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O:\1500 PAPELES DE TRABAJO OCI\Armando Calderón Salom\PT-2023 - ACS\70. Programa AII OCI 2023\Propuesta Arma - PAII\"/>
    </mc:Choice>
  </mc:AlternateContent>
  <xr:revisionPtr revIDLastSave="0" documentId="13_ncr:1_{368910BC-7CBB-4518-896A-D718DE1B3558}" xr6:coauthVersionLast="47" xr6:coauthVersionMax="47" xr10:uidLastSave="{00000000-0000-0000-0000-000000000000}"/>
  <bookViews>
    <workbookView xWindow="-120" yWindow="-120" windowWidth="29040" windowHeight="15720" tabRatio="700" xr2:uid="{00000000-000D-0000-FFFF-FFFF00000000}"/>
  </bookViews>
  <sheets>
    <sheet name="GENERAL" sheetId="48" r:id="rId1"/>
    <sheet name="Resumen" sheetId="55" r:id="rId2"/>
    <sheet name="Actividad" sheetId="49" r:id="rId3"/>
    <sheet name="Producto" sheetId="60" r:id="rId4"/>
    <sheet name="Riesgo" sheetId="50" r:id="rId5"/>
    <sheet name="Coordinador" sheetId="57" r:id="rId6"/>
    <sheet name="Recurso Humano" sheetId="51" r:id="rId7"/>
    <sheet name="Áreas Organizacionales" sheetId="52" r:id="rId8"/>
    <sheet name="Vinculación" sheetId="53" r:id="rId9"/>
    <sheet name="Rotación" sheetId="54" r:id="rId10"/>
    <sheet name="Cantidad Productos" sheetId="59" r:id="rId11"/>
    <sheet name="Metodología" sheetId="56" r:id="rId12"/>
  </sheets>
  <externalReferences>
    <externalReference r:id="rId13"/>
  </externalReferences>
  <definedNames>
    <definedName name="_xlnm._FilterDatabase" localSheetId="0" hidden="1">GENERAL!$A$8:$AV$705</definedName>
    <definedName name="_ftn1" localSheetId="0">GENERAL!#REF!</definedName>
    <definedName name="_ftnref1" localSheetId="0">GENERAL!#REF!</definedName>
    <definedName name="_xlnm.Print_Area" localSheetId="0">GENERAL!$A$1:$BO$724</definedName>
    <definedName name="_xlnm.Print_Area" localSheetId="1">Resumen!$A$4:$AL$39</definedName>
    <definedName name="OLE_LINK2" localSheetId="0">GENERAL!#REF!</definedName>
    <definedName name="Tipo_Producto" localSheetId="7">[1]Producto!$A$2:$A$30</definedName>
    <definedName name="Tipo_Producto" localSheetId="10">[1]Producto!$A$2:$A$30</definedName>
    <definedName name="Tipo_Producto" localSheetId="9">[1]Producto!$A$2:$A$30</definedName>
    <definedName name="Tipo_Producto" localSheetId="8">[1]Producto!$A$2:$A$30</definedName>
    <definedName name="Tipo_Producto">#REF!</definedName>
    <definedName name="_xlnm.Print_Titles" localSheetId="0">GENERAL!$A:$F,GENERAL!$6:$8</definedName>
    <definedName name="_xlnm.Print_Titles" localSheetId="1">Resumen!$A:$E,Resumen!$4:$7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690" i="48" l="1"/>
  <c r="BK690" i="48"/>
  <c r="BL690" i="48" s="1"/>
  <c r="AT690" i="48"/>
  <c r="AY690" i="48" s="1"/>
  <c r="BM670" i="48"/>
  <c r="BK670" i="48"/>
  <c r="AT670" i="48"/>
  <c r="AY670" i="48" s="1"/>
  <c r="B10" i="55"/>
  <c r="C10" i="55"/>
  <c r="BM43" i="48"/>
  <c r="BK43" i="48"/>
  <c r="AT43" i="48"/>
  <c r="AY43" i="48" s="1"/>
  <c r="A248" i="48"/>
  <c r="A285" i="48"/>
  <c r="A324" i="48"/>
  <c r="A335" i="48"/>
  <c r="A360" i="48"/>
  <c r="A403" i="48"/>
  <c r="A424" i="48"/>
  <c r="A433" i="48"/>
  <c r="A445" i="48"/>
  <c r="A467" i="48"/>
  <c r="A499" i="48"/>
  <c r="A514" i="48"/>
  <c r="A540" i="48"/>
  <c r="A565" i="48"/>
  <c r="A599" i="48"/>
  <c r="A630" i="48"/>
  <c r="A665" i="48"/>
  <c r="A707" i="48"/>
  <c r="A233" i="48"/>
  <c r="A194" i="48"/>
  <c r="A174" i="48"/>
  <c r="A151" i="48"/>
  <c r="A139" i="48"/>
  <c r="A61" i="48"/>
  <c r="A27" i="48"/>
  <c r="A97" i="48"/>
  <c r="BM658" i="48"/>
  <c r="BK658" i="48"/>
  <c r="AT658" i="48"/>
  <c r="AY658" i="48" s="1"/>
  <c r="BM656" i="48"/>
  <c r="BK656" i="48"/>
  <c r="AT656" i="48"/>
  <c r="AY656" i="48" s="1"/>
  <c r="BM648" i="48"/>
  <c r="BK648" i="48"/>
  <c r="AT648" i="48"/>
  <c r="AY648" i="48" s="1"/>
  <c r="BM321" i="48"/>
  <c r="BK321" i="48"/>
  <c r="AT321" i="48"/>
  <c r="AY321" i="48" s="1"/>
  <c r="BM282" i="48"/>
  <c r="BK282" i="48"/>
  <c r="AT282" i="48"/>
  <c r="AY282" i="48" s="1"/>
  <c r="BM115" i="48"/>
  <c r="BK115" i="48"/>
  <c r="AT115" i="48"/>
  <c r="AY115" i="48" s="1"/>
  <c r="BM400" i="48"/>
  <c r="BK400" i="48"/>
  <c r="AT400" i="48"/>
  <c r="AY400" i="48" s="1"/>
  <c r="BL670" i="48" l="1"/>
  <c r="BL43" i="48"/>
  <c r="BL658" i="48"/>
  <c r="BL656" i="48"/>
  <c r="BL648" i="48"/>
  <c r="BL321" i="48"/>
  <c r="BL282" i="48"/>
  <c r="BL115" i="48"/>
  <c r="BL400" i="48"/>
  <c r="BM354" i="48" l="1"/>
  <c r="BK354" i="48"/>
  <c r="AT354" i="48"/>
  <c r="AY354" i="48" s="1"/>
  <c r="BM341" i="48"/>
  <c r="BK341" i="48"/>
  <c r="AT341" i="48"/>
  <c r="AY341" i="48" s="1"/>
  <c r="BM332" i="48"/>
  <c r="BK332" i="48"/>
  <c r="AT332" i="48"/>
  <c r="AY332" i="48" s="1"/>
  <c r="BL354" i="48" l="1"/>
  <c r="BL341" i="48"/>
  <c r="BL332" i="48"/>
  <c r="BM310" i="48" l="1"/>
  <c r="BK310" i="48"/>
  <c r="AT310" i="48"/>
  <c r="AY310" i="48" s="1"/>
  <c r="BM303" i="48"/>
  <c r="BK303" i="48"/>
  <c r="AT303" i="48"/>
  <c r="AY303" i="48" s="1"/>
  <c r="BM186" i="48"/>
  <c r="BK186" i="48"/>
  <c r="AT186" i="48"/>
  <c r="AY186" i="48" s="1"/>
  <c r="BM182" i="48"/>
  <c r="BK182" i="48"/>
  <c r="AT182" i="48"/>
  <c r="AY182" i="48" s="1"/>
  <c r="BM180" i="48"/>
  <c r="BK180" i="48"/>
  <c r="AT180" i="48"/>
  <c r="AY180" i="48" s="1"/>
  <c r="BM149" i="48"/>
  <c r="BK149" i="48"/>
  <c r="BM147" i="48"/>
  <c r="BK147" i="48"/>
  <c r="AT147" i="48"/>
  <c r="AY147" i="48" s="1"/>
  <c r="BM52" i="48"/>
  <c r="BK52" i="48"/>
  <c r="AT52" i="48"/>
  <c r="AY52" i="48" s="1"/>
  <c r="BM49" i="48"/>
  <c r="BK49" i="48"/>
  <c r="AT49" i="48"/>
  <c r="AY49" i="48" s="1"/>
  <c r="BM47" i="48"/>
  <c r="BK47" i="48"/>
  <c r="AT47" i="48"/>
  <c r="AY47" i="48" s="1"/>
  <c r="BL310" i="48" l="1"/>
  <c r="BL303" i="48"/>
  <c r="BL182" i="48"/>
  <c r="BL186" i="48"/>
  <c r="BL180" i="48"/>
  <c r="BL147" i="48"/>
  <c r="BL52" i="48"/>
  <c r="BL49" i="48"/>
  <c r="BL47" i="48"/>
  <c r="BM33" i="48" l="1"/>
  <c r="BK33" i="48"/>
  <c r="AT33" i="48"/>
  <c r="AY33" i="48" s="1"/>
  <c r="BM35" i="48"/>
  <c r="BK35" i="48"/>
  <c r="AT35" i="48"/>
  <c r="AY35" i="48" s="1"/>
  <c r="BM688" i="48"/>
  <c r="BK688" i="48"/>
  <c r="AT688" i="48"/>
  <c r="AY688" i="48" s="1"/>
  <c r="BM596" i="48"/>
  <c r="BK596" i="48"/>
  <c r="AT596" i="48"/>
  <c r="AY596" i="48" s="1"/>
  <c r="BM77" i="48"/>
  <c r="BK77" i="48"/>
  <c r="AT77" i="48"/>
  <c r="AY77" i="48" s="1"/>
  <c r="BM87" i="48"/>
  <c r="BK87" i="48"/>
  <c r="AT87" i="48"/>
  <c r="AY87" i="48" s="1"/>
  <c r="BM89" i="48"/>
  <c r="BK89" i="48"/>
  <c r="AT89" i="48"/>
  <c r="AY89" i="48" s="1"/>
  <c r="BM256" i="48"/>
  <c r="BK256" i="48"/>
  <c r="AT256" i="48"/>
  <c r="AY256" i="48" s="1"/>
  <c r="BL33" i="48" l="1"/>
  <c r="BL35" i="48"/>
  <c r="BL688" i="48"/>
  <c r="BL77" i="48"/>
  <c r="BL596" i="48"/>
  <c r="BL87" i="48"/>
  <c r="BL89" i="48"/>
  <c r="BL256" i="48"/>
  <c r="Y707" i="48" l="1"/>
  <c r="X707" i="48"/>
  <c r="W707" i="48"/>
  <c r="Y665" i="48"/>
  <c r="X665" i="48"/>
  <c r="W665" i="48"/>
  <c r="Y630" i="48"/>
  <c r="X630" i="48"/>
  <c r="W630" i="48"/>
  <c r="Y599" i="48"/>
  <c r="X599" i="48"/>
  <c r="W599" i="48"/>
  <c r="Y540" i="48"/>
  <c r="X540" i="48"/>
  <c r="W540" i="48"/>
  <c r="Y514" i="48"/>
  <c r="X514" i="48"/>
  <c r="W514" i="48"/>
  <c r="Y499" i="48"/>
  <c r="X499" i="48"/>
  <c r="W499" i="48"/>
  <c r="Y467" i="48"/>
  <c r="X467" i="48"/>
  <c r="W467" i="48"/>
  <c r="Y445" i="48"/>
  <c r="X445" i="48"/>
  <c r="W445" i="48"/>
  <c r="W433" i="48"/>
  <c r="Y433" i="48"/>
  <c r="X433" i="48"/>
  <c r="Y424" i="48"/>
  <c r="X424" i="48"/>
  <c r="W424" i="48"/>
  <c r="Y403" i="48"/>
  <c r="X403" i="48"/>
  <c r="W403" i="48"/>
  <c r="Y360" i="48"/>
  <c r="X360" i="48"/>
  <c r="W360" i="48"/>
  <c r="Y335" i="48"/>
  <c r="X335" i="48"/>
  <c r="W335" i="48"/>
  <c r="Y324" i="48"/>
  <c r="X324" i="48"/>
  <c r="W324" i="48"/>
  <c r="Y285" i="48"/>
  <c r="X285" i="48"/>
  <c r="W285" i="48"/>
  <c r="Y248" i="48"/>
  <c r="X248" i="48"/>
  <c r="W248" i="48"/>
  <c r="Y233" i="48"/>
  <c r="X233" i="48"/>
  <c r="W233" i="48"/>
  <c r="Y194" i="48"/>
  <c r="X194" i="48"/>
  <c r="W194" i="48"/>
  <c r="Y174" i="48"/>
  <c r="X174" i="48"/>
  <c r="W174" i="48"/>
  <c r="Y139" i="48"/>
  <c r="X139" i="48"/>
  <c r="W139" i="48"/>
  <c r="Y151" i="48"/>
  <c r="X151" i="48"/>
  <c r="W151" i="48"/>
  <c r="Y97" i="48"/>
  <c r="X97" i="48"/>
  <c r="W97" i="48"/>
  <c r="BM462" i="48"/>
  <c r="BK462" i="48"/>
  <c r="AT462" i="48"/>
  <c r="AY462" i="48" s="1"/>
  <c r="Y61" i="48"/>
  <c r="X61" i="48"/>
  <c r="W61" i="48"/>
  <c r="Y27" i="48"/>
  <c r="X27" i="48"/>
  <c r="W27" i="48"/>
  <c r="BM573" i="48"/>
  <c r="BK573" i="48"/>
  <c r="AT573" i="48"/>
  <c r="AY573" i="48" s="1"/>
  <c r="BL462" i="48" l="1"/>
  <c r="BL573" i="48"/>
  <c r="BM379" i="48"/>
  <c r="BK379" i="48"/>
  <c r="AT379" i="48"/>
  <c r="AY379" i="48" s="1"/>
  <c r="BL379" i="48" l="1"/>
  <c r="BM674" i="48"/>
  <c r="BK674" i="48"/>
  <c r="AT674" i="48"/>
  <c r="AY674" i="48" s="1"/>
  <c r="BL674" i="48" l="1"/>
  <c r="BM460" i="48" l="1"/>
  <c r="BK460" i="48"/>
  <c r="AT460" i="48"/>
  <c r="AY460" i="48" s="1"/>
  <c r="BM465" i="48"/>
  <c r="BK465" i="48"/>
  <c r="AT465" i="48"/>
  <c r="AY465" i="48" s="1"/>
  <c r="AT149" i="48"/>
  <c r="AY149" i="48" l="1"/>
  <c r="BL149" i="48"/>
  <c r="BL460" i="48"/>
  <c r="BL465" i="48"/>
  <c r="AP151" i="48" l="1"/>
  <c r="AM151" i="48"/>
  <c r="AJ151" i="48"/>
  <c r="AG151" i="48"/>
  <c r="BM281" i="48"/>
  <c r="BK281" i="48"/>
  <c r="AT281" i="48"/>
  <c r="AY281" i="48" s="1"/>
  <c r="BM401" i="48"/>
  <c r="BK401" i="48"/>
  <c r="AT401" i="48"/>
  <c r="AY401" i="48" s="1"/>
  <c r="AT17" i="48"/>
  <c r="BM521" i="48"/>
  <c r="BK521" i="48"/>
  <c r="AT521" i="48"/>
  <c r="AY521" i="48" s="1"/>
  <c r="AT519" i="48"/>
  <c r="AY519" i="48" s="1"/>
  <c r="BM519" i="48"/>
  <c r="BK519" i="48"/>
  <c r="BM280" i="48"/>
  <c r="BK280" i="48"/>
  <c r="AT280" i="48"/>
  <c r="AY280" i="48" s="1"/>
  <c r="BM530" i="48"/>
  <c r="BK530" i="48"/>
  <c r="AT530" i="48"/>
  <c r="AY530" i="48" s="1"/>
  <c r="BM534" i="48"/>
  <c r="BK534" i="48"/>
  <c r="AT534" i="48"/>
  <c r="AY534" i="48" s="1"/>
  <c r="BM595" i="48"/>
  <c r="BK595" i="48"/>
  <c r="AT595" i="48"/>
  <c r="BM393" i="48"/>
  <c r="BK393" i="48"/>
  <c r="AT393" i="48"/>
  <c r="AY393" i="48" s="1"/>
  <c r="BM191" i="48"/>
  <c r="BK191" i="48"/>
  <c r="AT191" i="48"/>
  <c r="AY191" i="48" s="1"/>
  <c r="BM192" i="48"/>
  <c r="BK192" i="48"/>
  <c r="BM190" i="48"/>
  <c r="BK190" i="48"/>
  <c r="BM189" i="48"/>
  <c r="BK189" i="48"/>
  <c r="BM188" i="48"/>
  <c r="BK188" i="48"/>
  <c r="AT188" i="48"/>
  <c r="AY188" i="48" s="1"/>
  <c r="BM331" i="48"/>
  <c r="BK331" i="48"/>
  <c r="AT331" i="48"/>
  <c r="AY331" i="48" s="1"/>
  <c r="AT20" i="48"/>
  <c r="BM635" i="48"/>
  <c r="BK635" i="48"/>
  <c r="AT635" i="48"/>
  <c r="AY635" i="48" s="1"/>
  <c r="BM67" i="48"/>
  <c r="BK67" i="48"/>
  <c r="AT67" i="48"/>
  <c r="AY67" i="48" s="1"/>
  <c r="BL281" i="48" l="1"/>
  <c r="BL401" i="48"/>
  <c r="BL521" i="48"/>
  <c r="BL519" i="48"/>
  <c r="BL280" i="48"/>
  <c r="BL530" i="48"/>
  <c r="BL534" i="48"/>
  <c r="BL595" i="48"/>
  <c r="AY595" i="48"/>
  <c r="BL393" i="48"/>
  <c r="BL191" i="48"/>
  <c r="BL188" i="48"/>
  <c r="BL331" i="48"/>
  <c r="BL67" i="48"/>
  <c r="BL635" i="48"/>
  <c r="AP467" i="48" l="1"/>
  <c r="AM467" i="48"/>
  <c r="AJ467" i="48"/>
  <c r="AG467" i="48"/>
  <c r="AH35" i="55"/>
  <c r="AG35" i="55"/>
  <c r="AF35" i="55"/>
  <c r="AB35" i="55"/>
  <c r="AA35" i="55"/>
  <c r="Z35" i="55"/>
  <c r="Y35" i="55"/>
  <c r="X35" i="55"/>
  <c r="W35" i="55"/>
  <c r="V35" i="55"/>
  <c r="U35" i="55"/>
  <c r="T35" i="55"/>
  <c r="BM704" i="48"/>
  <c r="BK704" i="48"/>
  <c r="AT704" i="48"/>
  <c r="AY704" i="48" s="1"/>
  <c r="BM702" i="48"/>
  <c r="BK702" i="48"/>
  <c r="AT702" i="48"/>
  <c r="AY702" i="48" s="1"/>
  <c r="BM700" i="48"/>
  <c r="BK700" i="48"/>
  <c r="AT700" i="48"/>
  <c r="AY700" i="48" s="1"/>
  <c r="BM698" i="48"/>
  <c r="BK698" i="48"/>
  <c r="AT698" i="48"/>
  <c r="AY698" i="48" s="1"/>
  <c r="BM146" i="48"/>
  <c r="BK146" i="48"/>
  <c r="AT146" i="48"/>
  <c r="AY146" i="48" s="1"/>
  <c r="BL704" i="48" l="1"/>
  <c r="BL702" i="48"/>
  <c r="BL700" i="48"/>
  <c r="BL698" i="48"/>
  <c r="BL146" i="48"/>
  <c r="BM23" i="48"/>
  <c r="BK23" i="48"/>
  <c r="AT23" i="48"/>
  <c r="AY23" i="48" s="1"/>
  <c r="AI33" i="55"/>
  <c r="AI32" i="55"/>
  <c r="AI31" i="55"/>
  <c r="AI30" i="55"/>
  <c r="AI29" i="55"/>
  <c r="AI28" i="55"/>
  <c r="AI27" i="55"/>
  <c r="AI26" i="55"/>
  <c r="AI25" i="55"/>
  <c r="AI24" i="55"/>
  <c r="AI23" i="55"/>
  <c r="AI22" i="55"/>
  <c r="AI21" i="55"/>
  <c r="AI20" i="55"/>
  <c r="AI19" i="55"/>
  <c r="AI18" i="55"/>
  <c r="AI17" i="55"/>
  <c r="AI16" i="55"/>
  <c r="AI15" i="55"/>
  <c r="AI14" i="55"/>
  <c r="AI13" i="55"/>
  <c r="AI12" i="55"/>
  <c r="AI11" i="55"/>
  <c r="AI10" i="55"/>
  <c r="AI9" i="55"/>
  <c r="AC33" i="55"/>
  <c r="AC32" i="55"/>
  <c r="AC31" i="55"/>
  <c r="AC30" i="55"/>
  <c r="AC29" i="55"/>
  <c r="AK29" i="55" s="1"/>
  <c r="AC28" i="55"/>
  <c r="AC27" i="55"/>
  <c r="AC26" i="55"/>
  <c r="AC25" i="55"/>
  <c r="AC24" i="55"/>
  <c r="AC23" i="55"/>
  <c r="AK23" i="55" s="1"/>
  <c r="AC22" i="55"/>
  <c r="AC21" i="55"/>
  <c r="AK21" i="55" s="1"/>
  <c r="AC20" i="55"/>
  <c r="AC19" i="55"/>
  <c r="AC18" i="55"/>
  <c r="AC17" i="55"/>
  <c r="AC16" i="55"/>
  <c r="AC15" i="55"/>
  <c r="AC14" i="55"/>
  <c r="AK14" i="55" s="1"/>
  <c r="AC13" i="55"/>
  <c r="AC12" i="55"/>
  <c r="AC11" i="55"/>
  <c r="AC10" i="55"/>
  <c r="AC9" i="55"/>
  <c r="AK24" i="55" l="1"/>
  <c r="AK32" i="55"/>
  <c r="AK10" i="55"/>
  <c r="AK25" i="55"/>
  <c r="AK33" i="55"/>
  <c r="AK16" i="55"/>
  <c r="AK31" i="55"/>
  <c r="AK17" i="55"/>
  <c r="AK11" i="55"/>
  <c r="AK9" i="55"/>
  <c r="AK12" i="55"/>
  <c r="AK19" i="55"/>
  <c r="AK20" i="55"/>
  <c r="AK28" i="55"/>
  <c r="BL23" i="48"/>
  <c r="AK26" i="55"/>
  <c r="AK22" i="55"/>
  <c r="AK13" i="55"/>
  <c r="AK15" i="55"/>
  <c r="AK30" i="55"/>
  <c r="AK18" i="55"/>
  <c r="AK27" i="55"/>
  <c r="C17" i="49"/>
  <c r="C16" i="49"/>
  <c r="D9" i="55"/>
  <c r="C9" i="55"/>
  <c r="B9" i="55"/>
  <c r="E62" i="48" l="1"/>
  <c r="BJ61" i="48"/>
  <c r="BI61" i="48"/>
  <c r="BH61" i="48"/>
  <c r="BG61" i="48"/>
  <c r="BF61" i="48"/>
  <c r="BE61" i="48"/>
  <c r="BD61" i="48"/>
  <c r="BC61" i="48"/>
  <c r="AX61" i="48"/>
  <c r="F9" i="55" s="1"/>
  <c r="AP61" i="48"/>
  <c r="AM61" i="48"/>
  <c r="AJ61" i="48"/>
  <c r="AG61" i="48"/>
  <c r="S61" i="48"/>
  <c r="R61" i="48"/>
  <c r="Q61" i="48"/>
  <c r="P61" i="48"/>
  <c r="O61" i="48"/>
  <c r="M61" i="48"/>
  <c r="L61" i="48"/>
  <c r="K61" i="48"/>
  <c r="J61" i="48"/>
  <c r="I61" i="48"/>
  <c r="E61" i="48"/>
  <c r="G61" i="48" s="1"/>
  <c r="BM59" i="48"/>
  <c r="BK59" i="48"/>
  <c r="AT59" i="48"/>
  <c r="AY59" i="48" s="1"/>
  <c r="BM56" i="48"/>
  <c r="BK56" i="48"/>
  <c r="AT56" i="48"/>
  <c r="BM54" i="48"/>
  <c r="BK54" i="48"/>
  <c r="AT54" i="48"/>
  <c r="AY54" i="48" s="1"/>
  <c r="BM51" i="48"/>
  <c r="BK51" i="48"/>
  <c r="AT51" i="48"/>
  <c r="AY51" i="48" s="1"/>
  <c r="BM46" i="48"/>
  <c r="BK46" i="48"/>
  <c r="AT46" i="48"/>
  <c r="AY46" i="48" s="1"/>
  <c r="BM45" i="48"/>
  <c r="BK45" i="48"/>
  <c r="AT45" i="48"/>
  <c r="AY45" i="48" s="1"/>
  <c r="BM25" i="48"/>
  <c r="BK25" i="48"/>
  <c r="AT25" i="48"/>
  <c r="AY25" i="48" s="1"/>
  <c r="BM42" i="48"/>
  <c r="BK42" i="48"/>
  <c r="AT42" i="48"/>
  <c r="AY42" i="48" s="1"/>
  <c r="BM41" i="48"/>
  <c r="BK41" i="48"/>
  <c r="AT41" i="48"/>
  <c r="BM40" i="48"/>
  <c r="BK40" i="48"/>
  <c r="AT40" i="48"/>
  <c r="AY40" i="48" s="1"/>
  <c r="BM39" i="48"/>
  <c r="BK39" i="48"/>
  <c r="AT39" i="48"/>
  <c r="AY39" i="48" s="1"/>
  <c r="BM38" i="48"/>
  <c r="BK38" i="48"/>
  <c r="AT38" i="48"/>
  <c r="AY38" i="48" s="1"/>
  <c r="BM37" i="48"/>
  <c r="BK37" i="48"/>
  <c r="AT37" i="48"/>
  <c r="AY37" i="48" s="1"/>
  <c r="BM32" i="48"/>
  <c r="BK32" i="48"/>
  <c r="AT32" i="48"/>
  <c r="G62" i="48" l="1"/>
  <c r="BI62" i="48"/>
  <c r="BE62" i="48"/>
  <c r="BC62" i="48"/>
  <c r="BL41" i="48"/>
  <c r="BL40" i="48"/>
  <c r="BL38" i="48"/>
  <c r="BL42" i="48"/>
  <c r="BL39" i="48"/>
  <c r="I62" i="48"/>
  <c r="BL46" i="48"/>
  <c r="BL51" i="48"/>
  <c r="BL59" i="48"/>
  <c r="BL37" i="48"/>
  <c r="BL45" i="48"/>
  <c r="AG62" i="48"/>
  <c r="BL25" i="48"/>
  <c r="BL54" i="48"/>
  <c r="BL56" i="48"/>
  <c r="BG62" i="48"/>
  <c r="BL32" i="48"/>
  <c r="O62" i="48"/>
  <c r="AY32" i="48"/>
  <c r="AY41" i="48"/>
  <c r="AY56" i="48"/>
  <c r="BM420" i="48"/>
  <c r="BK420" i="48"/>
  <c r="AT420" i="48"/>
  <c r="AY420" i="48" s="1"/>
  <c r="BL420" i="48" l="1"/>
  <c r="BM171" i="48"/>
  <c r="BK171" i="48"/>
  <c r="AT171" i="48"/>
  <c r="AY171" i="48" s="1"/>
  <c r="BM396" i="48"/>
  <c r="BK396" i="48"/>
  <c r="AT396" i="48"/>
  <c r="AY396" i="48" s="1"/>
  <c r="BM254" i="48"/>
  <c r="BK254" i="48"/>
  <c r="AT254" i="48"/>
  <c r="AY254" i="48" s="1"/>
  <c r="BM419" i="48"/>
  <c r="BK419" i="48"/>
  <c r="AT419" i="48"/>
  <c r="AY419" i="48" s="1"/>
  <c r="B5" i="55"/>
  <c r="G5" i="55"/>
  <c r="F5" i="55"/>
  <c r="BL171" i="48" l="1"/>
  <c r="BL396" i="48"/>
  <c r="BL419" i="48"/>
  <c r="BL254" i="48"/>
  <c r="AA6" i="55"/>
  <c r="AB6" i="55"/>
  <c r="Z6" i="55"/>
  <c r="AI8" i="55"/>
  <c r="AI35" i="55" s="1"/>
  <c r="AC8" i="55"/>
  <c r="AC35" i="55" s="1"/>
  <c r="AE35" i="55"/>
  <c r="S35" i="55"/>
  <c r="R35" i="55"/>
  <c r="AH6" i="55"/>
  <c r="AG6" i="55"/>
  <c r="AF6" i="55"/>
  <c r="AE6" i="55"/>
  <c r="Y6" i="55"/>
  <c r="X6" i="55"/>
  <c r="W6" i="55"/>
  <c r="V6" i="55"/>
  <c r="U6" i="55"/>
  <c r="T6" i="55"/>
  <c r="S6" i="55"/>
  <c r="R6" i="55"/>
  <c r="AK8" i="55" l="1"/>
  <c r="D33" i="55"/>
  <c r="C33" i="55"/>
  <c r="B33" i="55"/>
  <c r="D32" i="55"/>
  <c r="C32" i="55"/>
  <c r="B32" i="55"/>
  <c r="D31" i="55"/>
  <c r="C31" i="55"/>
  <c r="B31" i="55"/>
  <c r="D30" i="55"/>
  <c r="C30" i="55"/>
  <c r="B30" i="55"/>
  <c r="D29" i="55"/>
  <c r="C29" i="55"/>
  <c r="B29" i="55"/>
  <c r="BM526" i="48"/>
  <c r="BK526" i="48"/>
  <c r="AT526" i="48"/>
  <c r="AY526" i="48" s="1"/>
  <c r="D28" i="55"/>
  <c r="C28" i="55"/>
  <c r="B28" i="55"/>
  <c r="D27" i="55"/>
  <c r="C27" i="55"/>
  <c r="B27" i="55"/>
  <c r="D26" i="55"/>
  <c r="C26" i="55"/>
  <c r="B26" i="55"/>
  <c r="D25" i="55"/>
  <c r="C25" i="55"/>
  <c r="B25" i="55"/>
  <c r="D24" i="55"/>
  <c r="C24" i="55"/>
  <c r="B24" i="55"/>
  <c r="D23" i="55"/>
  <c r="C23" i="55"/>
  <c r="B23" i="55"/>
  <c r="D22" i="55"/>
  <c r="C22" i="55"/>
  <c r="B22" i="55"/>
  <c r="D21" i="55"/>
  <c r="C21" i="55"/>
  <c r="B21" i="55"/>
  <c r="D20" i="55"/>
  <c r="C20" i="55"/>
  <c r="B20" i="55"/>
  <c r="D19" i="55"/>
  <c r="C19" i="55"/>
  <c r="B19" i="55"/>
  <c r="D18" i="55"/>
  <c r="C18" i="55"/>
  <c r="B18" i="55"/>
  <c r="D17" i="55"/>
  <c r="C17" i="55"/>
  <c r="B17" i="55"/>
  <c r="D16" i="55"/>
  <c r="C16" i="55"/>
  <c r="B16" i="55"/>
  <c r="D15" i="55"/>
  <c r="C15" i="55"/>
  <c r="B15" i="55"/>
  <c r="D14" i="55"/>
  <c r="C14" i="55"/>
  <c r="B14" i="55"/>
  <c r="D13" i="55"/>
  <c r="C13" i="55"/>
  <c r="B13" i="55"/>
  <c r="D12" i="55"/>
  <c r="C12" i="55"/>
  <c r="B12" i="55"/>
  <c r="D11" i="55"/>
  <c r="B11" i="55"/>
  <c r="B8" i="55"/>
  <c r="C11" i="55"/>
  <c r="D10" i="55"/>
  <c r="D8" i="55"/>
  <c r="C8" i="55"/>
  <c r="BL526" i="48" l="1"/>
  <c r="BM597" i="48"/>
  <c r="BK597" i="48"/>
  <c r="AT597" i="48"/>
  <c r="AY597" i="48" s="1"/>
  <c r="BM587" i="48"/>
  <c r="BK587" i="48"/>
  <c r="AT587" i="48"/>
  <c r="AY587" i="48" s="1"/>
  <c r="BL597" i="48" l="1"/>
  <c r="BL587" i="48"/>
  <c r="BM159" i="48"/>
  <c r="BK159" i="48"/>
  <c r="AT159" i="48"/>
  <c r="AY159" i="48" s="1"/>
  <c r="BM158" i="48"/>
  <c r="BK158" i="48"/>
  <c r="AT158" i="48"/>
  <c r="BM160" i="48"/>
  <c r="BK160" i="48"/>
  <c r="AT160" i="48"/>
  <c r="AY160" i="48" s="1"/>
  <c r="BL158" i="48" l="1"/>
  <c r="BL159" i="48"/>
  <c r="AY158" i="48"/>
  <c r="BL160" i="48"/>
  <c r="BM399" i="48" l="1"/>
  <c r="BK399" i="48"/>
  <c r="AT399" i="48"/>
  <c r="AY399" i="48" s="1"/>
  <c r="E446" i="48"/>
  <c r="BJ445" i="48"/>
  <c r="BI445" i="48"/>
  <c r="BH445" i="48"/>
  <c r="BG445" i="48"/>
  <c r="BF445" i="48"/>
  <c r="BE445" i="48"/>
  <c r="BD445" i="48"/>
  <c r="BC445" i="48"/>
  <c r="AX445" i="48"/>
  <c r="F24" i="55" s="1"/>
  <c r="AP445" i="48"/>
  <c r="AM445" i="48"/>
  <c r="AJ445" i="48"/>
  <c r="AG445" i="48"/>
  <c r="S445" i="48"/>
  <c r="R445" i="48"/>
  <c r="Q445" i="48"/>
  <c r="P445" i="48"/>
  <c r="O445" i="48"/>
  <c r="M445" i="48"/>
  <c r="L445" i="48"/>
  <c r="K445" i="48"/>
  <c r="J445" i="48"/>
  <c r="I445" i="48"/>
  <c r="E445" i="48"/>
  <c r="G445" i="48" s="1"/>
  <c r="BM443" i="48"/>
  <c r="BK443" i="48"/>
  <c r="AT443" i="48"/>
  <c r="AY443" i="48" s="1"/>
  <c r="BM442" i="48"/>
  <c r="BK442" i="48"/>
  <c r="AT442" i="48"/>
  <c r="AY442" i="48" s="1"/>
  <c r="BM441" i="48"/>
  <c r="BK441" i="48"/>
  <c r="AT441" i="48"/>
  <c r="AY441" i="48" s="1"/>
  <c r="BM440" i="48"/>
  <c r="BK440" i="48"/>
  <c r="AT440" i="48"/>
  <c r="AY440" i="48" s="1"/>
  <c r="BM439" i="48"/>
  <c r="BK439" i="48"/>
  <c r="AT439" i="48"/>
  <c r="AY439" i="48" s="1"/>
  <c r="BM438" i="48"/>
  <c r="BK438" i="48"/>
  <c r="AT438" i="48"/>
  <c r="AY438" i="48" s="1"/>
  <c r="BM437" i="48"/>
  <c r="BK437" i="48"/>
  <c r="AT437" i="48"/>
  <c r="AY437" i="48" s="1"/>
  <c r="BM408" i="48"/>
  <c r="BK408" i="48"/>
  <c r="AT408" i="48"/>
  <c r="AY408" i="48" s="1"/>
  <c r="BM409" i="48"/>
  <c r="BK409" i="48"/>
  <c r="AT409" i="48"/>
  <c r="AY409" i="48" s="1"/>
  <c r="BM410" i="48"/>
  <c r="BK410" i="48"/>
  <c r="AT410" i="48"/>
  <c r="AY410" i="48" s="1"/>
  <c r="G446" i="48" l="1"/>
  <c r="BC446" i="48"/>
  <c r="BL441" i="48"/>
  <c r="BL410" i="48"/>
  <c r="BL408" i="48"/>
  <c r="BL399" i="48"/>
  <c r="BL443" i="48"/>
  <c r="BL437" i="48"/>
  <c r="BL409" i="48"/>
  <c r="BL438" i="48"/>
  <c r="BL442" i="48"/>
  <c r="BL440" i="48"/>
  <c r="BL439" i="48"/>
  <c r="AT445" i="48"/>
  <c r="J24" i="55" s="1"/>
  <c r="BE446" i="48"/>
  <c r="AY445" i="48"/>
  <c r="I446" i="48"/>
  <c r="BK445" i="48"/>
  <c r="L24" i="55" s="1"/>
  <c r="BM445" i="48"/>
  <c r="P24" i="55" s="1"/>
  <c r="BG446" i="48"/>
  <c r="AG446" i="48"/>
  <c r="O446" i="48"/>
  <c r="BI446" i="48"/>
  <c r="BM221" i="48"/>
  <c r="BK221" i="48"/>
  <c r="AT221" i="48"/>
  <c r="AY221" i="48" s="1"/>
  <c r="BM220" i="48"/>
  <c r="BK220" i="48"/>
  <c r="AT220" i="48"/>
  <c r="AY220" i="48" s="1"/>
  <c r="BM219" i="48"/>
  <c r="BK219" i="48"/>
  <c r="AT219" i="48"/>
  <c r="AY219" i="48" s="1"/>
  <c r="BM224" i="48"/>
  <c r="BK224" i="48"/>
  <c r="AT224" i="48"/>
  <c r="AY224" i="48" s="1"/>
  <c r="BM223" i="48"/>
  <c r="BK223" i="48"/>
  <c r="AT223" i="48"/>
  <c r="AY223" i="48" s="1"/>
  <c r="BM222" i="48"/>
  <c r="BK222" i="48"/>
  <c r="AT222" i="48"/>
  <c r="AY222" i="48" s="1"/>
  <c r="BM227" i="48"/>
  <c r="BK227" i="48"/>
  <c r="AT227" i="48"/>
  <c r="AY227" i="48" s="1"/>
  <c r="BM226" i="48"/>
  <c r="BK226" i="48"/>
  <c r="AT226" i="48"/>
  <c r="AY226" i="48" s="1"/>
  <c r="BM225" i="48"/>
  <c r="BK225" i="48"/>
  <c r="AT225" i="48"/>
  <c r="AY225" i="48" s="1"/>
  <c r="BM228" i="48"/>
  <c r="BK228" i="48"/>
  <c r="AT228" i="48"/>
  <c r="AY228" i="48" s="1"/>
  <c r="BM229" i="48"/>
  <c r="BK229" i="48"/>
  <c r="AT229" i="48"/>
  <c r="AY229" i="48" s="1"/>
  <c r="BM218" i="48"/>
  <c r="BK218" i="48"/>
  <c r="AT218" i="48"/>
  <c r="AY218" i="48" s="1"/>
  <c r="BM212" i="48"/>
  <c r="BK212" i="48"/>
  <c r="AT212" i="48"/>
  <c r="AY212" i="48" s="1"/>
  <c r="AX446" i="48" l="1"/>
  <c r="G24" i="55"/>
  <c r="H24" i="55" s="1"/>
  <c r="M24" i="55"/>
  <c r="BL212" i="48"/>
  <c r="BL228" i="48"/>
  <c r="BL227" i="48"/>
  <c r="BL225" i="48"/>
  <c r="BL221" i="48"/>
  <c r="BL218" i="48"/>
  <c r="BL223" i="48"/>
  <c r="BL222" i="48"/>
  <c r="BL219" i="48"/>
  <c r="BL226" i="48"/>
  <c r="BL229" i="48"/>
  <c r="BL220" i="48"/>
  <c r="BL224" i="48"/>
  <c r="BL445" i="48"/>
  <c r="BM418" i="48"/>
  <c r="BK418" i="48"/>
  <c r="AT418" i="48"/>
  <c r="AY418" i="48" s="1"/>
  <c r="BM417" i="48"/>
  <c r="BK417" i="48"/>
  <c r="AT417" i="48"/>
  <c r="AY417" i="48" s="1"/>
  <c r="BM416" i="48"/>
  <c r="BK416" i="48"/>
  <c r="AT416" i="48"/>
  <c r="AY416" i="48" s="1"/>
  <c r="E434" i="48"/>
  <c r="BJ433" i="48"/>
  <c r="BI433" i="48"/>
  <c r="BH433" i="48"/>
  <c r="BG433" i="48"/>
  <c r="BF433" i="48"/>
  <c r="BE433" i="48"/>
  <c r="BD433" i="48"/>
  <c r="BC433" i="48"/>
  <c r="AX433" i="48"/>
  <c r="F23" i="55" s="1"/>
  <c r="AP433" i="48"/>
  <c r="AM433" i="48"/>
  <c r="AJ433" i="48"/>
  <c r="AG433" i="48"/>
  <c r="S433" i="48"/>
  <c r="R433" i="48"/>
  <c r="Q433" i="48"/>
  <c r="P433" i="48"/>
  <c r="O433" i="48"/>
  <c r="M433" i="48"/>
  <c r="L433" i="48"/>
  <c r="K433" i="48"/>
  <c r="J433" i="48"/>
  <c r="I433" i="48"/>
  <c r="E433" i="48"/>
  <c r="G433" i="48" s="1"/>
  <c r="BM431" i="48"/>
  <c r="BK431" i="48"/>
  <c r="AT431" i="48"/>
  <c r="AY431" i="48" s="1"/>
  <c r="BM430" i="48"/>
  <c r="BK430" i="48"/>
  <c r="AT430" i="48"/>
  <c r="AY430" i="48" s="1"/>
  <c r="BM429" i="48"/>
  <c r="BK429" i="48"/>
  <c r="AT429" i="48"/>
  <c r="AY429" i="48" s="1"/>
  <c r="BM428" i="48"/>
  <c r="BK428" i="48"/>
  <c r="AT428" i="48"/>
  <c r="AY428" i="48" s="1"/>
  <c r="E425" i="48"/>
  <c r="BJ424" i="48"/>
  <c r="BI424" i="48"/>
  <c r="BH424" i="48"/>
  <c r="BG424" i="48"/>
  <c r="BF424" i="48"/>
  <c r="BE424" i="48"/>
  <c r="BD424" i="48"/>
  <c r="BC424" i="48"/>
  <c r="AX424" i="48"/>
  <c r="F22" i="55" s="1"/>
  <c r="AP424" i="48"/>
  <c r="AM424" i="48"/>
  <c r="AJ424" i="48"/>
  <c r="AG424" i="48"/>
  <c r="S424" i="48"/>
  <c r="R424" i="48"/>
  <c r="Q424" i="48"/>
  <c r="P424" i="48"/>
  <c r="O424" i="48"/>
  <c r="M424" i="48"/>
  <c r="L424" i="48"/>
  <c r="K424" i="48"/>
  <c r="J424" i="48"/>
  <c r="I424" i="48"/>
  <c r="E424" i="48"/>
  <c r="BM422" i="48"/>
  <c r="BK422" i="48"/>
  <c r="AT422" i="48"/>
  <c r="AY422" i="48" s="1"/>
  <c r="BM421" i="48"/>
  <c r="BK421" i="48"/>
  <c r="AT421" i="48"/>
  <c r="AY421" i="48" s="1"/>
  <c r="BM415" i="48"/>
  <c r="BK415" i="48"/>
  <c r="AT415" i="48"/>
  <c r="AY415" i="48" s="1"/>
  <c r="BM414" i="48"/>
  <c r="BK414" i="48"/>
  <c r="AT414" i="48"/>
  <c r="AY414" i="48" s="1"/>
  <c r="BM413" i="48"/>
  <c r="BK413" i="48"/>
  <c r="AT413" i="48"/>
  <c r="AY413" i="48" s="1"/>
  <c r="BM412" i="48"/>
  <c r="BK412" i="48"/>
  <c r="AT412" i="48"/>
  <c r="AY412" i="48" s="1"/>
  <c r="BM411" i="48"/>
  <c r="BK411" i="48"/>
  <c r="AT411" i="48"/>
  <c r="AY411" i="48" s="1"/>
  <c r="BM407" i="48"/>
  <c r="BK407" i="48"/>
  <c r="AT407" i="48"/>
  <c r="AY407" i="48" s="1"/>
  <c r="G424" i="48" l="1"/>
  <c r="G425" i="48"/>
  <c r="G434" i="48"/>
  <c r="BC425" i="48"/>
  <c r="BC434" i="48"/>
  <c r="BL418" i="48"/>
  <c r="BL413" i="48"/>
  <c r="BL422" i="48"/>
  <c r="BL411" i="48"/>
  <c r="BL415" i="48"/>
  <c r="BL429" i="48"/>
  <c r="BL431" i="48"/>
  <c r="BL417" i="48"/>
  <c r="BL412" i="48"/>
  <c r="BL414" i="48"/>
  <c r="BL421" i="48"/>
  <c r="BL428" i="48"/>
  <c r="BL430" i="48"/>
  <c r="BL407" i="48"/>
  <c r="BL416" i="48"/>
  <c r="AT433" i="48"/>
  <c r="J23" i="55" s="1"/>
  <c r="BK424" i="48"/>
  <c r="L22" i="55" s="1"/>
  <c r="BM433" i="48"/>
  <c r="P23" i="55" s="1"/>
  <c r="AG434" i="48"/>
  <c r="BG434" i="48"/>
  <c r="O434" i="48"/>
  <c r="BI434" i="48"/>
  <c r="AY433" i="48"/>
  <c r="I434" i="48"/>
  <c r="BM424" i="48"/>
  <c r="P22" i="55" s="1"/>
  <c r="BK433" i="48"/>
  <c r="L23" i="55" s="1"/>
  <c r="BE434" i="48"/>
  <c r="BE425" i="48"/>
  <c r="O425" i="48"/>
  <c r="AT424" i="48"/>
  <c r="J22" i="55" s="1"/>
  <c r="AY424" i="48"/>
  <c r="BG425" i="48"/>
  <c r="AG425" i="48"/>
  <c r="I425" i="48"/>
  <c r="BI425" i="48"/>
  <c r="BM305" i="48"/>
  <c r="BK305" i="48"/>
  <c r="AT305" i="48"/>
  <c r="AY305" i="48" s="1"/>
  <c r="AX425" i="48" l="1"/>
  <c r="G22" i="55"/>
  <c r="H22" i="55" s="1"/>
  <c r="AX434" i="48"/>
  <c r="G23" i="55"/>
  <c r="H23" i="55" s="1"/>
  <c r="M23" i="55"/>
  <c r="BL305" i="48"/>
  <c r="BL433" i="48"/>
  <c r="BL424" i="48"/>
  <c r="BM320" i="48" l="1"/>
  <c r="BK320" i="48"/>
  <c r="AT320" i="48"/>
  <c r="AY320" i="48" s="1"/>
  <c r="BM319" i="48"/>
  <c r="BK319" i="48"/>
  <c r="AT319" i="48"/>
  <c r="AY319" i="48" s="1"/>
  <c r="BM318" i="48"/>
  <c r="BK318" i="48"/>
  <c r="AT318" i="48"/>
  <c r="AY318" i="48" s="1"/>
  <c r="BM317" i="48"/>
  <c r="BK317" i="48"/>
  <c r="AT317" i="48"/>
  <c r="AY317" i="48" s="1"/>
  <c r="BM316" i="48"/>
  <c r="BK316" i="48"/>
  <c r="AT316" i="48"/>
  <c r="AY316" i="48" s="1"/>
  <c r="BM315" i="48"/>
  <c r="BK315" i="48"/>
  <c r="AT315" i="48"/>
  <c r="AY315" i="48" s="1"/>
  <c r="BM314" i="48"/>
  <c r="BK314" i="48"/>
  <c r="AT314" i="48"/>
  <c r="AY314" i="48" s="1"/>
  <c r="BM313" i="48"/>
  <c r="BK313" i="48"/>
  <c r="AT313" i="48"/>
  <c r="AY313" i="48" s="1"/>
  <c r="BM312" i="48"/>
  <c r="BK312" i="48"/>
  <c r="AT312" i="48"/>
  <c r="AY312" i="48" s="1"/>
  <c r="BM309" i="48"/>
  <c r="BK309" i="48"/>
  <c r="AT309" i="48"/>
  <c r="AY309" i="48" s="1"/>
  <c r="BL309" i="48" l="1"/>
  <c r="BL318" i="48"/>
  <c r="BL316" i="48"/>
  <c r="BL313" i="48"/>
  <c r="BL319" i="48"/>
  <c r="BL317" i="48"/>
  <c r="BL314" i="48"/>
  <c r="BL312" i="48"/>
  <c r="BL320" i="48"/>
  <c r="BL315" i="48"/>
  <c r="BM308" i="48"/>
  <c r="BK308" i="48"/>
  <c r="AT308" i="48"/>
  <c r="AY308" i="48" s="1"/>
  <c r="BM307" i="48"/>
  <c r="BK307" i="48"/>
  <c r="AT307" i="48"/>
  <c r="BM302" i="48"/>
  <c r="BK302" i="48"/>
  <c r="AT302" i="48"/>
  <c r="AY302" i="48" s="1"/>
  <c r="BL302" i="48" l="1"/>
  <c r="BL308" i="48"/>
  <c r="BL307" i="48"/>
  <c r="AY307" i="48"/>
  <c r="E195" i="48" l="1"/>
  <c r="BJ194" i="48"/>
  <c r="BI194" i="48"/>
  <c r="BH194" i="48"/>
  <c r="BG194" i="48"/>
  <c r="BF194" i="48"/>
  <c r="BE194" i="48"/>
  <c r="BD194" i="48"/>
  <c r="BC194" i="48"/>
  <c r="AX194" i="48"/>
  <c r="F14" i="55" s="1"/>
  <c r="AP194" i="48"/>
  <c r="AM194" i="48"/>
  <c r="AJ194" i="48"/>
  <c r="AG194" i="48"/>
  <c r="S194" i="48"/>
  <c r="R194" i="48"/>
  <c r="Q194" i="48"/>
  <c r="P194" i="48"/>
  <c r="O194" i="48"/>
  <c r="M194" i="48"/>
  <c r="L194" i="48"/>
  <c r="K194" i="48"/>
  <c r="J194" i="48"/>
  <c r="I194" i="48"/>
  <c r="E194" i="48"/>
  <c r="G194" i="48" s="1"/>
  <c r="AT192" i="48"/>
  <c r="AT190" i="48"/>
  <c r="AT189" i="48"/>
  <c r="BM185" i="48"/>
  <c r="BK185" i="48"/>
  <c r="AT185" i="48"/>
  <c r="BM184" i="48"/>
  <c r="BK184" i="48"/>
  <c r="AT184" i="48"/>
  <c r="AY184" i="48" s="1"/>
  <c r="BM179" i="48"/>
  <c r="BK179" i="48"/>
  <c r="AT179" i="48"/>
  <c r="AY179" i="48" s="1"/>
  <c r="G195" i="48" l="1"/>
  <c r="AY189" i="48"/>
  <c r="BL189" i="48"/>
  <c r="AY190" i="48"/>
  <c r="BL190" i="48"/>
  <c r="AY192" i="48"/>
  <c r="BL192" i="48"/>
  <c r="BC195" i="48"/>
  <c r="BI195" i="48"/>
  <c r="BE195" i="48"/>
  <c r="BL185" i="48"/>
  <c r="O195" i="48"/>
  <c r="BL184" i="48"/>
  <c r="AT194" i="48"/>
  <c r="J14" i="55" s="1"/>
  <c r="BK194" i="48"/>
  <c r="L14" i="55" s="1"/>
  <c r="AG195" i="48"/>
  <c r="BM194" i="48"/>
  <c r="P14" i="55" s="1"/>
  <c r="BG195" i="48"/>
  <c r="BL179" i="48"/>
  <c r="I195" i="48"/>
  <c r="AY185" i="48"/>
  <c r="E175" i="48"/>
  <c r="BJ174" i="48"/>
  <c r="BI174" i="48"/>
  <c r="BH174" i="48"/>
  <c r="BG174" i="48"/>
  <c r="BF174" i="48"/>
  <c r="BE174" i="48"/>
  <c r="BD174" i="48"/>
  <c r="BC174" i="48"/>
  <c r="AX174" i="48"/>
  <c r="F13" i="55" s="1"/>
  <c r="AP174" i="48"/>
  <c r="AM174" i="48"/>
  <c r="AJ174" i="48"/>
  <c r="AG174" i="48"/>
  <c r="S174" i="48"/>
  <c r="R174" i="48"/>
  <c r="Q174" i="48"/>
  <c r="P174" i="48"/>
  <c r="O174" i="48"/>
  <c r="M174" i="48"/>
  <c r="L174" i="48"/>
  <c r="K174" i="48"/>
  <c r="J174" i="48"/>
  <c r="I174" i="48"/>
  <c r="E174" i="48"/>
  <c r="BM172" i="48"/>
  <c r="BK172" i="48"/>
  <c r="AT172" i="48"/>
  <c r="AY172" i="48" s="1"/>
  <c r="BM170" i="48"/>
  <c r="BK170" i="48"/>
  <c r="AT170" i="48"/>
  <c r="AY170" i="48" s="1"/>
  <c r="BM169" i="48"/>
  <c r="BK169" i="48"/>
  <c r="AT169" i="48"/>
  <c r="AY169" i="48" s="1"/>
  <c r="BM168" i="48"/>
  <c r="BK168" i="48"/>
  <c r="AT168" i="48"/>
  <c r="AY168" i="48" s="1"/>
  <c r="BM167" i="48"/>
  <c r="BK167" i="48"/>
  <c r="AT167" i="48"/>
  <c r="AY167" i="48" s="1"/>
  <c r="BM166" i="48"/>
  <c r="BK166" i="48"/>
  <c r="AT166" i="48"/>
  <c r="AY166" i="48" s="1"/>
  <c r="BM165" i="48"/>
  <c r="BK165" i="48"/>
  <c r="AT165" i="48"/>
  <c r="AY165" i="48" s="1"/>
  <c r="BM164" i="48"/>
  <c r="BK164" i="48"/>
  <c r="AT164" i="48"/>
  <c r="AY164" i="48" s="1"/>
  <c r="BM163" i="48"/>
  <c r="BK163" i="48"/>
  <c r="AT163" i="48"/>
  <c r="AY163" i="48" s="1"/>
  <c r="BM162" i="48"/>
  <c r="BK162" i="48"/>
  <c r="AT162" i="48"/>
  <c r="AY162" i="48" s="1"/>
  <c r="BM161" i="48"/>
  <c r="BK161" i="48"/>
  <c r="AT161" i="48"/>
  <c r="AY161" i="48" s="1"/>
  <c r="BM157" i="48"/>
  <c r="BK157" i="48"/>
  <c r="AT157" i="48"/>
  <c r="AY157" i="48" s="1"/>
  <c r="BM156" i="48"/>
  <c r="BK156" i="48"/>
  <c r="AT156" i="48"/>
  <c r="AY156" i="48" s="1"/>
  <c r="G175" i="48" l="1"/>
  <c r="G174" i="48"/>
  <c r="AY194" i="48"/>
  <c r="G14" i="55" s="1"/>
  <c r="H14" i="55" s="1"/>
  <c r="BC175" i="48"/>
  <c r="M14" i="55"/>
  <c r="BL164" i="48"/>
  <c r="BL167" i="48"/>
  <c r="BL168" i="48"/>
  <c r="BL157" i="48"/>
  <c r="BL169" i="48"/>
  <c r="BL170" i="48"/>
  <c r="BL156" i="48"/>
  <c r="BL165" i="48"/>
  <c r="BL166" i="48"/>
  <c r="BL163" i="48"/>
  <c r="BL172" i="48"/>
  <c r="BL194" i="48"/>
  <c r="BE175" i="48"/>
  <c r="BL162" i="48"/>
  <c r="AT174" i="48"/>
  <c r="J13" i="55" s="1"/>
  <c r="BK174" i="48"/>
  <c r="L13" i="55" s="1"/>
  <c r="BM174" i="48"/>
  <c r="P13" i="55" s="1"/>
  <c r="BG175" i="48"/>
  <c r="BL161" i="48"/>
  <c r="I175" i="48"/>
  <c r="AG175" i="48"/>
  <c r="O175" i="48"/>
  <c r="BI175" i="48"/>
  <c r="AY174" i="48"/>
  <c r="BJ665" i="48"/>
  <c r="BH665" i="48"/>
  <c r="BF665" i="48"/>
  <c r="BD665" i="48"/>
  <c r="BI665" i="48"/>
  <c r="BG665" i="48"/>
  <c r="BE665" i="48"/>
  <c r="BC665" i="48"/>
  <c r="AX665" i="48"/>
  <c r="F32" i="55" s="1"/>
  <c r="AP665" i="48"/>
  <c r="AM665" i="48"/>
  <c r="AJ665" i="48"/>
  <c r="AG665" i="48"/>
  <c r="S665" i="48"/>
  <c r="R665" i="48"/>
  <c r="Q665" i="48"/>
  <c r="P665" i="48"/>
  <c r="O665" i="48"/>
  <c r="M665" i="48"/>
  <c r="L665" i="48"/>
  <c r="K665" i="48"/>
  <c r="J665" i="48"/>
  <c r="I665" i="48"/>
  <c r="E666" i="48"/>
  <c r="E665" i="48"/>
  <c r="BM663" i="48"/>
  <c r="BK663" i="48"/>
  <c r="AT663" i="48"/>
  <c r="AY663" i="48" s="1"/>
  <c r="BM662" i="48"/>
  <c r="BK662" i="48"/>
  <c r="AT662" i="48"/>
  <c r="AY662" i="48" s="1"/>
  <c r="BM661" i="48"/>
  <c r="BK661" i="48"/>
  <c r="AT661" i="48"/>
  <c r="AY661" i="48" s="1"/>
  <c r="BM660" i="48"/>
  <c r="BK660" i="48"/>
  <c r="AT660" i="48"/>
  <c r="AY660" i="48" s="1"/>
  <c r="BM655" i="48"/>
  <c r="BK655" i="48"/>
  <c r="AT655" i="48"/>
  <c r="BM654" i="48"/>
  <c r="BK654" i="48"/>
  <c r="AT654" i="48"/>
  <c r="AY654" i="48" s="1"/>
  <c r="BM653" i="48"/>
  <c r="BK653" i="48"/>
  <c r="AT653" i="48"/>
  <c r="AY653" i="48" s="1"/>
  <c r="BM652" i="48"/>
  <c r="BK652" i="48"/>
  <c r="AT652" i="48"/>
  <c r="AY652" i="48" s="1"/>
  <c r="BM651" i="48"/>
  <c r="BK651" i="48"/>
  <c r="AT651" i="48"/>
  <c r="AY651" i="48" s="1"/>
  <c r="BM650" i="48"/>
  <c r="BK650" i="48"/>
  <c r="AT650" i="48"/>
  <c r="AY650" i="48" s="1"/>
  <c r="BM646" i="48"/>
  <c r="BK646" i="48"/>
  <c r="AT646" i="48"/>
  <c r="AY646" i="48" s="1"/>
  <c r="BM645" i="48"/>
  <c r="BK645" i="48"/>
  <c r="AT645" i="48"/>
  <c r="AY645" i="48" s="1"/>
  <c r="BM644" i="48"/>
  <c r="BK644" i="48"/>
  <c r="AT644" i="48"/>
  <c r="AY644" i="48" s="1"/>
  <c r="BM643" i="48"/>
  <c r="BK643" i="48"/>
  <c r="AT643" i="48"/>
  <c r="AY643" i="48" s="1"/>
  <c r="BM642" i="48"/>
  <c r="BK642" i="48"/>
  <c r="AT642" i="48"/>
  <c r="AY642" i="48" s="1"/>
  <c r="BM641" i="48"/>
  <c r="BK641" i="48"/>
  <c r="AT641" i="48"/>
  <c r="AY641" i="48" s="1"/>
  <c r="BM640" i="48"/>
  <c r="BK640" i="48"/>
  <c r="AT640" i="48"/>
  <c r="AY640" i="48" s="1"/>
  <c r="BM639" i="48"/>
  <c r="BK639" i="48"/>
  <c r="AT639" i="48"/>
  <c r="AY639" i="48" s="1"/>
  <c r="BM638" i="48"/>
  <c r="BK638" i="48"/>
  <c r="AT638" i="48"/>
  <c r="AY638" i="48" s="1"/>
  <c r="BM637" i="48"/>
  <c r="BK637" i="48"/>
  <c r="AT637" i="48"/>
  <c r="AY637" i="48" s="1"/>
  <c r="BM636" i="48"/>
  <c r="BK636" i="48"/>
  <c r="AT636" i="48"/>
  <c r="G665" i="48" l="1"/>
  <c r="G666" i="48"/>
  <c r="AX195" i="48"/>
  <c r="BC666" i="48"/>
  <c r="AX175" i="48"/>
  <c r="G13" i="55"/>
  <c r="H13" i="55" s="1"/>
  <c r="AY636" i="48"/>
  <c r="AT665" i="48"/>
  <c r="J32" i="55" s="1"/>
  <c r="M13" i="55"/>
  <c r="BL174" i="48"/>
  <c r="BM665" i="48"/>
  <c r="P32" i="55" s="1"/>
  <c r="BL638" i="48"/>
  <c r="BL663" i="48"/>
  <c r="BK665" i="48"/>
  <c r="L32" i="55" s="1"/>
  <c r="BL645" i="48"/>
  <c r="BL655" i="48"/>
  <c r="BL636" i="48"/>
  <c r="BL639" i="48"/>
  <c r="BL653" i="48"/>
  <c r="BL654" i="48"/>
  <c r="BL661" i="48"/>
  <c r="BL643" i="48"/>
  <c r="BL651" i="48"/>
  <c r="BL637" i="48"/>
  <c r="BL646" i="48"/>
  <c r="BL644" i="48"/>
  <c r="BL642" i="48"/>
  <c r="BL640" i="48"/>
  <c r="BL650" i="48"/>
  <c r="BL662" i="48"/>
  <c r="BL660" i="48"/>
  <c r="BL641" i="48"/>
  <c r="BL652" i="48"/>
  <c r="AY655" i="48"/>
  <c r="M32" i="55" l="1"/>
  <c r="AY665" i="48"/>
  <c r="G32" i="55" s="1"/>
  <c r="H32" i="55" s="1"/>
  <c r="BM95" i="48"/>
  <c r="BK95" i="48"/>
  <c r="AT95" i="48"/>
  <c r="AY95" i="48" s="1"/>
  <c r="AT94" i="48"/>
  <c r="AY94" i="48" s="1"/>
  <c r="BK94" i="48"/>
  <c r="BM94" i="48"/>
  <c r="BL94" i="48" l="1"/>
  <c r="BL95" i="48"/>
  <c r="AT132" i="48" l="1"/>
  <c r="AY132" i="48" s="1"/>
  <c r="AT131" i="48"/>
  <c r="AY131" i="48" s="1"/>
  <c r="AT130" i="48"/>
  <c r="AY130" i="48" s="1"/>
  <c r="AT110" i="48"/>
  <c r="AY110" i="48" s="1"/>
  <c r="BM696" i="48"/>
  <c r="BK696" i="48"/>
  <c r="BM695" i="48"/>
  <c r="BK695" i="48"/>
  <c r="BM692" i="48"/>
  <c r="BK692" i="48"/>
  <c r="BM686" i="48"/>
  <c r="BK686" i="48"/>
  <c r="BM685" i="48"/>
  <c r="BK685" i="48"/>
  <c r="BM683" i="48"/>
  <c r="BK683" i="48"/>
  <c r="BM682" i="48"/>
  <c r="BK682" i="48"/>
  <c r="BM681" i="48"/>
  <c r="BK681" i="48"/>
  <c r="BM680" i="48"/>
  <c r="BK680" i="48"/>
  <c r="BM679" i="48"/>
  <c r="BK679" i="48"/>
  <c r="BM678" i="48"/>
  <c r="BK678" i="48"/>
  <c r="BM677" i="48"/>
  <c r="BK677" i="48"/>
  <c r="BM676" i="48"/>
  <c r="BK676" i="48"/>
  <c r="BM673" i="48"/>
  <c r="BK673" i="48"/>
  <c r="BM672" i="48"/>
  <c r="BK672" i="48"/>
  <c r="BM671" i="48"/>
  <c r="BK671" i="48"/>
  <c r="BM669" i="48"/>
  <c r="BK669" i="48"/>
  <c r="BM626" i="48"/>
  <c r="BK626" i="48"/>
  <c r="BM624" i="48"/>
  <c r="BK624" i="48"/>
  <c r="BM627" i="48"/>
  <c r="BK627" i="48"/>
  <c r="BM623" i="48"/>
  <c r="BK623" i="48"/>
  <c r="BM625" i="48"/>
  <c r="BK625" i="48"/>
  <c r="BM622" i="48"/>
  <c r="BK622" i="48"/>
  <c r="BM618" i="48"/>
  <c r="BK618" i="48"/>
  <c r="BM628" i="48"/>
  <c r="BK628" i="48"/>
  <c r="BM620" i="48"/>
  <c r="BK620" i="48"/>
  <c r="BM619" i="48"/>
  <c r="BK619" i="48"/>
  <c r="BM621" i="48"/>
  <c r="BK621" i="48"/>
  <c r="BM617" i="48"/>
  <c r="BK617" i="48"/>
  <c r="BM616" i="48"/>
  <c r="BK616" i="48"/>
  <c r="BM615" i="48"/>
  <c r="BK615" i="48"/>
  <c r="BM614" i="48"/>
  <c r="BK614" i="48"/>
  <c r="BM613" i="48"/>
  <c r="BK613" i="48"/>
  <c r="BM612" i="48"/>
  <c r="BK612" i="48"/>
  <c r="BM611" i="48"/>
  <c r="BK611" i="48"/>
  <c r="BM610" i="48"/>
  <c r="BK610" i="48"/>
  <c r="BM609" i="48"/>
  <c r="BK609" i="48"/>
  <c r="BM608" i="48"/>
  <c r="BK608" i="48"/>
  <c r="BM607" i="48"/>
  <c r="BK607" i="48"/>
  <c r="BM605" i="48"/>
  <c r="BK605" i="48"/>
  <c r="BM606" i="48"/>
  <c r="BK606" i="48"/>
  <c r="BM604" i="48"/>
  <c r="BK604" i="48"/>
  <c r="BM593" i="48"/>
  <c r="BK593" i="48"/>
  <c r="BM591" i="48"/>
  <c r="BK591" i="48"/>
  <c r="BM594" i="48"/>
  <c r="BK594" i="48"/>
  <c r="BM590" i="48"/>
  <c r="BK590" i="48"/>
  <c r="BM592" i="48"/>
  <c r="BK592" i="48"/>
  <c r="BM589" i="48"/>
  <c r="BK589" i="48"/>
  <c r="BM585" i="48"/>
  <c r="BK585" i="48"/>
  <c r="BM586" i="48"/>
  <c r="BK586" i="48"/>
  <c r="BM588" i="48"/>
  <c r="BK588" i="48"/>
  <c r="BM584" i="48"/>
  <c r="BK584" i="48"/>
  <c r="BM583" i="48"/>
  <c r="BK583" i="48"/>
  <c r="BM582" i="48"/>
  <c r="BK582" i="48"/>
  <c r="BM581" i="48"/>
  <c r="BK581" i="48"/>
  <c r="BM580" i="48"/>
  <c r="BK580" i="48"/>
  <c r="BM579" i="48"/>
  <c r="BK579" i="48"/>
  <c r="BM578" i="48"/>
  <c r="BK578" i="48"/>
  <c r="BM577" i="48"/>
  <c r="BK577" i="48"/>
  <c r="BM576" i="48"/>
  <c r="BK576" i="48"/>
  <c r="BM575" i="48"/>
  <c r="BK575" i="48"/>
  <c r="BM574" i="48"/>
  <c r="BK574" i="48"/>
  <c r="BM571" i="48"/>
  <c r="BK571" i="48"/>
  <c r="BM572" i="48"/>
  <c r="BK572" i="48"/>
  <c r="BM570" i="48"/>
  <c r="BK570" i="48"/>
  <c r="BM559" i="48"/>
  <c r="BK559" i="48"/>
  <c r="BM555" i="48"/>
  <c r="BK555" i="48"/>
  <c r="BM552" i="48"/>
  <c r="BK552" i="48"/>
  <c r="BM551" i="48"/>
  <c r="BK551" i="48"/>
  <c r="BM549" i="48"/>
  <c r="BK549" i="48"/>
  <c r="BM548" i="48"/>
  <c r="BK548" i="48"/>
  <c r="BM546" i="48"/>
  <c r="BK546" i="48"/>
  <c r="BM545" i="48"/>
  <c r="BK545" i="48"/>
  <c r="BM538" i="48"/>
  <c r="BK538" i="48"/>
  <c r="BM537" i="48"/>
  <c r="BK537" i="48"/>
  <c r="BM536" i="48"/>
  <c r="BK536" i="48"/>
  <c r="BM535" i="48"/>
  <c r="BK535" i="48"/>
  <c r="BM533" i="48"/>
  <c r="BK533" i="48"/>
  <c r="BM532" i="48"/>
  <c r="BK532" i="48"/>
  <c r="BM531" i="48"/>
  <c r="BK531" i="48"/>
  <c r="BM529" i="48"/>
  <c r="BK529" i="48"/>
  <c r="BM528" i="48"/>
  <c r="BK528" i="48"/>
  <c r="BM527" i="48"/>
  <c r="BK527" i="48"/>
  <c r="BM525" i="48"/>
  <c r="BK525" i="48"/>
  <c r="BM524" i="48"/>
  <c r="BK524" i="48"/>
  <c r="BM512" i="48"/>
  <c r="BK512" i="48"/>
  <c r="BM511" i="48"/>
  <c r="BK511" i="48"/>
  <c r="BM510" i="48"/>
  <c r="BK510" i="48"/>
  <c r="BM509" i="48"/>
  <c r="BK509" i="48"/>
  <c r="BM508" i="48"/>
  <c r="BK508" i="48"/>
  <c r="BM507" i="48"/>
  <c r="BK507" i="48"/>
  <c r="BM506" i="48"/>
  <c r="BK506" i="48"/>
  <c r="BM505" i="48"/>
  <c r="BK505" i="48"/>
  <c r="BM504" i="48"/>
  <c r="BK504" i="48"/>
  <c r="BM497" i="48"/>
  <c r="BK497" i="48"/>
  <c r="BM496" i="48"/>
  <c r="BK496" i="48"/>
  <c r="BM495" i="48"/>
  <c r="BK495" i="48"/>
  <c r="BM494" i="48"/>
  <c r="BK494" i="48"/>
  <c r="BM493" i="48"/>
  <c r="BK493" i="48"/>
  <c r="BM492" i="48"/>
  <c r="BK492" i="48"/>
  <c r="BM491" i="48"/>
  <c r="BK491" i="48"/>
  <c r="BM490" i="48"/>
  <c r="BK490" i="48"/>
  <c r="BM489" i="48"/>
  <c r="BK489" i="48"/>
  <c r="BM488" i="48"/>
  <c r="BK488" i="48"/>
  <c r="BM487" i="48"/>
  <c r="BK487" i="48"/>
  <c r="BM486" i="48"/>
  <c r="BK486" i="48"/>
  <c r="BM485" i="48"/>
  <c r="BK485" i="48"/>
  <c r="BM484" i="48"/>
  <c r="BK484" i="48"/>
  <c r="BM483" i="48"/>
  <c r="BK483" i="48"/>
  <c r="BM482" i="48"/>
  <c r="BK482" i="48"/>
  <c r="BM481" i="48"/>
  <c r="BK481" i="48"/>
  <c r="BM480" i="48"/>
  <c r="BK480" i="48"/>
  <c r="BM479" i="48"/>
  <c r="BK479" i="48"/>
  <c r="BM478" i="48"/>
  <c r="BK478" i="48"/>
  <c r="BM477" i="48"/>
  <c r="BK477" i="48"/>
  <c r="BM476" i="48"/>
  <c r="BK476" i="48"/>
  <c r="BM475" i="48"/>
  <c r="BK475" i="48"/>
  <c r="BM474" i="48"/>
  <c r="BK474" i="48"/>
  <c r="BM473" i="48"/>
  <c r="BK473" i="48"/>
  <c r="BM472" i="48"/>
  <c r="BK472" i="48"/>
  <c r="BM459" i="48"/>
  <c r="BK459" i="48"/>
  <c r="BM458" i="48"/>
  <c r="BK458" i="48"/>
  <c r="BM457" i="48"/>
  <c r="BK457" i="48"/>
  <c r="BM456" i="48"/>
  <c r="BK456" i="48"/>
  <c r="BM455" i="48"/>
  <c r="BK455" i="48"/>
  <c r="BM451" i="48"/>
  <c r="BK451" i="48"/>
  <c r="BM450" i="48"/>
  <c r="BK450" i="48"/>
  <c r="BM398" i="48"/>
  <c r="BK398" i="48"/>
  <c r="BM397" i="48"/>
  <c r="BK397" i="48"/>
  <c r="BM395" i="48"/>
  <c r="BK395" i="48"/>
  <c r="BM392" i="48"/>
  <c r="BK392" i="48"/>
  <c r="BM391" i="48"/>
  <c r="BK391" i="48"/>
  <c r="BM390" i="48"/>
  <c r="BK390" i="48"/>
  <c r="BM389" i="48"/>
  <c r="BK389" i="48"/>
  <c r="BM388" i="48"/>
  <c r="BK388" i="48"/>
  <c r="BM387" i="48"/>
  <c r="BK387" i="48"/>
  <c r="BM385" i="48"/>
  <c r="BK385" i="48"/>
  <c r="BM384" i="48"/>
  <c r="BK384" i="48"/>
  <c r="BM383" i="48"/>
  <c r="BK383" i="48"/>
  <c r="BM382" i="48"/>
  <c r="BK382" i="48"/>
  <c r="BM381" i="48"/>
  <c r="BK381" i="48"/>
  <c r="BM380" i="48"/>
  <c r="BK380" i="48"/>
  <c r="BM378" i="48"/>
  <c r="BK378" i="48"/>
  <c r="BM376" i="48"/>
  <c r="BK376" i="48"/>
  <c r="BM375" i="48"/>
  <c r="BK375" i="48"/>
  <c r="BM374" i="48"/>
  <c r="BK374" i="48"/>
  <c r="BM373" i="48"/>
  <c r="BK373" i="48"/>
  <c r="BM372" i="48"/>
  <c r="BK372" i="48"/>
  <c r="BM371" i="48"/>
  <c r="BK371" i="48"/>
  <c r="BM370" i="48"/>
  <c r="BK370" i="48"/>
  <c r="BM369" i="48"/>
  <c r="BK369" i="48"/>
  <c r="BM368" i="48"/>
  <c r="BK368" i="48"/>
  <c r="BM367" i="48"/>
  <c r="BK367" i="48"/>
  <c r="BM366" i="48"/>
  <c r="BK366" i="48"/>
  <c r="BM365" i="48"/>
  <c r="BK365" i="48"/>
  <c r="BM364" i="48"/>
  <c r="BK364" i="48"/>
  <c r="BM358" i="48"/>
  <c r="BK358" i="48"/>
  <c r="BM357" i="48"/>
  <c r="BK357" i="48"/>
  <c r="BM356" i="48"/>
  <c r="BK356" i="48"/>
  <c r="BM353" i="48"/>
  <c r="BK353" i="48"/>
  <c r="BM352" i="48"/>
  <c r="BK352" i="48"/>
  <c r="BM351" i="48"/>
  <c r="BK351" i="48"/>
  <c r="BM350" i="48"/>
  <c r="BK350" i="48"/>
  <c r="BM349" i="48"/>
  <c r="BK349" i="48"/>
  <c r="BM348" i="48"/>
  <c r="BK348" i="48"/>
  <c r="BM347" i="48"/>
  <c r="BK347" i="48"/>
  <c r="BM346" i="48"/>
  <c r="BK346" i="48"/>
  <c r="BM345" i="48"/>
  <c r="BK345" i="48"/>
  <c r="BM344" i="48"/>
  <c r="BK344" i="48"/>
  <c r="BM343" i="48"/>
  <c r="BK343" i="48"/>
  <c r="BM340" i="48"/>
  <c r="BK340" i="48"/>
  <c r="BM330" i="48"/>
  <c r="BK330" i="48"/>
  <c r="BM329" i="48"/>
  <c r="BK329" i="48"/>
  <c r="BM328" i="48"/>
  <c r="BK328" i="48"/>
  <c r="BM301" i="48"/>
  <c r="BK301" i="48"/>
  <c r="BM300" i="48"/>
  <c r="BK300" i="48"/>
  <c r="BM299" i="48"/>
  <c r="BK299" i="48"/>
  <c r="BM298" i="48"/>
  <c r="BK298" i="48"/>
  <c r="BM297" i="48"/>
  <c r="BK297" i="48"/>
  <c r="BM295" i="48"/>
  <c r="BK295" i="48"/>
  <c r="BM293" i="48"/>
  <c r="BK293" i="48"/>
  <c r="BM292" i="48"/>
  <c r="BK292" i="48"/>
  <c r="BM291" i="48"/>
  <c r="BK291" i="48"/>
  <c r="BM290" i="48"/>
  <c r="BK290" i="48"/>
  <c r="BM289" i="48"/>
  <c r="BK289" i="48"/>
  <c r="BM283" i="48"/>
  <c r="BK283" i="48"/>
  <c r="BM279" i="48"/>
  <c r="BK279" i="48"/>
  <c r="BM278" i="48"/>
  <c r="BK278" i="48"/>
  <c r="BM277" i="48"/>
  <c r="BK277" i="48"/>
  <c r="BM276" i="48"/>
  <c r="BK276" i="48"/>
  <c r="BM275" i="48"/>
  <c r="BK275" i="48"/>
  <c r="BM274" i="48"/>
  <c r="BK274" i="48"/>
  <c r="BM273" i="48"/>
  <c r="BK273" i="48"/>
  <c r="BM272" i="48"/>
  <c r="BK272" i="48"/>
  <c r="BM271" i="48"/>
  <c r="BK271" i="48"/>
  <c r="BM270" i="48"/>
  <c r="BK270" i="48"/>
  <c r="BM269" i="48"/>
  <c r="BK269" i="48"/>
  <c r="BM268" i="48"/>
  <c r="BK268" i="48"/>
  <c r="BM267" i="48"/>
  <c r="BK267" i="48"/>
  <c r="BM266" i="48"/>
  <c r="BK266" i="48"/>
  <c r="BM265" i="48"/>
  <c r="BK265" i="48"/>
  <c r="BM264" i="48"/>
  <c r="BK264" i="48"/>
  <c r="BM263" i="48"/>
  <c r="BK263" i="48"/>
  <c r="BM262" i="48"/>
  <c r="BK262" i="48"/>
  <c r="BM261" i="48"/>
  <c r="BK261" i="48"/>
  <c r="BM260" i="48"/>
  <c r="BK260" i="48"/>
  <c r="BM259" i="48"/>
  <c r="BK259" i="48"/>
  <c r="BM253" i="48"/>
  <c r="BK253" i="48"/>
  <c r="BM252" i="48"/>
  <c r="BK252" i="48"/>
  <c r="BM258" i="48"/>
  <c r="BK258" i="48"/>
  <c r="BM246" i="48"/>
  <c r="BK246" i="48"/>
  <c r="BM245" i="48"/>
  <c r="BK245" i="48"/>
  <c r="BM244" i="48"/>
  <c r="BK244" i="48"/>
  <c r="BM243" i="48"/>
  <c r="BK243" i="48"/>
  <c r="BM242" i="48"/>
  <c r="BK242" i="48"/>
  <c r="BM240" i="48"/>
  <c r="BK240" i="48"/>
  <c r="BM239" i="48"/>
  <c r="BK239" i="48"/>
  <c r="BM238" i="48"/>
  <c r="BK238" i="48"/>
  <c r="BM237" i="48"/>
  <c r="BK237" i="48"/>
  <c r="BM231" i="48"/>
  <c r="BK231" i="48"/>
  <c r="BM230" i="48"/>
  <c r="BK230" i="48"/>
  <c r="BM217" i="48"/>
  <c r="BK217" i="48"/>
  <c r="BM216" i="48"/>
  <c r="BK216" i="48"/>
  <c r="BM215" i="48"/>
  <c r="BK215" i="48"/>
  <c r="BM214" i="48"/>
  <c r="BK214" i="48"/>
  <c r="BM213" i="48"/>
  <c r="BK213" i="48"/>
  <c r="BM211" i="48"/>
  <c r="BK211" i="48"/>
  <c r="BM210" i="48"/>
  <c r="BK210" i="48"/>
  <c r="BM209" i="48"/>
  <c r="BK209" i="48"/>
  <c r="BM207" i="48"/>
  <c r="BK207" i="48"/>
  <c r="BM206" i="48"/>
  <c r="BK206" i="48"/>
  <c r="BM205" i="48"/>
  <c r="BK205" i="48"/>
  <c r="BM204" i="48"/>
  <c r="BK204" i="48"/>
  <c r="BM203" i="48"/>
  <c r="BK203" i="48"/>
  <c r="BM202" i="48"/>
  <c r="BK202" i="48"/>
  <c r="BM201" i="48"/>
  <c r="BK201" i="48"/>
  <c r="BM200" i="48"/>
  <c r="BK200" i="48"/>
  <c r="BM199" i="48"/>
  <c r="BK199" i="48"/>
  <c r="BM145" i="48"/>
  <c r="BK145" i="48"/>
  <c r="BM144" i="48"/>
  <c r="BK144" i="48"/>
  <c r="BM143" i="48"/>
  <c r="BK143" i="48"/>
  <c r="BM137" i="48"/>
  <c r="BK137" i="48"/>
  <c r="BM136" i="48"/>
  <c r="BK136" i="48"/>
  <c r="BM135" i="48"/>
  <c r="BK135" i="48"/>
  <c r="BM134" i="48"/>
  <c r="BK134" i="48"/>
  <c r="BM132" i="48"/>
  <c r="BK132" i="48"/>
  <c r="BM131" i="48"/>
  <c r="BK131" i="48"/>
  <c r="BM130" i="48"/>
  <c r="BK130" i="48"/>
  <c r="BM128" i="48"/>
  <c r="BK128" i="48"/>
  <c r="BM127" i="48"/>
  <c r="BK127" i="48"/>
  <c r="BM126" i="48"/>
  <c r="BK126" i="48"/>
  <c r="BM125" i="48"/>
  <c r="BK125" i="48"/>
  <c r="BM124" i="48"/>
  <c r="BK124" i="48"/>
  <c r="BM122" i="48"/>
  <c r="BK122" i="48"/>
  <c r="BM120" i="48"/>
  <c r="BK120" i="48"/>
  <c r="BM119" i="48"/>
  <c r="BK119" i="48"/>
  <c r="BM118" i="48"/>
  <c r="BK118" i="48"/>
  <c r="BM117" i="48"/>
  <c r="BK117" i="48"/>
  <c r="BM114" i="48"/>
  <c r="BK114" i="48"/>
  <c r="BM113" i="48"/>
  <c r="BK113" i="48"/>
  <c r="BM112" i="48"/>
  <c r="BK112" i="48"/>
  <c r="BM111" i="48"/>
  <c r="BK111" i="48"/>
  <c r="BM110" i="48"/>
  <c r="BK110" i="48"/>
  <c r="BM108" i="48"/>
  <c r="BK108" i="48"/>
  <c r="BM107" i="48"/>
  <c r="BK107" i="48"/>
  <c r="BM106" i="48"/>
  <c r="BK106" i="48"/>
  <c r="BM105" i="48"/>
  <c r="BK105" i="48"/>
  <c r="BM104" i="48"/>
  <c r="BK104" i="48"/>
  <c r="BM103" i="48"/>
  <c r="BK103" i="48"/>
  <c r="BM93" i="48"/>
  <c r="BK93" i="48"/>
  <c r="BM92" i="48"/>
  <c r="BK92" i="48"/>
  <c r="BM91" i="48"/>
  <c r="BK91" i="48"/>
  <c r="BM86" i="48"/>
  <c r="BK86" i="48"/>
  <c r="BM85" i="48"/>
  <c r="BK85" i="48"/>
  <c r="BM84" i="48"/>
  <c r="BK84" i="48"/>
  <c r="BM79" i="48"/>
  <c r="BK79" i="48"/>
  <c r="BM83" i="48"/>
  <c r="BK83" i="48"/>
  <c r="BM82" i="48"/>
  <c r="BK82" i="48"/>
  <c r="BM81" i="48"/>
  <c r="BK81" i="48"/>
  <c r="BM76" i="48"/>
  <c r="BK76" i="48"/>
  <c r="BM75" i="48"/>
  <c r="BK75" i="48"/>
  <c r="BM74" i="48"/>
  <c r="BK74" i="48"/>
  <c r="BM73" i="48"/>
  <c r="BK73" i="48"/>
  <c r="BM72" i="48"/>
  <c r="BK72" i="48"/>
  <c r="BM71" i="48"/>
  <c r="BK71" i="48"/>
  <c r="BM70" i="48"/>
  <c r="BK70" i="48"/>
  <c r="BM69" i="48"/>
  <c r="BK69" i="48"/>
  <c r="BM68" i="48"/>
  <c r="BK68" i="48"/>
  <c r="BM66" i="48"/>
  <c r="BK66" i="48"/>
  <c r="BM20" i="48"/>
  <c r="BK20" i="48"/>
  <c r="BM57" i="48"/>
  <c r="BM61" i="48" s="1"/>
  <c r="P9" i="55" s="1"/>
  <c r="BK57" i="48"/>
  <c r="BK61" i="48" s="1"/>
  <c r="BM17" i="48"/>
  <c r="BK17" i="48"/>
  <c r="BM16" i="48"/>
  <c r="BK16" i="48"/>
  <c r="BM14" i="48"/>
  <c r="BK14" i="48"/>
  <c r="BM13" i="48"/>
  <c r="BK13" i="48"/>
  <c r="BM377" i="48"/>
  <c r="BK377" i="48"/>
  <c r="L9" i="55" l="1"/>
  <c r="BL131" i="48"/>
  <c r="BL110" i="48"/>
  <c r="BL132" i="48"/>
  <c r="BL130" i="48"/>
  <c r="BM97" i="48"/>
  <c r="P10" i="55" s="1"/>
  <c r="BK27" i="48"/>
  <c r="BM27" i="48"/>
  <c r="AT696" i="48"/>
  <c r="BL696" i="48" s="1"/>
  <c r="AT695" i="48"/>
  <c r="BL695" i="48" s="1"/>
  <c r="AT692" i="48"/>
  <c r="AY692" i="48" s="1"/>
  <c r="AT686" i="48"/>
  <c r="AY686" i="48" s="1"/>
  <c r="AT685" i="48"/>
  <c r="BL685" i="48" s="1"/>
  <c r="AT683" i="48"/>
  <c r="AY683" i="48" s="1"/>
  <c r="AT682" i="48"/>
  <c r="AY682" i="48" s="1"/>
  <c r="AT681" i="48"/>
  <c r="BL681" i="48" s="1"/>
  <c r="AT680" i="48"/>
  <c r="AY680" i="48" s="1"/>
  <c r="AT679" i="48"/>
  <c r="AY679" i="48" s="1"/>
  <c r="AT678" i="48"/>
  <c r="AY678" i="48" s="1"/>
  <c r="AT677" i="48"/>
  <c r="AY677" i="48" s="1"/>
  <c r="AT676" i="48"/>
  <c r="AY676" i="48" s="1"/>
  <c r="AT673" i="48"/>
  <c r="BL673" i="48" s="1"/>
  <c r="AT672" i="48"/>
  <c r="BL672" i="48" s="1"/>
  <c r="AT671" i="48"/>
  <c r="BL671" i="48" s="1"/>
  <c r="AT669" i="48"/>
  <c r="AY669" i="48" s="1"/>
  <c r="AT626" i="48"/>
  <c r="AY626" i="48" s="1"/>
  <c r="AT624" i="48"/>
  <c r="AY624" i="48" s="1"/>
  <c r="AT627" i="48"/>
  <c r="BL627" i="48" s="1"/>
  <c r="AT623" i="48"/>
  <c r="AY623" i="48" s="1"/>
  <c r="AT625" i="48"/>
  <c r="AY625" i="48" s="1"/>
  <c r="AT622" i="48"/>
  <c r="BL622" i="48" s="1"/>
  <c r="AT618" i="48"/>
  <c r="AY618" i="48" s="1"/>
  <c r="AT628" i="48"/>
  <c r="BL628" i="48" s="1"/>
  <c r="AT620" i="48"/>
  <c r="AY620" i="48" s="1"/>
  <c r="AT619" i="48"/>
  <c r="BL619" i="48" s="1"/>
  <c r="AT621" i="48"/>
  <c r="BL621" i="48" s="1"/>
  <c r="AT617" i="48"/>
  <c r="BL617" i="48" s="1"/>
  <c r="AT616" i="48"/>
  <c r="AY616" i="48" s="1"/>
  <c r="AT615" i="48"/>
  <c r="AY615" i="48" s="1"/>
  <c r="AT614" i="48"/>
  <c r="AY614" i="48" s="1"/>
  <c r="AT613" i="48"/>
  <c r="AY613" i="48" s="1"/>
  <c r="AT612" i="48"/>
  <c r="AY612" i="48" s="1"/>
  <c r="AT611" i="48"/>
  <c r="AY611" i="48" s="1"/>
  <c r="AT610" i="48"/>
  <c r="AY610" i="48" s="1"/>
  <c r="AT609" i="48"/>
  <c r="AY609" i="48" s="1"/>
  <c r="AT608" i="48"/>
  <c r="AY608" i="48" s="1"/>
  <c r="AT607" i="48"/>
  <c r="BL607" i="48" s="1"/>
  <c r="AT605" i="48"/>
  <c r="AY605" i="48" s="1"/>
  <c r="AT606" i="48"/>
  <c r="AY606" i="48" s="1"/>
  <c r="AT604" i="48"/>
  <c r="AY604" i="48" s="1"/>
  <c r="AT593" i="48"/>
  <c r="BL593" i="48" s="1"/>
  <c r="AT591" i="48"/>
  <c r="AY591" i="48" s="1"/>
  <c r="AT594" i="48"/>
  <c r="BL594" i="48" s="1"/>
  <c r="AT590" i="48"/>
  <c r="AY590" i="48" s="1"/>
  <c r="AT592" i="48"/>
  <c r="AY592" i="48" s="1"/>
  <c r="AT589" i="48"/>
  <c r="AY589" i="48" s="1"/>
  <c r="AT585" i="48"/>
  <c r="AY585" i="48" s="1"/>
  <c r="AT586" i="48"/>
  <c r="BL586" i="48" s="1"/>
  <c r="AT588" i="48"/>
  <c r="AY588" i="48" s="1"/>
  <c r="AT584" i="48"/>
  <c r="AY584" i="48" s="1"/>
  <c r="AT583" i="48"/>
  <c r="AY583" i="48" s="1"/>
  <c r="AT582" i="48"/>
  <c r="AY582" i="48" s="1"/>
  <c r="AT581" i="48"/>
  <c r="AY581" i="48" s="1"/>
  <c r="AT580" i="48"/>
  <c r="AY580" i="48" s="1"/>
  <c r="AT579" i="48"/>
  <c r="AY579" i="48" s="1"/>
  <c r="AT578" i="48"/>
  <c r="AY578" i="48" s="1"/>
  <c r="AT577" i="48"/>
  <c r="AY577" i="48" s="1"/>
  <c r="AT576" i="48"/>
  <c r="AY576" i="48" s="1"/>
  <c r="AT575" i="48"/>
  <c r="AY575" i="48" s="1"/>
  <c r="AT574" i="48"/>
  <c r="AY574" i="48" s="1"/>
  <c r="AT571" i="48"/>
  <c r="AY571" i="48" s="1"/>
  <c r="AT572" i="48"/>
  <c r="AY572" i="48" s="1"/>
  <c r="AT570" i="48"/>
  <c r="AY570" i="48" s="1"/>
  <c r="AT559" i="48"/>
  <c r="BL559" i="48" s="1"/>
  <c r="AT555" i="48"/>
  <c r="BL555" i="48" s="1"/>
  <c r="AT552" i="48"/>
  <c r="AY552" i="48" s="1"/>
  <c r="AT551" i="48"/>
  <c r="AY551" i="48" s="1"/>
  <c r="AT549" i="48"/>
  <c r="AY549" i="48" s="1"/>
  <c r="AT548" i="48"/>
  <c r="AY548" i="48" s="1"/>
  <c r="AT546" i="48"/>
  <c r="AY546" i="48" s="1"/>
  <c r="AT545" i="48"/>
  <c r="AY545" i="48" s="1"/>
  <c r="AT538" i="48"/>
  <c r="AY538" i="48" s="1"/>
  <c r="AT537" i="48"/>
  <c r="AY537" i="48" s="1"/>
  <c r="AT536" i="48"/>
  <c r="AY536" i="48" s="1"/>
  <c r="AT535" i="48"/>
  <c r="AY535" i="48" s="1"/>
  <c r="AT533" i="48"/>
  <c r="AY533" i="48" s="1"/>
  <c r="AT532" i="48"/>
  <c r="AY532" i="48" s="1"/>
  <c r="AT531" i="48"/>
  <c r="AY531" i="48" s="1"/>
  <c r="AT529" i="48"/>
  <c r="AY529" i="48" s="1"/>
  <c r="AT528" i="48"/>
  <c r="AY528" i="48" s="1"/>
  <c r="AT527" i="48"/>
  <c r="AY527" i="48" s="1"/>
  <c r="AT525" i="48"/>
  <c r="AY525" i="48" s="1"/>
  <c r="AT524" i="48"/>
  <c r="AY524" i="48" s="1"/>
  <c r="AT512" i="48"/>
  <c r="AY512" i="48" s="1"/>
  <c r="AT511" i="48"/>
  <c r="AY511" i="48" s="1"/>
  <c r="AT510" i="48"/>
  <c r="AY510" i="48" s="1"/>
  <c r="AT509" i="48"/>
  <c r="AY509" i="48" s="1"/>
  <c r="AT508" i="48"/>
  <c r="AY508" i="48" s="1"/>
  <c r="AT507" i="48"/>
  <c r="AY507" i="48" s="1"/>
  <c r="AT506" i="48"/>
  <c r="AY506" i="48" s="1"/>
  <c r="AT505" i="48"/>
  <c r="AY505" i="48" s="1"/>
  <c r="AT504" i="48"/>
  <c r="AY504" i="48" s="1"/>
  <c r="AT497" i="48"/>
  <c r="AY497" i="48" s="1"/>
  <c r="AT496" i="48"/>
  <c r="AY496" i="48" s="1"/>
  <c r="AT495" i="48"/>
  <c r="AY495" i="48" s="1"/>
  <c r="AT494" i="48"/>
  <c r="AY494" i="48" s="1"/>
  <c r="AT493" i="48"/>
  <c r="AY493" i="48" s="1"/>
  <c r="AT492" i="48"/>
  <c r="AY492" i="48" s="1"/>
  <c r="AT491" i="48"/>
  <c r="AY491" i="48" s="1"/>
  <c r="AT490" i="48"/>
  <c r="AY490" i="48" s="1"/>
  <c r="AT489" i="48"/>
  <c r="AY489" i="48" s="1"/>
  <c r="AT488" i="48"/>
  <c r="AY488" i="48" s="1"/>
  <c r="AT487" i="48"/>
  <c r="AY487" i="48" s="1"/>
  <c r="AT486" i="48"/>
  <c r="AY486" i="48" s="1"/>
  <c r="AT485" i="48"/>
  <c r="AY485" i="48" s="1"/>
  <c r="AT484" i="48"/>
  <c r="AY484" i="48" s="1"/>
  <c r="AT483" i="48"/>
  <c r="AY483" i="48" s="1"/>
  <c r="AT482" i="48"/>
  <c r="AY482" i="48" s="1"/>
  <c r="AT481" i="48"/>
  <c r="AY481" i="48" s="1"/>
  <c r="AT480" i="48"/>
  <c r="BL480" i="48" s="1"/>
  <c r="AT479" i="48"/>
  <c r="AY479" i="48" s="1"/>
  <c r="AT478" i="48"/>
  <c r="AY478" i="48" s="1"/>
  <c r="AT477" i="48"/>
  <c r="BL477" i="48" s="1"/>
  <c r="AT476" i="48"/>
  <c r="AY476" i="48" s="1"/>
  <c r="AT475" i="48"/>
  <c r="AY475" i="48" s="1"/>
  <c r="AT474" i="48"/>
  <c r="AY474" i="48" s="1"/>
  <c r="AT473" i="48"/>
  <c r="AY473" i="48" s="1"/>
  <c r="AT472" i="48"/>
  <c r="AY472" i="48" s="1"/>
  <c r="AT459" i="48"/>
  <c r="AT458" i="48"/>
  <c r="BL458" i="48" s="1"/>
  <c r="AT457" i="48"/>
  <c r="BL457" i="48" s="1"/>
  <c r="AT456" i="48"/>
  <c r="BL456" i="48" s="1"/>
  <c r="AT455" i="48"/>
  <c r="BL455" i="48" s="1"/>
  <c r="AT451" i="48"/>
  <c r="AY451" i="48" s="1"/>
  <c r="AT450" i="48"/>
  <c r="AY450" i="48" s="1"/>
  <c r="AT398" i="48"/>
  <c r="AT397" i="48"/>
  <c r="AT395" i="48"/>
  <c r="AT392" i="48"/>
  <c r="AT391" i="48"/>
  <c r="AT390" i="48"/>
  <c r="AT389" i="48"/>
  <c r="AT388" i="48"/>
  <c r="AT387" i="48"/>
  <c r="AT385" i="48"/>
  <c r="AT384" i="48"/>
  <c r="AT383" i="48"/>
  <c r="AT382" i="48"/>
  <c r="AT381" i="48"/>
  <c r="AT380" i="48"/>
  <c r="AT378" i="48"/>
  <c r="AT376" i="48"/>
  <c r="AT375" i="48"/>
  <c r="AT374" i="48"/>
  <c r="AT373" i="48"/>
  <c r="AT372" i="48"/>
  <c r="AT371" i="48"/>
  <c r="AT370" i="48"/>
  <c r="AT369" i="48"/>
  <c r="AY369" i="48" s="1"/>
  <c r="AT368" i="48"/>
  <c r="AT367" i="48"/>
  <c r="AT366" i="48"/>
  <c r="AT365" i="48"/>
  <c r="AT364" i="48"/>
  <c r="AY364" i="48" s="1"/>
  <c r="AT358" i="48"/>
  <c r="BL358" i="48" s="1"/>
  <c r="AT357" i="48"/>
  <c r="AY357" i="48" s="1"/>
  <c r="AT356" i="48"/>
  <c r="AY356" i="48" s="1"/>
  <c r="AT353" i="48"/>
  <c r="AY353" i="48" s="1"/>
  <c r="AT352" i="48"/>
  <c r="AY352" i="48" s="1"/>
  <c r="AT351" i="48"/>
  <c r="AY351" i="48" s="1"/>
  <c r="AT350" i="48"/>
  <c r="AY350" i="48" s="1"/>
  <c r="AT349" i="48"/>
  <c r="BL349" i="48" s="1"/>
  <c r="AT348" i="48"/>
  <c r="AY348" i="48" s="1"/>
  <c r="AT347" i="48"/>
  <c r="AY347" i="48" s="1"/>
  <c r="AT346" i="48"/>
  <c r="AY346" i="48" s="1"/>
  <c r="AT345" i="48"/>
  <c r="AY345" i="48" s="1"/>
  <c r="AT344" i="48"/>
  <c r="BL344" i="48" s="1"/>
  <c r="AT343" i="48"/>
  <c r="AY343" i="48" s="1"/>
  <c r="AT340" i="48"/>
  <c r="AY340" i="48" s="1"/>
  <c r="AT330" i="48"/>
  <c r="AT329" i="48"/>
  <c r="AY329" i="48" s="1"/>
  <c r="AT328" i="48"/>
  <c r="AY328" i="48" s="1"/>
  <c r="AT301" i="48"/>
  <c r="BL301" i="48" s="1"/>
  <c r="AT300" i="48"/>
  <c r="AY300" i="48" s="1"/>
  <c r="AT299" i="48"/>
  <c r="AY299" i="48" s="1"/>
  <c r="AT298" i="48"/>
  <c r="AY298" i="48" s="1"/>
  <c r="AT297" i="48"/>
  <c r="BL297" i="48" s="1"/>
  <c r="AT295" i="48"/>
  <c r="AY295" i="48" s="1"/>
  <c r="AT293" i="48"/>
  <c r="AY293" i="48" s="1"/>
  <c r="AT292" i="48"/>
  <c r="AY292" i="48" s="1"/>
  <c r="AT291" i="48"/>
  <c r="AY291" i="48" s="1"/>
  <c r="AT290" i="48"/>
  <c r="AY290" i="48" s="1"/>
  <c r="AT289" i="48"/>
  <c r="AT283" i="48"/>
  <c r="AY283" i="48" s="1"/>
  <c r="AT279" i="48"/>
  <c r="AY279" i="48" s="1"/>
  <c r="AT278" i="48"/>
  <c r="AY278" i="48" s="1"/>
  <c r="AT277" i="48"/>
  <c r="BL277" i="48" s="1"/>
  <c r="AT276" i="48"/>
  <c r="AY276" i="48" s="1"/>
  <c r="AT275" i="48"/>
  <c r="AY275" i="48" s="1"/>
  <c r="AT274" i="48"/>
  <c r="AY274" i="48" s="1"/>
  <c r="AT273" i="48"/>
  <c r="BL273" i="48" s="1"/>
  <c r="AT272" i="48"/>
  <c r="AY272" i="48" s="1"/>
  <c r="AT271" i="48"/>
  <c r="BL271" i="48" s="1"/>
  <c r="AT270" i="48"/>
  <c r="AY270" i="48" s="1"/>
  <c r="AT269" i="48"/>
  <c r="AY269" i="48" s="1"/>
  <c r="AT268" i="48"/>
  <c r="AY268" i="48" s="1"/>
  <c r="AT267" i="48"/>
  <c r="AY267" i="48" s="1"/>
  <c r="AT266" i="48"/>
  <c r="AY266" i="48" s="1"/>
  <c r="AT265" i="48"/>
  <c r="AY265" i="48" s="1"/>
  <c r="AT264" i="48"/>
  <c r="AY264" i="48" s="1"/>
  <c r="AT263" i="48"/>
  <c r="AY263" i="48" s="1"/>
  <c r="AT262" i="48"/>
  <c r="AY262" i="48" s="1"/>
  <c r="AT261" i="48"/>
  <c r="BL261" i="48" s="1"/>
  <c r="AT260" i="48"/>
  <c r="AY260" i="48" s="1"/>
  <c r="AT259" i="48"/>
  <c r="AY259" i="48" s="1"/>
  <c r="AT253" i="48"/>
  <c r="AY253" i="48" s="1"/>
  <c r="AT252" i="48"/>
  <c r="AY252" i="48" s="1"/>
  <c r="AT258" i="48"/>
  <c r="AY258" i="48" s="1"/>
  <c r="AT246" i="48"/>
  <c r="AY246" i="48" s="1"/>
  <c r="AT245" i="48"/>
  <c r="AY245" i="48" s="1"/>
  <c r="AT244" i="48"/>
  <c r="AY244" i="48" s="1"/>
  <c r="AT243" i="48"/>
  <c r="AY243" i="48" s="1"/>
  <c r="AT242" i="48"/>
  <c r="AY242" i="48" s="1"/>
  <c r="AT240" i="48"/>
  <c r="AT239" i="48"/>
  <c r="AT238" i="48"/>
  <c r="AY238" i="48" s="1"/>
  <c r="AT237" i="48"/>
  <c r="AY237" i="48" s="1"/>
  <c r="AT231" i="48"/>
  <c r="AY231" i="48" s="1"/>
  <c r="AT230" i="48"/>
  <c r="AY230" i="48" s="1"/>
  <c r="AT217" i="48"/>
  <c r="AY217" i="48" s="1"/>
  <c r="AT216" i="48"/>
  <c r="AY216" i="48" s="1"/>
  <c r="AT215" i="48"/>
  <c r="AY215" i="48" s="1"/>
  <c r="AT214" i="48"/>
  <c r="AY214" i="48" s="1"/>
  <c r="AT213" i="48"/>
  <c r="AY213" i="48" s="1"/>
  <c r="AT211" i="48"/>
  <c r="AY211" i="48" s="1"/>
  <c r="AT210" i="48"/>
  <c r="AY210" i="48" s="1"/>
  <c r="AT209" i="48"/>
  <c r="AY209" i="48" s="1"/>
  <c r="AT207" i="48"/>
  <c r="AY207" i="48" s="1"/>
  <c r="AT206" i="48"/>
  <c r="AY206" i="48" s="1"/>
  <c r="AT205" i="48"/>
  <c r="AY205" i="48" s="1"/>
  <c r="AT204" i="48"/>
  <c r="AY204" i="48" s="1"/>
  <c r="AT203" i="48"/>
  <c r="AY203" i="48" s="1"/>
  <c r="AT202" i="48"/>
  <c r="AY202" i="48" s="1"/>
  <c r="AT201" i="48"/>
  <c r="AY201" i="48" s="1"/>
  <c r="AT200" i="48"/>
  <c r="AY200" i="48" s="1"/>
  <c r="AT199" i="48"/>
  <c r="AY199" i="48" s="1"/>
  <c r="AT145" i="48"/>
  <c r="AT144" i="48"/>
  <c r="AY144" i="48" s="1"/>
  <c r="AT143" i="48"/>
  <c r="AY143" i="48" s="1"/>
  <c r="AT137" i="48"/>
  <c r="AY137" i="48" s="1"/>
  <c r="AT136" i="48"/>
  <c r="AY136" i="48" s="1"/>
  <c r="AT135" i="48"/>
  <c r="AY135" i="48" s="1"/>
  <c r="AT134" i="48"/>
  <c r="AY134" i="48" s="1"/>
  <c r="AT128" i="48"/>
  <c r="AY128" i="48" s="1"/>
  <c r="AT127" i="48"/>
  <c r="AY127" i="48" s="1"/>
  <c r="AT126" i="48"/>
  <c r="BL126" i="48" s="1"/>
  <c r="AT125" i="48"/>
  <c r="AY125" i="48" s="1"/>
  <c r="AT124" i="48"/>
  <c r="AY124" i="48" s="1"/>
  <c r="AT122" i="48"/>
  <c r="AY122" i="48" s="1"/>
  <c r="AT120" i="48"/>
  <c r="AY120" i="48" s="1"/>
  <c r="AT119" i="48"/>
  <c r="AY119" i="48" s="1"/>
  <c r="AT118" i="48"/>
  <c r="AY118" i="48" s="1"/>
  <c r="AT117" i="48"/>
  <c r="AY117" i="48" s="1"/>
  <c r="AT114" i="48"/>
  <c r="AY114" i="48" s="1"/>
  <c r="AT113" i="48"/>
  <c r="AY113" i="48" s="1"/>
  <c r="AT112" i="48"/>
  <c r="AY112" i="48" s="1"/>
  <c r="AT111" i="48"/>
  <c r="AY111" i="48" s="1"/>
  <c r="AT108" i="48"/>
  <c r="AY108" i="48" s="1"/>
  <c r="AT107" i="48"/>
  <c r="AY107" i="48" s="1"/>
  <c r="AT106" i="48"/>
  <c r="AY106" i="48" s="1"/>
  <c r="AT105" i="48"/>
  <c r="AY105" i="48" s="1"/>
  <c r="AT104" i="48"/>
  <c r="AY104" i="48" s="1"/>
  <c r="AT103" i="48"/>
  <c r="AY103" i="48" s="1"/>
  <c r="AT93" i="48"/>
  <c r="AT92" i="48"/>
  <c r="AT91" i="48"/>
  <c r="AT86" i="48"/>
  <c r="AY86" i="48" s="1"/>
  <c r="AT85" i="48"/>
  <c r="AT84" i="48"/>
  <c r="AT79" i="48"/>
  <c r="AT83" i="48"/>
  <c r="AT82" i="48"/>
  <c r="AT81" i="48"/>
  <c r="AY81" i="48" s="1"/>
  <c r="AT76" i="48"/>
  <c r="AT75" i="48"/>
  <c r="AT74" i="48"/>
  <c r="AT73" i="48"/>
  <c r="AT72" i="48"/>
  <c r="AT71" i="48"/>
  <c r="AT70" i="48"/>
  <c r="AT69" i="48"/>
  <c r="AT68" i="48"/>
  <c r="AT66" i="48"/>
  <c r="AT57" i="48"/>
  <c r="AT61" i="48" s="1"/>
  <c r="J9" i="55" s="1"/>
  <c r="AT16" i="48"/>
  <c r="AT14" i="48"/>
  <c r="AT13" i="48"/>
  <c r="AT377" i="48"/>
  <c r="BJ707" i="48"/>
  <c r="BJ630" i="48"/>
  <c r="BJ599" i="48"/>
  <c r="BJ565" i="48"/>
  <c r="BJ540" i="48"/>
  <c r="BJ514" i="48"/>
  <c r="BJ499" i="48"/>
  <c r="BJ467" i="48"/>
  <c r="BJ403" i="48"/>
  <c r="BJ360" i="48"/>
  <c r="BJ335" i="48"/>
  <c r="BJ324" i="48"/>
  <c r="BJ285" i="48"/>
  <c r="BJ248" i="48"/>
  <c r="BJ233" i="48"/>
  <c r="BJ151" i="48"/>
  <c r="BJ139" i="48"/>
  <c r="BJ97" i="48"/>
  <c r="BJ27" i="48"/>
  <c r="BH707" i="48"/>
  <c r="BH630" i="48"/>
  <c r="BH599" i="48"/>
  <c r="BH565" i="48"/>
  <c r="BH540" i="48"/>
  <c r="BH514" i="48"/>
  <c r="BH499" i="48"/>
  <c r="BH467" i="48"/>
  <c r="BH403" i="48"/>
  <c r="BH360" i="48"/>
  <c r="BH335" i="48"/>
  <c r="BH324" i="48"/>
  <c r="BH285" i="48"/>
  <c r="BH248" i="48"/>
  <c r="BH233" i="48"/>
  <c r="BH151" i="48"/>
  <c r="BH139" i="48"/>
  <c r="BH97" i="48"/>
  <c r="BH27" i="48"/>
  <c r="BF707" i="48"/>
  <c r="BF630" i="48"/>
  <c r="BF599" i="48"/>
  <c r="BF565" i="48"/>
  <c r="BF540" i="48"/>
  <c r="BF514" i="48"/>
  <c r="BF499" i="48"/>
  <c r="BF467" i="48"/>
  <c r="BF403" i="48"/>
  <c r="BF360" i="48"/>
  <c r="BF335" i="48"/>
  <c r="BF324" i="48"/>
  <c r="BF285" i="48"/>
  <c r="BF248" i="48"/>
  <c r="BF233" i="48"/>
  <c r="BF151" i="48"/>
  <c r="BF139" i="48"/>
  <c r="BF97" i="48"/>
  <c r="BF27" i="48"/>
  <c r="BD707" i="48"/>
  <c r="BD630" i="48"/>
  <c r="BD599" i="48"/>
  <c r="BD565" i="48"/>
  <c r="BD540" i="48"/>
  <c r="BD514" i="48"/>
  <c r="BD499" i="48"/>
  <c r="BD467" i="48"/>
  <c r="BD403" i="48"/>
  <c r="BD360" i="48"/>
  <c r="BD335" i="48"/>
  <c r="BD324" i="48"/>
  <c r="BD285" i="48"/>
  <c r="BD248" i="48"/>
  <c r="BD233" i="48"/>
  <c r="BD151" i="48"/>
  <c r="BD139" i="48"/>
  <c r="BD97" i="48"/>
  <c r="BD27" i="48"/>
  <c r="BH723" i="48" l="1"/>
  <c r="BF723" i="48"/>
  <c r="BJ723" i="48"/>
  <c r="BD723" i="48"/>
  <c r="BL61" i="48"/>
  <c r="M9" i="55"/>
  <c r="BL459" i="48"/>
  <c r="AT467" i="48"/>
  <c r="J25" i="55" s="1"/>
  <c r="AT27" i="48"/>
  <c r="AT324" i="48"/>
  <c r="BL613" i="48"/>
  <c r="BL626" i="48"/>
  <c r="BL340" i="48"/>
  <c r="P8" i="55"/>
  <c r="BL678" i="48"/>
  <c r="BL624" i="48"/>
  <c r="L8" i="55"/>
  <c r="BL625" i="48"/>
  <c r="BL258" i="48"/>
  <c r="BL551" i="48"/>
  <c r="BL472" i="48"/>
  <c r="BL605" i="48"/>
  <c r="BL609" i="48"/>
  <c r="BL328" i="48"/>
  <c r="BL618" i="48"/>
  <c r="BL368" i="48"/>
  <c r="AY368" i="48"/>
  <c r="BL383" i="48"/>
  <c r="AY383" i="48"/>
  <c r="BL611" i="48"/>
  <c r="BL545" i="48"/>
  <c r="BL237" i="48"/>
  <c r="BL376" i="48"/>
  <c r="AY376" i="48"/>
  <c r="BL384" i="48"/>
  <c r="AY384" i="48"/>
  <c r="BL391" i="48"/>
  <c r="AY391" i="48"/>
  <c r="BL623" i="48"/>
  <c r="BL620" i="48"/>
  <c r="BL364" i="48"/>
  <c r="BL374" i="48"/>
  <c r="AY374" i="48"/>
  <c r="BL390" i="48"/>
  <c r="AY390" i="48"/>
  <c r="BL375" i="48"/>
  <c r="AY375" i="48"/>
  <c r="BL370" i="48"/>
  <c r="AY370" i="48"/>
  <c r="BL378" i="48"/>
  <c r="AY378" i="48"/>
  <c r="BL385" i="48"/>
  <c r="AY385" i="48"/>
  <c r="BL392" i="48"/>
  <c r="AY392" i="48"/>
  <c r="BL614" i="48"/>
  <c r="BL571" i="48"/>
  <c r="BL143" i="48"/>
  <c r="BL604" i="48"/>
  <c r="BL680" i="48"/>
  <c r="BL103" i="48"/>
  <c r="BL679" i="48"/>
  <c r="BL371" i="48"/>
  <c r="AY371" i="48"/>
  <c r="BL387" i="48"/>
  <c r="AY387" i="48"/>
  <c r="BL683" i="48"/>
  <c r="BL365" i="48"/>
  <c r="AY365" i="48"/>
  <c r="BL372" i="48"/>
  <c r="AY372" i="48"/>
  <c r="BL380" i="48"/>
  <c r="AY380" i="48"/>
  <c r="BL395" i="48"/>
  <c r="AY395" i="48"/>
  <c r="BL692" i="48"/>
  <c r="BL548" i="48"/>
  <c r="BL552" i="48"/>
  <c r="BL367" i="48"/>
  <c r="AY367" i="48"/>
  <c r="BL686" i="48"/>
  <c r="BL585" i="48"/>
  <c r="BL676" i="48"/>
  <c r="BL373" i="48"/>
  <c r="AY373" i="48"/>
  <c r="BL381" i="48"/>
  <c r="AY381" i="48"/>
  <c r="BL388" i="48"/>
  <c r="AY388" i="48"/>
  <c r="BL397" i="48"/>
  <c r="AY397" i="48"/>
  <c r="BL682" i="48"/>
  <c r="BL504" i="48"/>
  <c r="BL677" i="48"/>
  <c r="BL546" i="48"/>
  <c r="BL549" i="48"/>
  <c r="BL366" i="48"/>
  <c r="AY366" i="48"/>
  <c r="BL382" i="48"/>
  <c r="AY382" i="48"/>
  <c r="BL389" i="48"/>
  <c r="AY389" i="48"/>
  <c r="BL398" i="48"/>
  <c r="AY398" i="48"/>
  <c r="BL450" i="48"/>
  <c r="BL570" i="48"/>
  <c r="BL199" i="48"/>
  <c r="BL615" i="48"/>
  <c r="BL606" i="48"/>
  <c r="BL616" i="48"/>
  <c r="BL579" i="48"/>
  <c r="BL608" i="48"/>
  <c r="BL610" i="48"/>
  <c r="BL612" i="48"/>
  <c r="BL583" i="48"/>
  <c r="BL584" i="48"/>
  <c r="BL580" i="48"/>
  <c r="BL575" i="48"/>
  <c r="BL576" i="48"/>
  <c r="BL591" i="48"/>
  <c r="BL589" i="48"/>
  <c r="BL572" i="48"/>
  <c r="BL592" i="48"/>
  <c r="BL588" i="48"/>
  <c r="BL582" i="48"/>
  <c r="BL581" i="48"/>
  <c r="BL590" i="48"/>
  <c r="BL578" i="48"/>
  <c r="BL577" i="48"/>
  <c r="BL574" i="48"/>
  <c r="BL537" i="48"/>
  <c r="BL536" i="48"/>
  <c r="BL538" i="48"/>
  <c r="BL535" i="48"/>
  <c r="BL533" i="48"/>
  <c r="BL531" i="48"/>
  <c r="BL528" i="48"/>
  <c r="BL525" i="48"/>
  <c r="BL532" i="48"/>
  <c r="BL512" i="48"/>
  <c r="BL529" i="48"/>
  <c r="BL511" i="48"/>
  <c r="BL524" i="48"/>
  <c r="BL527" i="48"/>
  <c r="BL508" i="48"/>
  <c r="BL507" i="48"/>
  <c r="BL510" i="48"/>
  <c r="BL506" i="48"/>
  <c r="BL488" i="48"/>
  <c r="BL509" i="48"/>
  <c r="BL494" i="48"/>
  <c r="BL505" i="48"/>
  <c r="BL491" i="48"/>
  <c r="BL484" i="48"/>
  <c r="BL487" i="48"/>
  <c r="BL490" i="48"/>
  <c r="BL483" i="48"/>
  <c r="BL486" i="48"/>
  <c r="BL476" i="48"/>
  <c r="BL479" i="48"/>
  <c r="BL482" i="48"/>
  <c r="BL493" i="48"/>
  <c r="BL475" i="48"/>
  <c r="BL478" i="48"/>
  <c r="BL481" i="48"/>
  <c r="BL489" i="48"/>
  <c r="BL473" i="48"/>
  <c r="BL474" i="48"/>
  <c r="BL496" i="48"/>
  <c r="BL485" i="48"/>
  <c r="BL492" i="48"/>
  <c r="BL495" i="48"/>
  <c r="BL497" i="48"/>
  <c r="BL451" i="48"/>
  <c r="BL353" i="48"/>
  <c r="BL266" i="48"/>
  <c r="BL202" i="48"/>
  <c r="BL298" i="48"/>
  <c r="BL230" i="48"/>
  <c r="BL347" i="48"/>
  <c r="BL268" i="48"/>
  <c r="BL213" i="48"/>
  <c r="BL300" i="48"/>
  <c r="BL259" i="48"/>
  <c r="BL262" i="48"/>
  <c r="BL293" i="48"/>
  <c r="BL214" i="48"/>
  <c r="BL343" i="48"/>
  <c r="BL264" i="48"/>
  <c r="BL207" i="48"/>
  <c r="BL295" i="48"/>
  <c r="BL252" i="48"/>
  <c r="BL345" i="48"/>
  <c r="BL209" i="48"/>
  <c r="BL260" i="48"/>
  <c r="BL204" i="48"/>
  <c r="BL291" i="48"/>
  <c r="BL245" i="48"/>
  <c r="BL299" i="48"/>
  <c r="BL352" i="48"/>
  <c r="BL205" i="48"/>
  <c r="BL253" i="48"/>
  <c r="BL200" i="48"/>
  <c r="BL279" i="48"/>
  <c r="BL242" i="48"/>
  <c r="BL290" i="48"/>
  <c r="BL231" i="48"/>
  <c r="BL348" i="48"/>
  <c r="BL269" i="48"/>
  <c r="BL201" i="48"/>
  <c r="BL292" i="48"/>
  <c r="BL246" i="48"/>
  <c r="BL275" i="48"/>
  <c r="BL216" i="48"/>
  <c r="BL278" i="48"/>
  <c r="BL215" i="48"/>
  <c r="BL265" i="48"/>
  <c r="BL283" i="48"/>
  <c r="BL243" i="48"/>
  <c r="BL350" i="48"/>
  <c r="BL211" i="48"/>
  <c r="BL274" i="48"/>
  <c r="BL210" i="48"/>
  <c r="BL356" i="48"/>
  <c r="BL276" i="48"/>
  <c r="BL238" i="48"/>
  <c r="BL346" i="48"/>
  <c r="BL267" i="48"/>
  <c r="BL206" i="48"/>
  <c r="BL357" i="48"/>
  <c r="BL270" i="48"/>
  <c r="BL244" i="48"/>
  <c r="BL351" i="48"/>
  <c r="BL272" i="48"/>
  <c r="BL217" i="48"/>
  <c r="BL329" i="48"/>
  <c r="BL263" i="48"/>
  <c r="BL203" i="48"/>
  <c r="BL128" i="48"/>
  <c r="BL127" i="48"/>
  <c r="BL124" i="48"/>
  <c r="BL122" i="48"/>
  <c r="BL117" i="48"/>
  <c r="BL119" i="48"/>
  <c r="BL118" i="48"/>
  <c r="BL112" i="48"/>
  <c r="BL105" i="48"/>
  <c r="BL113" i="48"/>
  <c r="BL107" i="48"/>
  <c r="BL108" i="48"/>
  <c r="BL125" i="48"/>
  <c r="BL120" i="48"/>
  <c r="BL135" i="48"/>
  <c r="BL104" i="48"/>
  <c r="BL111" i="48"/>
  <c r="BL136" i="48"/>
  <c r="BL144" i="48"/>
  <c r="BL134" i="48"/>
  <c r="BL137" i="48"/>
  <c r="BL106" i="48"/>
  <c r="BL369" i="48"/>
  <c r="BL114" i="48"/>
  <c r="BL13" i="48"/>
  <c r="AY13" i="48"/>
  <c r="BL83" i="48"/>
  <c r="AY83" i="48"/>
  <c r="AY457" i="48"/>
  <c r="BL14" i="48"/>
  <c r="AY14" i="48"/>
  <c r="BL70" i="48"/>
  <c r="AY70" i="48"/>
  <c r="BL74" i="48"/>
  <c r="AY74" i="48"/>
  <c r="BL92" i="48"/>
  <c r="AY92" i="48"/>
  <c r="BL239" i="48"/>
  <c r="AY239" i="48"/>
  <c r="AY301" i="48"/>
  <c r="AY349" i="48"/>
  <c r="AY456" i="48"/>
  <c r="AY671" i="48"/>
  <c r="AY681" i="48"/>
  <c r="BL81" i="48"/>
  <c r="BL16" i="48"/>
  <c r="AY16" i="48"/>
  <c r="BL66" i="48"/>
  <c r="AY66" i="48"/>
  <c r="BL71" i="48"/>
  <c r="AY71" i="48"/>
  <c r="BL75" i="48"/>
  <c r="AY75" i="48"/>
  <c r="BL82" i="48"/>
  <c r="AY82" i="48"/>
  <c r="BL79" i="48"/>
  <c r="AY79" i="48"/>
  <c r="BL93" i="48"/>
  <c r="AY93" i="48"/>
  <c r="BL240" i="48"/>
  <c r="AY240" i="48"/>
  <c r="AY261" i="48"/>
  <c r="AY273" i="48"/>
  <c r="AY277" i="48"/>
  <c r="BL289" i="48"/>
  <c r="AY289" i="48"/>
  <c r="BL330" i="48"/>
  <c r="AY330" i="48"/>
  <c r="AY358" i="48"/>
  <c r="AY593" i="48"/>
  <c r="AY617" i="48"/>
  <c r="AY628" i="48"/>
  <c r="AY672" i="48"/>
  <c r="BL86" i="48"/>
  <c r="BL17" i="48"/>
  <c r="AY17" i="48"/>
  <c r="BL20" i="48"/>
  <c r="AY20" i="48"/>
  <c r="BL68" i="48"/>
  <c r="AY68" i="48"/>
  <c r="BL72" i="48"/>
  <c r="AY72" i="48"/>
  <c r="BL76" i="48"/>
  <c r="AY76" i="48"/>
  <c r="BL84" i="48"/>
  <c r="AY84" i="48"/>
  <c r="AY126" i="48"/>
  <c r="AY458" i="48"/>
  <c r="AY480" i="48"/>
  <c r="AY555" i="48"/>
  <c r="AY594" i="48"/>
  <c r="AY621" i="48"/>
  <c r="AY627" i="48"/>
  <c r="AY673" i="48"/>
  <c r="AY695" i="48"/>
  <c r="BL377" i="48"/>
  <c r="AY377" i="48"/>
  <c r="BL57" i="48"/>
  <c r="AY57" i="48"/>
  <c r="AY61" i="48" s="1"/>
  <c r="BL69" i="48"/>
  <c r="AY69" i="48"/>
  <c r="BL73" i="48"/>
  <c r="AY73" i="48"/>
  <c r="BL85" i="48"/>
  <c r="AY85" i="48"/>
  <c r="BL91" i="48"/>
  <c r="AY91" i="48"/>
  <c r="BL145" i="48"/>
  <c r="AY145" i="48"/>
  <c r="AY271" i="48"/>
  <c r="AY297" i="48"/>
  <c r="AY344" i="48"/>
  <c r="AY455" i="48"/>
  <c r="AY459" i="48"/>
  <c r="AY477" i="48"/>
  <c r="AY559" i="48"/>
  <c r="AY586" i="48"/>
  <c r="AY607" i="48"/>
  <c r="AY619" i="48"/>
  <c r="AY622" i="48"/>
  <c r="AY685" i="48"/>
  <c r="AY696" i="48"/>
  <c r="BL669" i="48"/>
  <c r="AX62" i="48" l="1"/>
  <c r="G9" i="55"/>
  <c r="H9" i="55" s="1"/>
  <c r="J8" i="55"/>
  <c r="M8" i="55" s="1"/>
  <c r="BL27" i="48"/>
  <c r="BI707" i="48"/>
  <c r="BG707" i="48"/>
  <c r="BE707" i="48"/>
  <c r="BC707" i="48"/>
  <c r="BI630" i="48"/>
  <c r="BG630" i="48"/>
  <c r="BE630" i="48"/>
  <c r="BC630" i="48"/>
  <c r="BI599" i="48"/>
  <c r="BG599" i="48"/>
  <c r="BE599" i="48"/>
  <c r="BC599" i="48"/>
  <c r="BI565" i="48"/>
  <c r="BG565" i="48"/>
  <c r="BE565" i="48"/>
  <c r="BC565" i="48"/>
  <c r="BI540" i="48"/>
  <c r="BG540" i="48"/>
  <c r="BE540" i="48"/>
  <c r="BC540" i="48"/>
  <c r="BI514" i="48"/>
  <c r="BG514" i="48"/>
  <c r="BE514" i="48"/>
  <c r="BC514" i="48"/>
  <c r="BI499" i="48"/>
  <c r="BG499" i="48"/>
  <c r="BE499" i="48"/>
  <c r="BC499" i="48"/>
  <c r="BI467" i="48"/>
  <c r="BG467" i="48"/>
  <c r="BE467" i="48"/>
  <c r="BC467" i="48"/>
  <c r="BI403" i="48" l="1"/>
  <c r="BG403" i="48"/>
  <c r="BE403" i="48"/>
  <c r="BC403" i="48"/>
  <c r="AK35" i="55" l="1"/>
  <c r="BI360" i="48"/>
  <c r="BG360" i="48"/>
  <c r="BE360" i="48"/>
  <c r="BC360" i="48"/>
  <c r="BI335" i="48"/>
  <c r="BG335" i="48"/>
  <c r="BE335" i="48"/>
  <c r="BC335" i="48"/>
  <c r="BI324" i="48"/>
  <c r="BG324" i="48"/>
  <c r="BE324" i="48"/>
  <c r="BC324" i="48"/>
  <c r="BI285" i="48"/>
  <c r="BG285" i="48"/>
  <c r="BE285" i="48"/>
  <c r="BC285" i="48"/>
  <c r="BI248" i="48"/>
  <c r="BG248" i="48"/>
  <c r="BE248" i="48"/>
  <c r="BC248" i="48"/>
  <c r="BI233" i="48"/>
  <c r="BG233" i="48"/>
  <c r="BE233" i="48"/>
  <c r="BC233" i="48"/>
  <c r="BI151" i="48"/>
  <c r="BG151" i="48"/>
  <c r="BE151" i="48"/>
  <c r="BC151" i="48"/>
  <c r="BI139" i="48"/>
  <c r="BG139" i="48"/>
  <c r="BE139" i="48"/>
  <c r="BC139" i="48"/>
  <c r="AC37" i="55" l="1"/>
  <c r="AH37" i="55"/>
  <c r="X37" i="55"/>
  <c r="AA37" i="55"/>
  <c r="AG37" i="55"/>
  <c r="W37" i="55"/>
  <c r="AF37" i="55"/>
  <c r="V37" i="55"/>
  <c r="Y37" i="55"/>
  <c r="AE37" i="55"/>
  <c r="U37" i="55"/>
  <c r="S37" i="55"/>
  <c r="AB37" i="55"/>
  <c r="Z37" i="55"/>
  <c r="R37" i="55"/>
  <c r="T37" i="55"/>
  <c r="AI37" i="55"/>
  <c r="AK37" i="55" s="1"/>
  <c r="BE97" i="48"/>
  <c r="BG97" i="48"/>
  <c r="BI97" i="48"/>
  <c r="BC97" i="48"/>
  <c r="AT514" i="48" l="1"/>
  <c r="J27" i="55" s="1"/>
  <c r="AT540" i="48"/>
  <c r="J28" i="55" s="1"/>
  <c r="BM467" i="48"/>
  <c r="P25" i="55" s="1"/>
  <c r="BK565" i="48"/>
  <c r="L29" i="55" s="1"/>
  <c r="BK630" i="48"/>
  <c r="L31" i="55" s="1"/>
  <c r="BK514" i="48"/>
  <c r="L27" i="55" s="1"/>
  <c r="BK599" i="48"/>
  <c r="L30" i="55" s="1"/>
  <c r="BK707" i="48"/>
  <c r="L33" i="55" s="1"/>
  <c r="BK540" i="48"/>
  <c r="L28" i="55" s="1"/>
  <c r="BK499" i="48"/>
  <c r="L26" i="55" s="1"/>
  <c r="BK403" i="48"/>
  <c r="L21" i="55" s="1"/>
  <c r="BK467" i="48"/>
  <c r="L25" i="55" s="1"/>
  <c r="M25" i="55" s="1"/>
  <c r="BK233" i="48"/>
  <c r="L15" i="55" s="1"/>
  <c r="BK248" i="48"/>
  <c r="L16" i="55" s="1"/>
  <c r="BK285" i="48"/>
  <c r="L17" i="55" s="1"/>
  <c r="BK335" i="48"/>
  <c r="L19" i="55" s="1"/>
  <c r="BK324" i="48"/>
  <c r="L18" i="55" s="1"/>
  <c r="BK360" i="48"/>
  <c r="L20" i="55" s="1"/>
  <c r="BI27" i="48"/>
  <c r="BI723" i="48" s="1"/>
  <c r="BG27" i="48"/>
  <c r="BG723" i="48" s="1"/>
  <c r="BE27" i="48"/>
  <c r="BE723" i="48" s="1"/>
  <c r="BC27" i="48"/>
  <c r="BC723" i="48" s="1"/>
  <c r="M28" i="55" l="1"/>
  <c r="BL540" i="48"/>
  <c r="BL514" i="48"/>
  <c r="BL467" i="48"/>
  <c r="BM540" i="48"/>
  <c r="P28" i="55" s="1"/>
  <c r="BM248" i="48"/>
  <c r="P16" i="55" s="1"/>
  <c r="BM403" i="48"/>
  <c r="P21" i="55" s="1"/>
  <c r="BM565" i="48"/>
  <c r="P29" i="55" s="1"/>
  <c r="BM285" i="48"/>
  <c r="P17" i="55" s="1"/>
  <c r="BM514" i="48"/>
  <c r="P27" i="55" s="1"/>
  <c r="BM335" i="48"/>
  <c r="P19" i="55" s="1"/>
  <c r="BM324" i="48"/>
  <c r="P18" i="55" s="1"/>
  <c r="BM630" i="48"/>
  <c r="P31" i="55" s="1"/>
  <c r="BM499" i="48"/>
  <c r="P26" i="55" s="1"/>
  <c r="BM360" i="48"/>
  <c r="P20" i="55" s="1"/>
  <c r="BM599" i="48"/>
  <c r="P30" i="55" s="1"/>
  <c r="BM707" i="48"/>
  <c r="P33" i="55" s="1"/>
  <c r="BM233" i="48"/>
  <c r="P15" i="55" s="1"/>
  <c r="BK139" i="48"/>
  <c r="L11" i="55" s="1"/>
  <c r="BK151" i="48"/>
  <c r="L12" i="55" s="1"/>
  <c r="BK97" i="48"/>
  <c r="BK723" i="48" s="1"/>
  <c r="L10" i="55" l="1"/>
  <c r="BM151" i="48"/>
  <c r="P12" i="55" s="1"/>
  <c r="BM139" i="48"/>
  <c r="BM723" i="48" s="1"/>
  <c r="L35" i="55" l="1"/>
  <c r="P11" i="55"/>
  <c r="I2" i="48"/>
  <c r="E515" i="48"/>
  <c r="AX514" i="48"/>
  <c r="F27" i="55" s="1"/>
  <c r="AP514" i="48"/>
  <c r="BI515" i="48" s="1"/>
  <c r="AM514" i="48"/>
  <c r="BG515" i="48" s="1"/>
  <c r="AJ514" i="48"/>
  <c r="BE515" i="48" s="1"/>
  <c r="AG514" i="48"/>
  <c r="BC515" i="48" s="1"/>
  <c r="S514" i="48"/>
  <c r="R514" i="48"/>
  <c r="Q514" i="48"/>
  <c r="P514" i="48"/>
  <c r="O514" i="48"/>
  <c r="M514" i="48"/>
  <c r="L514" i="48"/>
  <c r="K514" i="48"/>
  <c r="J514" i="48"/>
  <c r="I514" i="48"/>
  <c r="E514" i="48"/>
  <c r="G514" i="48" s="1"/>
  <c r="E500" i="48"/>
  <c r="G500" i="48" s="1"/>
  <c r="AX499" i="48"/>
  <c r="F26" i="55" s="1"/>
  <c r="AP499" i="48"/>
  <c r="BI500" i="48" s="1"/>
  <c r="AM499" i="48"/>
  <c r="BG500" i="48" s="1"/>
  <c r="AJ499" i="48"/>
  <c r="BE500" i="48" s="1"/>
  <c r="AG499" i="48"/>
  <c r="BC500" i="48" s="1"/>
  <c r="S499" i="48"/>
  <c r="R499" i="48"/>
  <c r="Q499" i="48"/>
  <c r="P499" i="48"/>
  <c r="O499" i="48"/>
  <c r="M499" i="48"/>
  <c r="L499" i="48"/>
  <c r="K499" i="48"/>
  <c r="J499" i="48"/>
  <c r="I499" i="48"/>
  <c r="E499" i="48"/>
  <c r="E324" i="48"/>
  <c r="AT565" i="48"/>
  <c r="J29" i="55" s="1"/>
  <c r="AX707" i="48"/>
  <c r="F33" i="55" s="1"/>
  <c r="AP707" i="48"/>
  <c r="BI708" i="48" s="1"/>
  <c r="AM707" i="48"/>
  <c r="BG708" i="48" s="1"/>
  <c r="AJ707" i="48"/>
  <c r="BE708" i="48" s="1"/>
  <c r="AG707" i="48"/>
  <c r="BC708" i="48" s="1"/>
  <c r="S707" i="48"/>
  <c r="R707" i="48"/>
  <c r="Q707" i="48"/>
  <c r="P707" i="48"/>
  <c r="O707" i="48"/>
  <c r="M707" i="48"/>
  <c r="L707" i="48"/>
  <c r="K707" i="48"/>
  <c r="J707" i="48"/>
  <c r="I707" i="48"/>
  <c r="E708" i="48"/>
  <c r="E707" i="48"/>
  <c r="AT707" i="48"/>
  <c r="J33" i="55" s="1"/>
  <c r="M33" i="55" s="1"/>
  <c r="S630" i="48"/>
  <c r="R630" i="48"/>
  <c r="Q630" i="48"/>
  <c r="P630" i="48"/>
  <c r="O630" i="48"/>
  <c r="M630" i="48"/>
  <c r="L630" i="48"/>
  <c r="K630" i="48"/>
  <c r="J630" i="48"/>
  <c r="I630" i="48"/>
  <c r="E631" i="48"/>
  <c r="E630" i="48"/>
  <c r="S599" i="48"/>
  <c r="R599" i="48"/>
  <c r="Q599" i="48"/>
  <c r="P599" i="48"/>
  <c r="O599" i="48"/>
  <c r="M599" i="48"/>
  <c r="L599" i="48"/>
  <c r="K599" i="48"/>
  <c r="J599" i="48"/>
  <c r="I599" i="48"/>
  <c r="E600" i="48"/>
  <c r="E599" i="48"/>
  <c r="S565" i="48"/>
  <c r="R565" i="48"/>
  <c r="Q565" i="48"/>
  <c r="P565" i="48"/>
  <c r="O565" i="48"/>
  <c r="M565" i="48"/>
  <c r="L565" i="48"/>
  <c r="K565" i="48"/>
  <c r="J565" i="48"/>
  <c r="I565" i="48"/>
  <c r="E566" i="48"/>
  <c r="E565" i="48"/>
  <c r="S540" i="48"/>
  <c r="R540" i="48"/>
  <c r="Q540" i="48"/>
  <c r="P540" i="48"/>
  <c r="O540" i="48"/>
  <c r="M540" i="48"/>
  <c r="L540" i="48"/>
  <c r="K540" i="48"/>
  <c r="J540" i="48"/>
  <c r="I540" i="48"/>
  <c r="E541" i="48"/>
  <c r="G541" i="48" s="1"/>
  <c r="E540" i="48"/>
  <c r="S467" i="48"/>
  <c r="R467" i="48"/>
  <c r="Q467" i="48"/>
  <c r="P467" i="48"/>
  <c r="O467" i="48"/>
  <c r="M467" i="48"/>
  <c r="L467" i="48"/>
  <c r="K467" i="48"/>
  <c r="J467" i="48"/>
  <c r="I467" i="48"/>
  <c r="E468" i="48"/>
  <c r="E467" i="48"/>
  <c r="S403" i="48"/>
  <c r="R403" i="48"/>
  <c r="Q403" i="48"/>
  <c r="P403" i="48"/>
  <c r="O403" i="48"/>
  <c r="M403" i="48"/>
  <c r="L403" i="48"/>
  <c r="K403" i="48"/>
  <c r="J403" i="48"/>
  <c r="I403" i="48"/>
  <c r="E404" i="48"/>
  <c r="E403" i="48"/>
  <c r="S360" i="48"/>
  <c r="R360" i="48"/>
  <c r="Q360" i="48"/>
  <c r="P360" i="48"/>
  <c r="O360" i="48"/>
  <c r="M360" i="48"/>
  <c r="L360" i="48"/>
  <c r="K360" i="48"/>
  <c r="J360" i="48"/>
  <c r="I360" i="48"/>
  <c r="E361" i="48"/>
  <c r="E360" i="48"/>
  <c r="G360" i="48" s="1"/>
  <c r="S335" i="48"/>
  <c r="R335" i="48"/>
  <c r="Q335" i="48"/>
  <c r="P335" i="48"/>
  <c r="O335" i="48"/>
  <c r="M335" i="48"/>
  <c r="L335" i="48"/>
  <c r="K335" i="48"/>
  <c r="J335" i="48"/>
  <c r="I335" i="48"/>
  <c r="E336" i="48"/>
  <c r="E335" i="48"/>
  <c r="S324" i="48"/>
  <c r="R324" i="48"/>
  <c r="Q324" i="48"/>
  <c r="P324" i="48"/>
  <c r="O324" i="48"/>
  <c r="M324" i="48"/>
  <c r="L324" i="48"/>
  <c r="K324" i="48"/>
  <c r="J324" i="48"/>
  <c r="I324" i="48"/>
  <c r="E325" i="48"/>
  <c r="G325" i="48" s="1"/>
  <c r="S285" i="48"/>
  <c r="R285" i="48"/>
  <c r="Q285" i="48"/>
  <c r="P285" i="48"/>
  <c r="O285" i="48"/>
  <c r="M285" i="48"/>
  <c r="L285" i="48"/>
  <c r="K285" i="48"/>
  <c r="J285" i="48"/>
  <c r="I285" i="48"/>
  <c r="E286" i="48"/>
  <c r="E285" i="48"/>
  <c r="G285" i="48" s="1"/>
  <c r="S248" i="48"/>
  <c r="R248" i="48"/>
  <c r="Q248" i="48"/>
  <c r="P248" i="48"/>
  <c r="O248" i="48"/>
  <c r="M248" i="48"/>
  <c r="L248" i="48"/>
  <c r="K248" i="48"/>
  <c r="J248" i="48"/>
  <c r="I248" i="48"/>
  <c r="E249" i="48"/>
  <c r="E248" i="48"/>
  <c r="S233" i="48"/>
  <c r="R233" i="48"/>
  <c r="Q233" i="48"/>
  <c r="P233" i="48"/>
  <c r="O233" i="48"/>
  <c r="M233" i="48"/>
  <c r="L233" i="48"/>
  <c r="K233" i="48"/>
  <c r="J233" i="48"/>
  <c r="I233" i="48"/>
  <c r="E234" i="48"/>
  <c r="E233" i="48"/>
  <c r="G233" i="48" s="1"/>
  <c r="S151" i="48"/>
  <c r="R151" i="48"/>
  <c r="Q151" i="48"/>
  <c r="P151" i="48"/>
  <c r="O151" i="48"/>
  <c r="M151" i="48"/>
  <c r="L151" i="48"/>
  <c r="K151" i="48"/>
  <c r="J151" i="48"/>
  <c r="I151" i="48"/>
  <c r="E152" i="48"/>
  <c r="E151" i="48"/>
  <c r="G151" i="48" s="1"/>
  <c r="S139" i="48"/>
  <c r="R139" i="48"/>
  <c r="Q139" i="48"/>
  <c r="P139" i="48"/>
  <c r="O139" i="48"/>
  <c r="M139" i="48"/>
  <c r="L139" i="48"/>
  <c r="K139" i="48"/>
  <c r="J139" i="48"/>
  <c r="I139" i="48"/>
  <c r="E140" i="48"/>
  <c r="E139" i="48"/>
  <c r="G139" i="48" s="1"/>
  <c r="S97" i="48"/>
  <c r="R97" i="48"/>
  <c r="Q97" i="48"/>
  <c r="P97" i="48"/>
  <c r="O97" i="48"/>
  <c r="M97" i="48"/>
  <c r="L97" i="48"/>
  <c r="K97" i="48"/>
  <c r="J97" i="48"/>
  <c r="I97" i="48"/>
  <c r="E98" i="48"/>
  <c r="E97" i="48"/>
  <c r="E28" i="48"/>
  <c r="E27" i="48"/>
  <c r="S27" i="48"/>
  <c r="R27" i="48"/>
  <c r="Q27" i="48"/>
  <c r="P27" i="48"/>
  <c r="O27" i="48"/>
  <c r="M27" i="48"/>
  <c r="L27" i="48"/>
  <c r="K27" i="48"/>
  <c r="J27" i="48"/>
  <c r="I27" i="48"/>
  <c r="AX467" i="48"/>
  <c r="F25" i="55" s="1"/>
  <c r="AX565" i="48"/>
  <c r="F29" i="55" s="1"/>
  <c r="AP565" i="48"/>
  <c r="BI566" i="48" s="1"/>
  <c r="AM565" i="48"/>
  <c r="BG566" i="48" s="1"/>
  <c r="AJ565" i="48"/>
  <c r="BE566" i="48" s="1"/>
  <c r="AG565" i="48"/>
  <c r="BC566" i="48" s="1"/>
  <c r="BI666" i="48"/>
  <c r="BG666" i="48"/>
  <c r="BE666" i="48"/>
  <c r="AX599" i="48"/>
  <c r="F30" i="55" s="1"/>
  <c r="AP599" i="48"/>
  <c r="BI600" i="48" s="1"/>
  <c r="AM599" i="48"/>
  <c r="BG600" i="48" s="1"/>
  <c r="AJ599" i="48"/>
  <c r="BE600" i="48" s="1"/>
  <c r="AG599" i="48"/>
  <c r="BC600" i="48" s="1"/>
  <c r="AT599" i="48"/>
  <c r="J30" i="55" s="1"/>
  <c r="M30" i="55" s="1"/>
  <c r="AX630" i="48"/>
  <c r="F31" i="55" s="1"/>
  <c r="AP630" i="48"/>
  <c r="BI631" i="48" s="1"/>
  <c r="AM630" i="48"/>
  <c r="BG631" i="48" s="1"/>
  <c r="AJ630" i="48"/>
  <c r="BE631" i="48" s="1"/>
  <c r="AG630" i="48"/>
  <c r="BC631" i="48" s="1"/>
  <c r="AT630" i="48"/>
  <c r="J31" i="55" s="1"/>
  <c r="M31" i="55" s="1"/>
  <c r="AX540" i="48"/>
  <c r="F28" i="55" s="1"/>
  <c r="AP540" i="48"/>
  <c r="BI541" i="48" s="1"/>
  <c r="AM540" i="48"/>
  <c r="BG541" i="48" s="1"/>
  <c r="AJ540" i="48"/>
  <c r="BE541" i="48" s="1"/>
  <c r="AG540" i="48"/>
  <c r="BC541" i="48" s="1"/>
  <c r="BI468" i="48"/>
  <c r="BG468" i="48"/>
  <c r="BE468" i="48"/>
  <c r="BC468" i="48"/>
  <c r="AX403" i="48"/>
  <c r="F21" i="55" s="1"/>
  <c r="AP403" i="48"/>
  <c r="BI404" i="48" s="1"/>
  <c r="AM403" i="48"/>
  <c r="BG404" i="48" s="1"/>
  <c r="AJ403" i="48"/>
  <c r="BE404" i="48" s="1"/>
  <c r="AG403" i="48"/>
  <c r="BC404" i="48" s="1"/>
  <c r="AP360" i="48"/>
  <c r="BI361" i="48" s="1"/>
  <c r="AM360" i="48"/>
  <c r="BG361" i="48" s="1"/>
  <c r="AJ360" i="48"/>
  <c r="BE361" i="48" s="1"/>
  <c r="AG360" i="48"/>
  <c r="BC361" i="48" s="1"/>
  <c r="AT233" i="48"/>
  <c r="J15" i="55" s="1"/>
  <c r="AX360" i="48"/>
  <c r="F20" i="55" s="1"/>
  <c r="AX335" i="48"/>
  <c r="F19" i="55" s="1"/>
  <c r="AX324" i="48"/>
  <c r="F18" i="55" s="1"/>
  <c r="AX285" i="48"/>
  <c r="F17" i="55" s="1"/>
  <c r="AX248" i="48"/>
  <c r="F16" i="55" s="1"/>
  <c r="AX233" i="48"/>
  <c r="F15" i="55" s="1"/>
  <c r="AX151" i="48"/>
  <c r="F12" i="55" s="1"/>
  <c r="AX97" i="48"/>
  <c r="F10" i="55" s="1"/>
  <c r="AX27" i="48"/>
  <c r="AP335" i="48"/>
  <c r="BI336" i="48" s="1"/>
  <c r="AM335" i="48"/>
  <c r="BG336" i="48" s="1"/>
  <c r="AJ335" i="48"/>
  <c r="BE336" i="48" s="1"/>
  <c r="AG335" i="48"/>
  <c r="BC336" i="48" s="1"/>
  <c r="AP324" i="48"/>
  <c r="BI325" i="48" s="1"/>
  <c r="AM324" i="48"/>
  <c r="BG325" i="48" s="1"/>
  <c r="AJ324" i="48"/>
  <c r="BE325" i="48" s="1"/>
  <c r="AG324" i="48"/>
  <c r="BC325" i="48" s="1"/>
  <c r="AP285" i="48"/>
  <c r="BI286" i="48" s="1"/>
  <c r="AM285" i="48"/>
  <c r="BG286" i="48" s="1"/>
  <c r="AJ285" i="48"/>
  <c r="BE286" i="48" s="1"/>
  <c r="AG285" i="48"/>
  <c r="BC286" i="48" s="1"/>
  <c r="AP248" i="48"/>
  <c r="BI249" i="48" s="1"/>
  <c r="AM248" i="48"/>
  <c r="BG249" i="48" s="1"/>
  <c r="AJ248" i="48"/>
  <c r="BE249" i="48" s="1"/>
  <c r="AG248" i="48"/>
  <c r="BC249" i="48" s="1"/>
  <c r="AP233" i="48"/>
  <c r="BI234" i="48" s="1"/>
  <c r="AM233" i="48"/>
  <c r="BG234" i="48" s="1"/>
  <c r="AJ233" i="48"/>
  <c r="BE234" i="48" s="1"/>
  <c r="AG233" i="48"/>
  <c r="BC234" i="48" s="1"/>
  <c r="BI152" i="48"/>
  <c r="BG152" i="48"/>
  <c r="BE152" i="48"/>
  <c r="BC152" i="48"/>
  <c r="AP139" i="48"/>
  <c r="BI140" i="48" s="1"/>
  <c r="AM139" i="48"/>
  <c r="BG140" i="48" s="1"/>
  <c r="AJ139" i="48"/>
  <c r="BE140" i="48" s="1"/>
  <c r="AG139" i="48"/>
  <c r="BC140" i="48" s="1"/>
  <c r="AP97" i="48"/>
  <c r="BI98" i="48" s="1"/>
  <c r="AM97" i="48"/>
  <c r="BG98" i="48" s="1"/>
  <c r="AJ97" i="48"/>
  <c r="BE98" i="48" s="1"/>
  <c r="AG97" i="48"/>
  <c r="BC98" i="48" s="1"/>
  <c r="AP27" i="48"/>
  <c r="AM27" i="48"/>
  <c r="AJ27" i="48"/>
  <c r="AG27" i="48"/>
  <c r="AT248" i="48"/>
  <c r="J16" i="55" s="1"/>
  <c r="M16" i="55" s="1"/>
  <c r="AX139" i="48"/>
  <c r="F11" i="55" s="1"/>
  <c r="G248" i="48" l="1"/>
  <c r="G335" i="48"/>
  <c r="R723" i="48"/>
  <c r="K723" i="48"/>
  <c r="AG723" i="48"/>
  <c r="G566" i="48"/>
  <c r="G600" i="48"/>
  <c r="G631" i="48"/>
  <c r="G708" i="48"/>
  <c r="L723" i="48"/>
  <c r="G98" i="48"/>
  <c r="G404" i="48"/>
  <c r="O723" i="48"/>
  <c r="G468" i="48"/>
  <c r="S723" i="48"/>
  <c r="G27" i="48"/>
  <c r="E723" i="48"/>
  <c r="G403" i="48"/>
  <c r="G467" i="48"/>
  <c r="G540" i="48"/>
  <c r="G565" i="48"/>
  <c r="G599" i="48"/>
  <c r="G630" i="48"/>
  <c r="I723" i="48"/>
  <c r="G336" i="48"/>
  <c r="G707" i="48"/>
  <c r="G28" i="48"/>
  <c r="E724" i="48"/>
  <c r="G286" i="48"/>
  <c r="AP723" i="48"/>
  <c r="BI724" i="48" s="1"/>
  <c r="J723" i="48"/>
  <c r="G234" i="48"/>
  <c r="M723" i="48"/>
  <c r="G515" i="48"/>
  <c r="G152" i="48"/>
  <c r="AX723" i="48"/>
  <c r="AJ723" i="48"/>
  <c r="BE724" i="48" s="1"/>
  <c r="G361" i="48"/>
  <c r="G249" i="48"/>
  <c r="P723" i="48"/>
  <c r="G324" i="48"/>
  <c r="G97" i="48"/>
  <c r="AM723" i="48"/>
  <c r="BG724" i="48" s="1"/>
  <c r="G140" i="48"/>
  <c r="Q723" i="48"/>
  <c r="G499" i="48"/>
  <c r="P35" i="55"/>
  <c r="F8" i="55"/>
  <c r="F35" i="55" s="1"/>
  <c r="BC28" i="48"/>
  <c r="BL630" i="48"/>
  <c r="BL248" i="48"/>
  <c r="BL565" i="48"/>
  <c r="BL233" i="48"/>
  <c r="BL599" i="48"/>
  <c r="BL707" i="48"/>
  <c r="BI28" i="48"/>
  <c r="BG28" i="48"/>
  <c r="BE28" i="48"/>
  <c r="J18" i="55"/>
  <c r="M18" i="55" s="1"/>
  <c r="AT360" i="48"/>
  <c r="J20" i="55" s="1"/>
  <c r="M20" i="55" s="1"/>
  <c r="AT285" i="48"/>
  <c r="J17" i="55" s="1"/>
  <c r="M17" i="55" s="1"/>
  <c r="AT403" i="48"/>
  <c r="J21" i="55" s="1"/>
  <c r="M21" i="55" s="1"/>
  <c r="AT499" i="48"/>
  <c r="J26" i="55" s="1"/>
  <c r="AT151" i="48"/>
  <c r="J12" i="55" s="1"/>
  <c r="M12" i="55" s="1"/>
  <c r="AT335" i="48"/>
  <c r="J19" i="55" s="1"/>
  <c r="M19" i="55" s="1"/>
  <c r="AG234" i="48"/>
  <c r="AG325" i="48"/>
  <c r="AG468" i="48"/>
  <c r="I404" i="48"/>
  <c r="O28" i="48"/>
  <c r="AG152" i="48"/>
  <c r="I98" i="48"/>
  <c r="I152" i="48"/>
  <c r="AG336" i="48"/>
  <c r="AG361" i="48"/>
  <c r="I566" i="48"/>
  <c r="I500" i="48"/>
  <c r="O600" i="48"/>
  <c r="O666" i="48"/>
  <c r="AG631" i="48"/>
  <c r="I286" i="48"/>
  <c r="O325" i="48"/>
  <c r="O361" i="48"/>
  <c r="O500" i="48"/>
  <c r="O541" i="48"/>
  <c r="I140" i="48"/>
  <c r="O152" i="48"/>
  <c r="O249" i="48"/>
  <c r="O631" i="48"/>
  <c r="I708" i="48"/>
  <c r="AG286" i="48"/>
  <c r="I28" i="48"/>
  <c r="I666" i="48"/>
  <c r="AG708" i="48"/>
  <c r="O515" i="48"/>
  <c r="I515" i="48"/>
  <c r="AG515" i="48"/>
  <c r="I325" i="48"/>
  <c r="I600" i="48"/>
  <c r="AG600" i="48"/>
  <c r="I468" i="48"/>
  <c r="AG404" i="48"/>
  <c r="AG666" i="48"/>
  <c r="I631" i="48"/>
  <c r="O708" i="48"/>
  <c r="O140" i="48"/>
  <c r="AG566" i="48"/>
  <c r="O404" i="48"/>
  <c r="I234" i="48"/>
  <c r="I336" i="48"/>
  <c r="I361" i="48"/>
  <c r="AG28" i="48"/>
  <c r="AG98" i="48"/>
  <c r="O234" i="48"/>
  <c r="I249" i="48"/>
  <c r="O468" i="48"/>
  <c r="AG249" i="48"/>
  <c r="O336" i="48"/>
  <c r="I541" i="48"/>
  <c r="AG500" i="48"/>
  <c r="AG140" i="48"/>
  <c r="AG541" i="48"/>
  <c r="O98" i="48"/>
  <c r="O286" i="48"/>
  <c r="O566" i="48"/>
  <c r="G723" i="48" l="1"/>
  <c r="G724" i="48"/>
  <c r="BL665" i="48"/>
  <c r="BL285" i="48"/>
  <c r="BL499" i="48"/>
  <c r="BL360" i="48"/>
  <c r="BL403" i="48"/>
  <c r="BL335" i="48"/>
  <c r="BL324" i="48"/>
  <c r="BL151" i="48"/>
  <c r="BC724" i="48"/>
  <c r="AG724" i="48"/>
  <c r="AY540" i="48"/>
  <c r="AT97" i="48"/>
  <c r="AX666" i="48"/>
  <c r="AY499" i="48"/>
  <c r="AY360" i="48"/>
  <c r="AY630" i="48"/>
  <c r="AY285" i="48"/>
  <c r="AY467" i="48"/>
  <c r="AY599" i="48"/>
  <c r="AY514" i="48"/>
  <c r="AY248" i="48"/>
  <c r="AY324" i="48"/>
  <c r="AY565" i="48"/>
  <c r="AY27" i="48"/>
  <c r="AY151" i="48"/>
  <c r="AY707" i="48"/>
  <c r="AY233" i="48"/>
  <c r="AY139" i="48"/>
  <c r="AY97" i="48"/>
  <c r="AY403" i="48"/>
  <c r="O724" i="48"/>
  <c r="I724" i="48"/>
  <c r="J10" i="55" l="1"/>
  <c r="G8" i="55"/>
  <c r="H8" i="55" s="1"/>
  <c r="AX631" i="48"/>
  <c r="G31" i="55"/>
  <c r="H31" i="55" s="1"/>
  <c r="AX566" i="48"/>
  <c r="G29" i="55"/>
  <c r="H29" i="55" s="1"/>
  <c r="AX361" i="48"/>
  <c r="G20" i="55"/>
  <c r="H20" i="55" s="1"/>
  <c r="AX468" i="48"/>
  <c r="G25" i="55"/>
  <c r="H25" i="55" s="1"/>
  <c r="AX286" i="48"/>
  <c r="G17" i="55"/>
  <c r="H17" i="55" s="1"/>
  <c r="AX325" i="48"/>
  <c r="G18" i="55"/>
  <c r="H18" i="55" s="1"/>
  <c r="AX500" i="48"/>
  <c r="G26" i="55"/>
  <c r="H26" i="55" s="1"/>
  <c r="AX98" i="48"/>
  <c r="G10" i="55"/>
  <c r="AX249" i="48"/>
  <c r="G16" i="55"/>
  <c r="H16" i="55" s="1"/>
  <c r="AX152" i="48"/>
  <c r="G12" i="55"/>
  <c r="H12" i="55" s="1"/>
  <c r="AX140" i="48"/>
  <c r="G11" i="55"/>
  <c r="H11" i="55" s="1"/>
  <c r="AX515" i="48"/>
  <c r="G27" i="55"/>
  <c r="H27" i="55" s="1"/>
  <c r="AX234" i="48"/>
  <c r="G15" i="55"/>
  <c r="H15" i="55" s="1"/>
  <c r="AX600" i="48"/>
  <c r="G30" i="55"/>
  <c r="H30" i="55" s="1"/>
  <c r="AX541" i="48"/>
  <c r="G28" i="55"/>
  <c r="H28" i="55" s="1"/>
  <c r="AX404" i="48"/>
  <c r="G21" i="55"/>
  <c r="H21" i="55" s="1"/>
  <c r="AX708" i="48"/>
  <c r="G33" i="55"/>
  <c r="AX28" i="48"/>
  <c r="BL97" i="48"/>
  <c r="AT139" i="48"/>
  <c r="J11" i="55" s="1"/>
  <c r="M11" i="55" s="1"/>
  <c r="AY335" i="48"/>
  <c r="AY723" i="48" s="1"/>
  <c r="AT723" i="48" l="1"/>
  <c r="BL723" i="48" s="1"/>
  <c r="M10" i="55"/>
  <c r="H10" i="55"/>
  <c r="AX336" i="48"/>
  <c r="G19" i="55"/>
  <c r="H19" i="55" s="1"/>
  <c r="H33" i="55"/>
  <c r="AX724" i="48"/>
  <c r="J35" i="55"/>
  <c r="BL139" i="48"/>
  <c r="G35" i="55" l="1"/>
  <c r="H35" i="55" s="1"/>
  <c r="M35" i="55"/>
</calcChain>
</file>

<file path=xl/sharedStrings.xml><?xml version="1.0" encoding="utf-8"?>
<sst xmlns="http://schemas.openxmlformats.org/spreadsheetml/2006/main" count="3983" uniqueCount="1165">
  <si>
    <t>CANTIDAD DE PRODUCTOS</t>
  </si>
  <si>
    <t>ITEM</t>
  </si>
  <si>
    <t>E</t>
  </si>
  <si>
    <t>C</t>
  </si>
  <si>
    <t>Informe de Gestión de la Oficina de Control Interno para el Congreso de la Republica</t>
  </si>
  <si>
    <t>Sistema de Información y Gestión del Empleo Público - SIGEP</t>
  </si>
  <si>
    <t>Plan Anticorrupción y de Atención al Ciudadano</t>
  </si>
  <si>
    <t>Grado de Cumplimiento de las Normas de Austeridad y Eficiencia del Gasto Público</t>
  </si>
  <si>
    <t>Informe Anual del Sistema de Control Interno Contable</t>
  </si>
  <si>
    <t>Sistema Integrado de Información Financiera - SIIF</t>
  </si>
  <si>
    <t>Fondo de Apoyo Financiero para la Energización de las  Zonas No Interconectadas - FAZNI</t>
  </si>
  <si>
    <t>ESTRATÉGICO</t>
  </si>
  <si>
    <t>MISIONAL</t>
  </si>
  <si>
    <t>APOYO</t>
  </si>
  <si>
    <t>EVALUACIÓN Y CONTROL</t>
  </si>
  <si>
    <t>ESPECIAL</t>
  </si>
  <si>
    <t>ENERO</t>
  </si>
  <si>
    <t>FEBRERO</t>
  </si>
  <si>
    <t>MARZO</t>
  </si>
  <si>
    <t>ABRIL</t>
  </si>
  <si>
    <t>MAYO</t>
  </si>
  <si>
    <t>JUNIO</t>
  </si>
  <si>
    <t>JULIO</t>
  </si>
  <si>
    <t>AGOSTO</t>
  </si>
  <si>
    <t>SEPTIEMBRE</t>
  </si>
  <si>
    <t>OCTUBRE</t>
  </si>
  <si>
    <t>NOVIEMBRE</t>
  </si>
  <si>
    <t>DICIEMBRE</t>
  </si>
  <si>
    <t>AC</t>
  </si>
  <si>
    <t>R</t>
  </si>
  <si>
    <t>Oficina Asesora Jurídica</t>
  </si>
  <si>
    <t>Dirección de Hidrocarburos</t>
  </si>
  <si>
    <t>Subdirección de Talento Humano</t>
  </si>
  <si>
    <t>Grupo de Servicios Administrativos</t>
  </si>
  <si>
    <t>Grupo de Jurisdicción Coactiva</t>
  </si>
  <si>
    <t>Valoración de los Nuevos Pasivos Contingentes y la Actividad Litigiosa del Estado</t>
  </si>
  <si>
    <t>Oficina de Planeación y Gestión Internacional</t>
  </si>
  <si>
    <t>Oscar Leonardo Plata Plata</t>
  </si>
  <si>
    <t>Programa de Normalización de Redes Eléctricas - PRONE</t>
  </si>
  <si>
    <t>NO ASIGNADO</t>
  </si>
  <si>
    <t>RESPONSABLE:
LÍDER DEL PROCESO AUDITADO</t>
  </si>
  <si>
    <t>Áreas Organizacionales</t>
  </si>
  <si>
    <t>Subdirección Administrativa y Financiera</t>
  </si>
  <si>
    <t>Acciones de Prevención o Mejoramiento Respecto de la Defensa y Protección de los Derechos Humanos por parte de los Servidores Públicos</t>
  </si>
  <si>
    <t>EVALUACIÓN Y SEGUIMIENTO</t>
  </si>
  <si>
    <t>Fondo de Apoyo Financiero para la Energización de las  Zonas Rurales Interconectadas - FAER</t>
  </si>
  <si>
    <t>A</t>
  </si>
  <si>
    <t>AS</t>
  </si>
  <si>
    <t>ALE</t>
  </si>
  <si>
    <t>ASE</t>
  </si>
  <si>
    <t>Asesorías</t>
  </si>
  <si>
    <t>Sistema de Información Geográfica del Sector Minero Energético - GEOPORTAL</t>
  </si>
  <si>
    <t>Oficina de Asuntos Regulatorios y Empresariales</t>
  </si>
  <si>
    <t>Dirección de Formalización Minera</t>
  </si>
  <si>
    <t>Dirección de Minería Empresarial</t>
  </si>
  <si>
    <t>Oficina de Asuntos Ambientales y Sociales</t>
  </si>
  <si>
    <t>Grupo de Control Interno Disciplinario</t>
  </si>
  <si>
    <t>Grupo de Gestión Contractual</t>
  </si>
  <si>
    <t>Oficina de Control Interno</t>
  </si>
  <si>
    <t>Secretaría General</t>
  </si>
  <si>
    <t>Grupo de Gestión Financiera y Contable</t>
  </si>
  <si>
    <t>Acuerdos de Gestión del Ministerio de Minas y Energía</t>
  </si>
  <si>
    <t>Dirección de Energía Eléctrica</t>
  </si>
  <si>
    <t xml:space="preserve">Reglamentación Artículo 227 Ley 681 de 2001 - Código de Minas  </t>
  </si>
  <si>
    <t>Sandra Milena Castro Achury</t>
  </si>
  <si>
    <t xml:space="preserve">Dirección de Minería Empresarial </t>
  </si>
  <si>
    <t>Grupo de Comunicación y Prensa</t>
  </si>
  <si>
    <t>Norma Regina Figueroa Moreno</t>
  </si>
  <si>
    <t>Olga Lucía Baquero Ortega</t>
  </si>
  <si>
    <t>Armando Calderón Salom</t>
  </si>
  <si>
    <t>AF</t>
  </si>
  <si>
    <t>AG</t>
  </si>
  <si>
    <t>ASI</t>
  </si>
  <si>
    <t>Plan de Expansión Generación - Transmisión</t>
  </si>
  <si>
    <t>Plan Institucional de Capacitación - PIC</t>
  </si>
  <si>
    <t>Plan Estratégico de Prensa y Comunicaciones</t>
  </si>
  <si>
    <t>Plan Estratégico de Participación Ciudadana y Rendición de Cuentas</t>
  </si>
  <si>
    <t>Plan Estratégico de Seguridad Vial - PESV</t>
  </si>
  <si>
    <t>Normas de Derechos de Autor Sobre Software</t>
  </si>
  <si>
    <t xml:space="preserve">Oficina de Asuntos Ambientales y Sociales </t>
  </si>
  <si>
    <t xml:space="preserve">Subdirección de Talento Humano </t>
  </si>
  <si>
    <t xml:space="preserve">Dirección de Hidrocarburos </t>
  </si>
  <si>
    <t xml:space="preserve">Dirección de Formalización Minera </t>
  </si>
  <si>
    <t xml:space="preserve">Grupo de Gestión Contractual </t>
  </si>
  <si>
    <t xml:space="preserve">Grupo de Jurisdicción Coactiva </t>
  </si>
  <si>
    <t xml:space="preserve">Oficina de Control Interno </t>
  </si>
  <si>
    <t xml:space="preserve">Secretaría General </t>
  </si>
  <si>
    <t xml:space="preserve">Oficina Asesora Jurídica </t>
  </si>
  <si>
    <t xml:space="preserve">Dirección de Energía Eléctrica </t>
  </si>
  <si>
    <t xml:space="preserve">Grupo de Servicios Administrativos </t>
  </si>
  <si>
    <t>Grupo de Presupuesto</t>
  </si>
  <si>
    <t>Grupo de Tesorería</t>
  </si>
  <si>
    <t xml:space="preserve">Grupo de Gestión Financiera y Contable </t>
  </si>
  <si>
    <t>1.2</t>
  </si>
  <si>
    <t>1.4</t>
  </si>
  <si>
    <t>1.5</t>
  </si>
  <si>
    <t>1.6</t>
  </si>
  <si>
    <t>1.7</t>
  </si>
  <si>
    <t>2.2</t>
  </si>
  <si>
    <t>2.3</t>
  </si>
  <si>
    <t>2.4</t>
  </si>
  <si>
    <t>2.5</t>
  </si>
  <si>
    <t>2.6</t>
  </si>
  <si>
    <t>2.7</t>
  </si>
  <si>
    <t>2.8</t>
  </si>
  <si>
    <t>2.9</t>
  </si>
  <si>
    <t>2.10</t>
  </si>
  <si>
    <t>2.11</t>
  </si>
  <si>
    <t>2.14</t>
  </si>
  <si>
    <t>2.16</t>
  </si>
  <si>
    <t>2.17</t>
  </si>
  <si>
    <t>2.19</t>
  </si>
  <si>
    <t>3.1</t>
  </si>
  <si>
    <t>3.2</t>
  </si>
  <si>
    <t>3.3</t>
  </si>
  <si>
    <t>3.4</t>
  </si>
  <si>
    <t>3.7</t>
  </si>
  <si>
    <t>3.5</t>
  </si>
  <si>
    <t>3.6</t>
  </si>
  <si>
    <t>3.8</t>
  </si>
  <si>
    <t>3.9</t>
  </si>
  <si>
    <t>3.10</t>
  </si>
  <si>
    <t>3.11</t>
  </si>
  <si>
    <t>3.12</t>
  </si>
  <si>
    <t>3.13</t>
  </si>
  <si>
    <t>3.14</t>
  </si>
  <si>
    <t>Sistema Único de Gestión e Información Litigiosa del Estado - Ekogui</t>
  </si>
  <si>
    <t>CS</t>
  </si>
  <si>
    <t>6.1</t>
  </si>
  <si>
    <t>6.2</t>
  </si>
  <si>
    <t>6.3</t>
  </si>
  <si>
    <t>6.4</t>
  </si>
  <si>
    <t>6.5</t>
  </si>
  <si>
    <t>6.6</t>
  </si>
  <si>
    <t>6.7</t>
  </si>
  <si>
    <t>Sistema de Gestión Recursos Físicos y Contratación - NEON</t>
  </si>
  <si>
    <t>Control Interno Contable por Cambio de Representante Legal</t>
  </si>
  <si>
    <t>4.1</t>
  </si>
  <si>
    <t>5.1</t>
  </si>
  <si>
    <t>5.2</t>
  </si>
  <si>
    <t>5.3</t>
  </si>
  <si>
    <t>5.4</t>
  </si>
  <si>
    <t>5.5</t>
  </si>
  <si>
    <t>Sistema CAT SERVICE DESK</t>
  </si>
  <si>
    <t>Sistema de Liquidación de Subsidios GLP</t>
  </si>
  <si>
    <t>Sistema de Correo Electrónico del Ministerio de Minas y Energía</t>
  </si>
  <si>
    <t>Sistema Fondo de Inversión de Energía (FAER, PRONE, FAZNI)</t>
  </si>
  <si>
    <t>Sistema de Administración de Gestión Humana - SARA</t>
  </si>
  <si>
    <t>Sistema Portal Web del Ministerio de Minas y Energía</t>
  </si>
  <si>
    <t>Sistema de Información de Comisiones y Viáticos</t>
  </si>
  <si>
    <t>Sistema de Control de Acceso - INTEGRA 32</t>
  </si>
  <si>
    <t>Sistema de Declaración de Producción de Gas - SDG</t>
  </si>
  <si>
    <t>Sistema de Información para Seguimiento a Proyectos Cofinanciados a Través del Fondo Especial Cuota de Fomento - SUNA</t>
  </si>
  <si>
    <t>Fondo Especial de Becas y Apoyos Financieros - FEBAF</t>
  </si>
  <si>
    <t>Fondo Especial Cuota de Fomento de Gas Natural - FECFGN</t>
  </si>
  <si>
    <t>6.8</t>
  </si>
  <si>
    <t>Política Nacional de Seguridad Minera</t>
  </si>
  <si>
    <t>Planes de Abastecimiento de los Departamentos de Zona de Frontera</t>
  </si>
  <si>
    <t>Sistemas de Liquidación de Impuesto de Transporte de Hidrocarburos - SITH</t>
  </si>
  <si>
    <t>Políticas de Seguridad de la Información</t>
  </si>
  <si>
    <t>Política de Protección de Datos Personales</t>
  </si>
  <si>
    <t>Política de Privacidad y Condiciones de Uso</t>
  </si>
  <si>
    <t>Política y Lineamientos de Operación</t>
  </si>
  <si>
    <t xml:space="preserve">Política de Seguridad y Salud en el Trabajo </t>
  </si>
  <si>
    <t>Despacho Ministro</t>
  </si>
  <si>
    <t>Análisis Fichas de Conciliación</t>
  </si>
  <si>
    <t>Publicación de Información en el Sistema Electrónico de Contratación Pública - SECOP</t>
  </si>
  <si>
    <t>Programa de Gestión Documental - PGD</t>
  </si>
  <si>
    <t>7.1</t>
  </si>
  <si>
    <t>Políticas de Gestión Ambiental Operativa</t>
  </si>
  <si>
    <t>7.2</t>
  </si>
  <si>
    <t>7.3</t>
  </si>
  <si>
    <t>7.4</t>
  </si>
  <si>
    <t>7.5</t>
  </si>
  <si>
    <t>7.6</t>
  </si>
  <si>
    <t>7.7</t>
  </si>
  <si>
    <t>7.8</t>
  </si>
  <si>
    <t>7.9</t>
  </si>
  <si>
    <t>7.10</t>
  </si>
  <si>
    <t>7.11</t>
  </si>
  <si>
    <t>Plan Indicativo de Expansión de Cobertura - PIEC</t>
  </si>
  <si>
    <t>4.4</t>
  </si>
  <si>
    <t>9.1</t>
  </si>
  <si>
    <t>9.2</t>
  </si>
  <si>
    <t>9.3</t>
  </si>
  <si>
    <t>9.4</t>
  </si>
  <si>
    <t>9.5</t>
  </si>
  <si>
    <t>10.1</t>
  </si>
  <si>
    <t>10.2</t>
  </si>
  <si>
    <t>10.3</t>
  </si>
  <si>
    <t>10.4</t>
  </si>
  <si>
    <t>10.5</t>
  </si>
  <si>
    <t>10.6</t>
  </si>
  <si>
    <t>10.7</t>
  </si>
  <si>
    <t>10.8</t>
  </si>
  <si>
    <t>11.1</t>
  </si>
  <si>
    <t>11.2</t>
  </si>
  <si>
    <t>11.3</t>
  </si>
  <si>
    <t>11.4</t>
  </si>
  <si>
    <t>11.5</t>
  </si>
  <si>
    <t>11.6</t>
  </si>
  <si>
    <t>11.7</t>
  </si>
  <si>
    <t>11.8</t>
  </si>
  <si>
    <t>11.10</t>
  </si>
  <si>
    <t>11.11</t>
  </si>
  <si>
    <t>11.12</t>
  </si>
  <si>
    <t>11.13</t>
  </si>
  <si>
    <t>11.14</t>
  </si>
  <si>
    <t>Sistema de Información y Seguimiento a Metas del Gobierno – SINERGIA</t>
  </si>
  <si>
    <t>4.2</t>
  </si>
  <si>
    <t>4.3</t>
  </si>
  <si>
    <t>11.15</t>
  </si>
  <si>
    <t>6.9</t>
  </si>
  <si>
    <t>Tarcila Isabel Martínez Herazo</t>
  </si>
  <si>
    <t>Sistema de Información de Combustibles Líquidos del Ministerio de Minas y Energía - SICOM</t>
  </si>
  <si>
    <t>ROL OCI</t>
  </si>
  <si>
    <t>LIDERAZGO ESTRATÉGICO</t>
  </si>
  <si>
    <t>ENFOQUE HACIA LA PREVENCIÓN</t>
  </si>
  <si>
    <t>EVALUACIÓN DE LA GESTIÓN DEL RIESGO</t>
  </si>
  <si>
    <r>
      <t>Mecanismos de Participación Ciudadana PQRD'S</t>
    </r>
    <r>
      <rPr>
        <sz val="12"/>
        <color indexed="12"/>
        <rFont val="Arial"/>
        <family val="2"/>
      </rPr>
      <t/>
    </r>
  </si>
  <si>
    <t>MSG</t>
  </si>
  <si>
    <t>Grupo de Asuntos Legislativos</t>
  </si>
  <si>
    <t>Informe de Posibles Actos de Corrupción e Irregularidades Detectados por la OCI para la Presidencia - Secretaria de Transparencia de la Presidencia de la República</t>
  </si>
  <si>
    <t>RELACIÓN CON ENTES EXTERNOS DE CONTROL</t>
  </si>
  <si>
    <t>Sistema Dictámenes de Instalaciones e Inspecciones Eléctricas - DIIE</t>
  </si>
  <si>
    <t>Fondo de Energías Renovables y Gestión Eficiente de la Energía - FENOGE</t>
  </si>
  <si>
    <t>Estrategia de Racionalización de Trámites</t>
  </si>
  <si>
    <t>Plan Estratégico de Tecnologías de Información y Comunicaciones del Ministerio y del Sector Minero Energético - PETIC</t>
  </si>
  <si>
    <t>Programa de Fortalecimiento Institucional del Sector Minero Energético Colombiano, financiado por el Contrato de Préstamo del BID 3594/OC-CO</t>
  </si>
  <si>
    <t>Viceministerio de Minas</t>
  </si>
  <si>
    <t>2.18</t>
  </si>
  <si>
    <t>2.13</t>
  </si>
  <si>
    <t>2.15</t>
  </si>
  <si>
    <t>6.10</t>
  </si>
  <si>
    <t>11.16</t>
  </si>
  <si>
    <t>Viceministerio de Energía</t>
  </si>
  <si>
    <t>PROCESO AUDITADO O ANALIZADO</t>
  </si>
  <si>
    <t>Sistema de Gestión Integrada de Biblioteca – KOHA</t>
  </si>
  <si>
    <t>Comités de Gestión y Desempeño del Ministerio de Minas y Energía</t>
  </si>
  <si>
    <t>Fondo SOLDICOM</t>
  </si>
  <si>
    <t>CUANDO SE PRESENTE</t>
  </si>
  <si>
    <t>NO ESTABLECIDA</t>
  </si>
  <si>
    <t>CUANDO SEA REQUERIDO</t>
  </si>
  <si>
    <t>QUINCE DÍAS HÁBILES POSTERIORES A LA RECEPCIÓN DEL INFORME</t>
  </si>
  <si>
    <t>CUANDO SEA PERTINENETE</t>
  </si>
  <si>
    <t>CUANDO SEA INVITADO</t>
  </si>
  <si>
    <t>SEMESTRALMENTE</t>
  </si>
  <si>
    <t>SEGÚN REQUERIMIENTO</t>
  </si>
  <si>
    <t>SEGÚN REQUERIMIENTO DEL SIGME</t>
  </si>
  <si>
    <t>SEGÚN REQUERIMIENTO DE LA OPGI</t>
  </si>
  <si>
    <t>11.17</t>
  </si>
  <si>
    <t>IS</t>
  </si>
  <si>
    <t>SEGÚN CONTRATO</t>
  </si>
  <si>
    <t>SEMESTRAL</t>
  </si>
  <si>
    <t>Políticas en la Priorización, Viabilización y Aprobación de los Proyectos Presentados en los OCAD</t>
  </si>
  <si>
    <t>Grupo de Infraestructura Tecnológica</t>
  </si>
  <si>
    <t>Grupo de Ejecución Estratégica del Sector Extractivo</t>
  </si>
  <si>
    <t>Rezzan Leonardo Chamorro Gómez</t>
  </si>
  <si>
    <t>Grupo de Gestión de Información y Servicio al Ciudadano</t>
  </si>
  <si>
    <t>Grupo de Energías No Convencionales y Asuntos Nucleares</t>
  </si>
  <si>
    <t>SUBTOTAL TRIMESTRE</t>
  </si>
  <si>
    <t>SUTOTAL ANUAL</t>
  </si>
  <si>
    <t>Acciones de Repetición en el Ministerio de Minas y Energía</t>
  </si>
  <si>
    <t>Plan de Previsión de Recursos Humanos del Ministerio de Minas y Energía</t>
  </si>
  <si>
    <t>Plan de Tratamiento de Riesgos de Seguridad y Privacidad de la Información del Ministerio de Minas y Energía</t>
  </si>
  <si>
    <t>Plan de Trabajo Anual en Seguridad y Salud en el Trabajo - PTSST</t>
  </si>
  <si>
    <t>Plan de Bienestar Social Laboral del Ministerio de Minas y Energía</t>
  </si>
  <si>
    <t>Plan Institucional de Archivos del Ministerio de Minas y Energía - PINAR</t>
  </si>
  <si>
    <t>4.5</t>
  </si>
  <si>
    <t xml:space="preserve">Estrategia Territorial para la Gestión Equitativa y Sostenible del Sector de Hidrocarburos (ETH) </t>
  </si>
  <si>
    <t>Plan Integral de Cambio Climático - PICC</t>
  </si>
  <si>
    <t>Plan Nacional de Desarrollo Minero - PNDM</t>
  </si>
  <si>
    <t>COBERTURA
POR TEMAS</t>
  </si>
  <si>
    <t>AUDITORÍAS DE SEGUIMIENTO</t>
  </si>
  <si>
    <t>AUDITORÍAS A FONDOS</t>
  </si>
  <si>
    <t>AUDITORÍAS A PLANES</t>
  </si>
  <si>
    <t>AUDITORÍAS A POLÍTICAS</t>
  </si>
  <si>
    <t>AUDITORÍAS A PROGRAMAS</t>
  </si>
  <si>
    <t>Plan de Auditoría Interna de Calidad del Ministero de Minas y Energía</t>
  </si>
  <si>
    <t>Carta de Trato Digno del Ministerio de Minas y Energía</t>
  </si>
  <si>
    <t>Datos Abiertos del Ministerio de Minas y Energía</t>
  </si>
  <si>
    <t>Estados Financieros del Ministerio de Minas y Energía</t>
  </si>
  <si>
    <t>Sistema de Información Fondo de Becas</t>
  </si>
  <si>
    <t>10.9</t>
  </si>
  <si>
    <t>Contribución Parafiscal de la Esmeralda - Fedesmeralda</t>
  </si>
  <si>
    <t>Compensación del  Transporte de Combustibles Líquidos Yumbo - Pasto</t>
  </si>
  <si>
    <t>AUDITORÍAS ESPECIALES</t>
  </si>
  <si>
    <t>Recursos de los Contratos de Prestación de Servicios, Suscritos por el MME, con Recursos Provenientes del Sistema General de Regalías</t>
  </si>
  <si>
    <t>11.18</t>
  </si>
  <si>
    <t>11.19</t>
  </si>
  <si>
    <t>11.20</t>
  </si>
  <si>
    <t>11.21</t>
  </si>
  <si>
    <t>11.22</t>
  </si>
  <si>
    <t>11.23</t>
  </si>
  <si>
    <t>11.24</t>
  </si>
  <si>
    <t>11.25</t>
  </si>
  <si>
    <t>11.27</t>
  </si>
  <si>
    <t>12.1</t>
  </si>
  <si>
    <t>12.2</t>
  </si>
  <si>
    <t>12.3</t>
  </si>
  <si>
    <t>12.4</t>
  </si>
  <si>
    <t>AUDITORÍAS &amp; ACTIVIDADES CON LA CONTRALORÍA GENERAL DE LA REPÚBLICA - CGR</t>
  </si>
  <si>
    <t>MAP</t>
  </si>
  <si>
    <t>13.1</t>
  </si>
  <si>
    <t>13.2</t>
  </si>
  <si>
    <t>13.4</t>
  </si>
  <si>
    <t>13.3</t>
  </si>
  <si>
    <t>Fenecimiento Cuenta del Sector Minero Enérgetico por parte de la Contraloría General de la República - CGR</t>
  </si>
  <si>
    <t>MAPC</t>
  </si>
  <si>
    <t>Grupo Unidad de Resultados</t>
  </si>
  <si>
    <t>Grupo de Innovación Cultual y Organizacional</t>
  </si>
  <si>
    <t>Grupo de Soluciones Digitales</t>
  </si>
  <si>
    <t>15.1</t>
  </si>
  <si>
    <t>15.2</t>
  </si>
  <si>
    <t>15.4</t>
  </si>
  <si>
    <t>15.5</t>
  </si>
  <si>
    <t>14.1</t>
  </si>
  <si>
    <t>14.2</t>
  </si>
  <si>
    <t>14.3</t>
  </si>
  <si>
    <t>14.4</t>
  </si>
  <si>
    <t>14.5</t>
  </si>
  <si>
    <t>14.6</t>
  </si>
  <si>
    <t>14.7</t>
  </si>
  <si>
    <t>14.8</t>
  </si>
  <si>
    <t>16.1</t>
  </si>
  <si>
    <t>16.2</t>
  </si>
  <si>
    <t>16.3</t>
  </si>
  <si>
    <t>16.4</t>
  </si>
  <si>
    <t>Política para la Gestión de Desechos Radiactivos en Colombia</t>
  </si>
  <si>
    <t>Comité de Revisión por la Dirección del Ministerio de Minas y Energía</t>
  </si>
  <si>
    <t>Comité del Fondo Especial de Becas del Ministerio de Minas y Energía</t>
  </si>
  <si>
    <t>Comité Junta Administradora del Fondo Especial de Becas del Ministerio de Minas y Energía</t>
  </si>
  <si>
    <t>Comité Técnico de Sostenibilidad Contable del Ministerio de Minas y Energía</t>
  </si>
  <si>
    <t>Compromisos Adquiridos en el Comité de Coordinación del Ministerio de Minas y Energía</t>
  </si>
  <si>
    <t>ASISTENCIA A COMITÉS</t>
  </si>
  <si>
    <t>17.1</t>
  </si>
  <si>
    <t>17.2</t>
  </si>
  <si>
    <t>17.3</t>
  </si>
  <si>
    <t>17.4</t>
  </si>
  <si>
    <t>ATENCIÓN DE TEMAS INTERNOS Y ADMINISTRATIVOS</t>
  </si>
  <si>
    <t>Entidades del Sector
Contraloría General de la República</t>
  </si>
  <si>
    <t>Secretaría General [Representante de la Alta Direción]</t>
  </si>
  <si>
    <t>Dirección de Energía Electrica</t>
  </si>
  <si>
    <t>Presupuesto</t>
  </si>
  <si>
    <t>Tesorería</t>
  </si>
  <si>
    <t>Financiera y Contable</t>
  </si>
  <si>
    <t>Juridica</t>
  </si>
  <si>
    <t>Contratación</t>
  </si>
  <si>
    <t>Coactivos</t>
  </si>
  <si>
    <t>Auditorías Internas de Calidad</t>
  </si>
  <si>
    <t>Auditorías Internas Independientes</t>
  </si>
  <si>
    <t>Memorandos de Entendimientos Suscritos por el Ministerio de Minas y Energía</t>
  </si>
  <si>
    <t>P</t>
  </si>
  <si>
    <t>PLANTA</t>
  </si>
  <si>
    <t>CONTRATISTAS</t>
  </si>
  <si>
    <t>Alexander Brito Vergara</t>
  </si>
  <si>
    <t>FECHA LÍMITE DE ENTREGA
(ANOTACIÓN / OBSERVACIÓN)</t>
  </si>
  <si>
    <t>Grupo de Innovación Cultural y Organizacional</t>
  </si>
  <si>
    <t>SEGÚN INFORMES</t>
  </si>
  <si>
    <t>18.1</t>
  </si>
  <si>
    <t>18.2</t>
  </si>
  <si>
    <t>18.3</t>
  </si>
  <si>
    <t>18.4</t>
  </si>
  <si>
    <t>18.5</t>
  </si>
  <si>
    <t>18.6</t>
  </si>
  <si>
    <t>18.7</t>
  </si>
  <si>
    <t>SEGÚN NECESIDAD</t>
  </si>
  <si>
    <t>CON BASE EN EL UNIVERSO DE LA NORMA Y DE LOS TEMAS DE LA ENTIDAD</t>
  </si>
  <si>
    <t>Presidir el Comite Sectorial de Auditoria Interna</t>
  </si>
  <si>
    <t>CUANDO SEA REQUEDIDO</t>
  </si>
  <si>
    <t>Andro Cabrales Álvarez</t>
  </si>
  <si>
    <t>Jefe Oficina de Control Interno</t>
  </si>
  <si>
    <t>Nohora Esperanza Plazas Barrera</t>
  </si>
  <si>
    <t>Contraloría General de la República</t>
  </si>
  <si>
    <t>Ponderación del Riesgo</t>
  </si>
  <si>
    <t>ALTO</t>
  </si>
  <si>
    <t>MODERADO</t>
  </si>
  <si>
    <t>BAJO</t>
  </si>
  <si>
    <t>API</t>
  </si>
  <si>
    <t>AE</t>
  </si>
  <si>
    <t>ATER</t>
  </si>
  <si>
    <t>ACIE</t>
  </si>
  <si>
    <t>STC</t>
  </si>
  <si>
    <t>PRC</t>
  </si>
  <si>
    <t>MARC</t>
  </si>
  <si>
    <t>Formulación del Plan de Mejoramiento por Procesos de la Oficina de Control Interno</t>
  </si>
  <si>
    <t>ACTI</t>
  </si>
  <si>
    <t>FPAII</t>
  </si>
  <si>
    <t>FPA</t>
  </si>
  <si>
    <t>FPM</t>
  </si>
  <si>
    <t>Política de Administración de Riesgos del Ministerio de Minas y Energía</t>
  </si>
  <si>
    <t>Estrategia de Administración de Riesgos del Ministerio de Minas y Energía</t>
  </si>
  <si>
    <t>Plan Estratégico de Talento Humano del Ministerio de Minas y Energía - PETH</t>
  </si>
  <si>
    <t>ASC</t>
  </si>
  <si>
    <t>AUDITORÍA DE LEGALIDAD DE ACTOS ADMINISTRATIVOS</t>
  </si>
  <si>
    <t>Demandas Contra el Ministerio de Minas y Energía</t>
  </si>
  <si>
    <t>Apropiación de los Valores y Principios del Servidor Público del Ministerio de Minas y Energía</t>
  </si>
  <si>
    <t>Nivel de Servicio y Satisfacción de los Grupos de Valor, Clientes o Usuarios frente a los Servicios Brindados por el Ministerio de Minas y Energía</t>
  </si>
  <si>
    <t>Mecanismos de Información Interna y Externa del Ministerio de Minas y Energía</t>
  </si>
  <si>
    <t>14.9</t>
  </si>
  <si>
    <t>19.1</t>
  </si>
  <si>
    <t>19.2</t>
  </si>
  <si>
    <t>19.3</t>
  </si>
  <si>
    <t>19.4</t>
  </si>
  <si>
    <t>19.5</t>
  </si>
  <si>
    <t>19.6</t>
  </si>
  <si>
    <t>19.7</t>
  </si>
  <si>
    <t>19.8</t>
  </si>
  <si>
    <t>19.9</t>
  </si>
  <si>
    <t>20.1</t>
  </si>
  <si>
    <t>20.2</t>
  </si>
  <si>
    <t>20.3</t>
  </si>
  <si>
    <t>20.4</t>
  </si>
  <si>
    <t>20.5</t>
  </si>
  <si>
    <t>20.6</t>
  </si>
  <si>
    <t>20.7</t>
  </si>
  <si>
    <t>20.8</t>
  </si>
  <si>
    <t>20.9</t>
  </si>
  <si>
    <t>Feliciana Julia Córdoba Rocha</t>
  </si>
  <si>
    <t>Miguel Darío Beltrán Beltrán</t>
  </si>
  <si>
    <t xml:space="preserve">Tpo de Vinculación
Planta (P) Contratista (C) </t>
  </si>
  <si>
    <t>Campañas de Sensibilización en Temas del Sistema de Control Interno</t>
  </si>
  <si>
    <t>CAP</t>
  </si>
  <si>
    <t>15.3</t>
  </si>
  <si>
    <t>15.6</t>
  </si>
  <si>
    <t>Sistema de Gestión de Calidad del Ministerio de Minas y Energía</t>
  </si>
  <si>
    <t>Oficina de Asuntos Regulatorios y Empresaiales</t>
  </si>
  <si>
    <t>Tiempo de Rotación en la Asignación del Tema en Años</t>
  </si>
  <si>
    <t>Comité de Asuntos de Género del Sector Minero Energético</t>
  </si>
  <si>
    <t>Comité Conciliación y Defensa Judicial del Ministerio de Minas y Energía</t>
  </si>
  <si>
    <t>Programa de Equidad de Género del Ministerio de Minas y Energía</t>
  </si>
  <si>
    <t>Ley 581 de 2000 - Ley de Cuotas. Participación Activa de la Mujer en Cargos de Libre Nombramiento y Remoción del Nivel Directivo en el Ministerio de Minas y Energía</t>
  </si>
  <si>
    <t>Comité de Incentivos y Mejores Funcionarios del Ministerio de Minas y Energía</t>
  </si>
  <si>
    <t>DS</t>
  </si>
  <si>
    <t>1.3</t>
  </si>
  <si>
    <t>Actualizar y Hacer Seguimiento al Mapa de Riesgos de la Oficina de Control Interno</t>
  </si>
  <si>
    <t>Actualizar la Base de Datos de las Entidades Adscritas y Vinculadas del Sector Minero Energético</t>
  </si>
  <si>
    <t>Observaciones, Oportunidades y Consideraciones</t>
  </si>
  <si>
    <t>CON BASE EN LOS CAMBIOS NORMATIVOS Y EN LAS VARIABLES QUE INCIDEN</t>
  </si>
  <si>
    <t>Normatividad funciones Ministerio de Minas y Energía Marco del Sistema General de Regalías - SGR, otorgadas por la Ley 1530 de 2012 o aquellas que las modifiquen o complementen</t>
  </si>
  <si>
    <t>ACUM</t>
  </si>
  <si>
    <t>APAII</t>
  </si>
  <si>
    <t>11.26</t>
  </si>
  <si>
    <t>SEGUIMIENTO Y MEDICIÓN
OFICINA DE CONTROL INTERNO</t>
  </si>
  <si>
    <t>EJECUCIÓN</t>
  </si>
  <si>
    <t>REGISTRO
EVIDENCIAS</t>
  </si>
  <si>
    <t>2.1</t>
  </si>
  <si>
    <t>2.12</t>
  </si>
  <si>
    <t>AUDITORÍAS A PROCESOS</t>
  </si>
  <si>
    <t>AP</t>
  </si>
  <si>
    <t>APLA</t>
  </si>
  <si>
    <t>APOL</t>
  </si>
  <si>
    <t>APRO</t>
  </si>
  <si>
    <t>AFO</t>
  </si>
  <si>
    <t>AACGR</t>
  </si>
  <si>
    <t>ALAA</t>
  </si>
  <si>
    <t>AAP</t>
  </si>
  <si>
    <t>ATIA</t>
  </si>
  <si>
    <t>Grupo de Gestión de la Información y Servicio al Ciudadano</t>
  </si>
  <si>
    <t>JUNIO
SIN ASIGNACIÓN DE CANTIDAD DE PRODUCTO</t>
  </si>
  <si>
    <t>SEPTIEMBRE
CON ASIGNACIÓN DE CANTIDAD DE PRODUCTO</t>
  </si>
  <si>
    <t>SEPTIEMBRE
SIN ASIGNACIÓN DE CANTIDAD DE PRODUCTO</t>
  </si>
  <si>
    <t>DICIEMBRE
CON ASIGNACIÓN DE CANTIDAD DE PRODUCTO</t>
  </si>
  <si>
    <t>DICIEMBRE
SIN ASIGNACIÓN DE CANTIDAD DE PRODUCTO</t>
  </si>
  <si>
    <t>TOTAL
CON ASIGNACIÓN DE CANTIDAD DE PRODUCTO</t>
  </si>
  <si>
    <t>TOTAL
SIN ASIGNACIÓN DE CANTIDAD DE PRODUCTO</t>
  </si>
  <si>
    <t>MARZO
CON ASIGNACIÓN DE CANTIDAD DE PRODUCTO</t>
  </si>
  <si>
    <t>MARZO
SIN ASIGNACIÓN DE CANTIDAD DE PRODUCTO</t>
  </si>
  <si>
    <t>JUNIO
CON ASIGNACIÓN DE CANTIDAD DE PRODUCTO</t>
  </si>
  <si>
    <t>AUDITORÍA FINANCIERA</t>
  </si>
  <si>
    <t>AUDITORÍA DE CALIDAD</t>
  </si>
  <si>
    <t>AUDITORÍA &amp; ACTIVIDADES CON LA CONTRALORÍA GENERAL DE LA REPÚBLICA - CGR</t>
  </si>
  <si>
    <t>ACTIVIDADES DE ACOMPAÑAMIENTO Y PREVENCIÓN</t>
  </si>
  <si>
    <t>AUDITORÍA DE CUMPLIMIENTO</t>
  </si>
  <si>
    <t>ANÁLISIS DE CIERRE</t>
  </si>
  <si>
    <t>ACTUALIZACIÓN INSTRUMENTO</t>
  </si>
  <si>
    <t>AUDITORÍA ESPECIAL</t>
  </si>
  <si>
    <t>AUDITORÍA A FONDOS</t>
  </si>
  <si>
    <t>AUDITORÍA DE GESTIÓN</t>
  </si>
  <si>
    <t>ALERTA</t>
  </si>
  <si>
    <t>FORMUALCIÓN PLAN DE AUDITORÍA INTERNA INDEPENDIENTE</t>
  </si>
  <si>
    <t>AUDITORÍA A PROCESOS</t>
  </si>
  <si>
    <t>AUDITORÍA A PROYECTO DE INVERSIÓN</t>
  </si>
  <si>
    <t>AUDITORÍA A PLANES</t>
  </si>
  <si>
    <t>AUDITORÍA A POLÍTICAS</t>
  </si>
  <si>
    <t>AUDITORÍA A PROGRAMAS</t>
  </si>
  <si>
    <t>AUDITORÍA DE SEGUIMIENTO</t>
  </si>
  <si>
    <t>AUDITORÍA SUPERVISIÓN DE CONTRATOS</t>
  </si>
  <si>
    <t>ASESORÍA</t>
  </si>
  <si>
    <t>AUDITORÍA A SISTEMA DE INFORMACIÓN</t>
  </si>
  <si>
    <t>ATENCIÓN REQUERIMIENTO</t>
  </si>
  <si>
    <t>CONSOLIDACIÓN</t>
  </si>
  <si>
    <t>CAPACITACIÓN</t>
  </si>
  <si>
    <t>CAMPAÑA SENSIBILIZACIÓN</t>
  </si>
  <si>
    <t>DOCUMENTO DE SEGUIMIENTO</t>
  </si>
  <si>
    <t>ENCUESTA</t>
  </si>
  <si>
    <t>FORMULACIÓN PLAN DE ACCIÓN</t>
  </si>
  <si>
    <t>FORMULACIÓN PLAN DE MEJORAMIENTO</t>
  </si>
  <si>
    <t>INFORME DE SUPERVISIÓN</t>
  </si>
  <si>
    <t>MESA DE ASESORÍA Y PREVENCIÓN</t>
  </si>
  <si>
    <t>MESA DE ASESORÍA Y PREVENCIÓN TEMAS CONTRALORÍA GENERAL DE LA REPÚBLICA - CGR</t>
  </si>
  <si>
    <t>MESA DE ANÁLISIS DE RIESGOS Y CONTROLES</t>
  </si>
  <si>
    <t>MESA DE SEGUIMIENTO A LA GESTIÓN</t>
  </si>
  <si>
    <t>PRESIDIR COMITÉ</t>
  </si>
  <si>
    <t>REPORTE</t>
  </si>
  <si>
    <t>SECRETARÍA TÉCNICA</t>
  </si>
  <si>
    <t>PONDERACIÓN DEL RIESGO</t>
  </si>
  <si>
    <t>RECURSO HUMANO / EQUIPO DE TRABAJO</t>
  </si>
  <si>
    <t>TIPO VINCULACIÓN</t>
  </si>
  <si>
    <t>CONTRATISTA</t>
  </si>
  <si>
    <t>TOTAL</t>
  </si>
  <si>
    <t>ÁREAS ORGANIZACIONALES</t>
  </si>
  <si>
    <t>Área No Identificada</t>
  </si>
  <si>
    <t>TIEMPO DE ROTACIÓN DEL TEMA EN AÑOS</t>
  </si>
  <si>
    <t>AUDITORÍAS A SISTEMAS DE INFORMACIÓN</t>
  </si>
  <si>
    <t>AUDITORÍA A LA SUPERVISIÓN DE CONTRATOS</t>
  </si>
  <si>
    <t>MESAS DE ASESORÍA Y PREVENCIÓN</t>
  </si>
  <si>
    <t>MESAS DE ANÁLISIS DE RIESGOS Y CONTROLES</t>
  </si>
  <si>
    <t>MESAS DE SEGUIMIENTO A LA GESTIÓN</t>
  </si>
  <si>
    <t>Alto</t>
  </si>
  <si>
    <t>Bajo</t>
  </si>
  <si>
    <t>Mediano</t>
  </si>
  <si>
    <t>METODOLOGÍA APLICADA PARA LA MEDICIÓN
DEL NIVEL DE EJECUCIÓN</t>
  </si>
  <si>
    <t>PORCENTAJE DE EJECUCIÓN
DEL PLAN DE ACCIÓN ANUAL OCI</t>
  </si>
  <si>
    <t>ESTADO DEL NIVEL DE EJECUCIÓN PAA</t>
  </si>
  <si>
    <t>A 30 DE
JUNIO</t>
  </si>
  <si>
    <t>A 30 DE
SEPTIEMBRE</t>
  </si>
  <si>
    <t>A 31 DE
DICIEMBRE</t>
  </si>
  <si>
    <t>Atención de Requerimientos de Información Internos o de las Entidades del Sector y Organismos Externos, diferentes a la CGR</t>
  </si>
  <si>
    <t>Andrés Mauricio Romo Quebradas</t>
  </si>
  <si>
    <t>Grupo de Gestión de Asuntos Disciplinarios y Promoción Integral</t>
  </si>
  <si>
    <r>
      <t>OBJETIVO DEL PROGRAMA</t>
    </r>
    <r>
      <rPr>
        <sz val="16"/>
        <rFont val="Arial"/>
        <family val="2"/>
      </rPr>
      <t>:</t>
    </r>
    <r>
      <rPr>
        <b/>
        <sz val="16"/>
        <rFont val="Arial"/>
        <family val="2"/>
      </rPr>
      <t xml:space="preserve"> </t>
    </r>
    <r>
      <rPr>
        <sz val="16"/>
        <rFont val="Arial"/>
        <family val="2"/>
      </rPr>
      <t>Identificar el universo de los temas que puede auditar u objeto de análisis por parte de la Oficina de Control Interno, en atención a la normatividad vigente y a la dinámica administrativa y de los procesos del Ministerio de Minas y Energía; identificando los temas prioritarios a cubrir durante la vigencia, de conformidad con el recurso humano asignado y los riesgos de mayor impacto para la entidad, de manera que los resultados contribuyan al mejoramiento continuo del Sistema de Control Interno del Ministerio de Minas y Energía.</t>
    </r>
  </si>
  <si>
    <r>
      <t>ALCANCE DEL PROGRAMA</t>
    </r>
    <r>
      <rPr>
        <sz val="16"/>
        <rFont val="Arial"/>
        <family val="2"/>
      </rPr>
      <t>: Los temas a auditar u objeto de análisis, se clasifican por: (1) Auditorías de Ley, (2) Auditorías de Gestión con Base en el Plan de Acción Anual, (3) Auditorías a Procesos, (4) Auditorías de Seguimiento, (5) Auditorías a Sistemas de Información, (6) Auditorías a Fondos, (7) Auditorías a Estrategias, Planes, Políticas, Proyectos y Programas, (8) Auditorías Especiales &amp; Puntuales, (9) Actividades de Prevención, Asesoría, Acompañamiento y Fortalecimiento Cultura Autocontrol, (10) Asistencia a Comités, (11) Atención de Temas Internos y Administrativos.</t>
    </r>
  </si>
  <si>
    <r>
      <t>CRITERIOS</t>
    </r>
    <r>
      <rPr>
        <sz val="16"/>
        <rFont val="Arial"/>
        <family val="2"/>
      </rPr>
      <t>: Normatividad aplicable a cada tema analizado y auditado.</t>
    </r>
  </si>
  <si>
    <r>
      <t>RECURSOS</t>
    </r>
    <r>
      <rPr>
        <sz val="16"/>
        <rFont val="Arial"/>
        <family val="2"/>
      </rPr>
      <t>: Humano: El Equipo de Trabajo asignado a la Oficina de Control Interno, es 1 Jefe,  1 Secretaria y 9 Profesionales. Humano Adicional: 3 Contratistas. Tecnológico: Equipos de Cómputo, Sistemas de Información, Sistemas de Redes, y Correo Electrónico.</t>
    </r>
  </si>
  <si>
    <r>
      <t xml:space="preserve">RESPONSABLE
DE EJECUTAR LA AUDITORÍA / TEMA
</t>
    </r>
    <r>
      <rPr>
        <b/>
        <sz val="16"/>
        <color indexed="12"/>
        <rFont val="Arial"/>
        <family val="2"/>
      </rPr>
      <t>EQUIPO AUDITOR</t>
    </r>
  </si>
  <si>
    <r>
      <t xml:space="preserve">Cajas Menores Constituidas en el Ministerio de Minas y Energía
</t>
    </r>
    <r>
      <rPr>
        <i/>
        <sz val="18"/>
        <color indexed="12"/>
        <rFont val="Arial"/>
        <family val="2"/>
      </rPr>
      <t>Cajas Menores Asignadas al Grupo de Servicios Administrativos</t>
    </r>
  </si>
  <si>
    <r>
      <t xml:space="preserve">Decreto 2011 de 2017 - Circular Conjunta 025 de 2019 PGN-DAFP
</t>
    </r>
    <r>
      <rPr>
        <i/>
        <sz val="18"/>
        <color indexed="12"/>
        <rFont val="Arial"/>
        <family val="2"/>
      </rPr>
      <t>Cumplimiento porcentajes de vinculación personas con discapacidad en el Ministerio de Minas y Energía. Ley 1618 de 2013</t>
    </r>
  </si>
  <si>
    <r>
      <t xml:space="preserve">Ley de Apropiaciones por parte del Ministerio de Minas y Energía - Gestión General
</t>
    </r>
    <r>
      <rPr>
        <i/>
        <sz val="18"/>
        <color indexed="12"/>
        <rFont val="Arial"/>
        <family val="2"/>
      </rPr>
      <t>Ejecución del Presupuesto y Reservas Presupuestales, Presupuesto General de la Nación - PGN</t>
    </r>
  </si>
  <si>
    <r>
      <t xml:space="preserve">Plan de Mejoramiento Archivistico del Ministerio de Minas y Energía para el Archivo General de la Nación - AGN
</t>
    </r>
    <r>
      <rPr>
        <i/>
        <sz val="18"/>
        <color indexed="12"/>
        <rFont val="Arial"/>
        <family val="2"/>
      </rPr>
      <t>Formulado con base en los resultados de la última visita del AGN</t>
    </r>
  </si>
  <si>
    <r>
      <t xml:space="preserve">Plan de Mejoramiento Institucional Suscrito con la Contraloría General de la República
</t>
    </r>
    <r>
      <rPr>
        <i/>
        <sz val="18"/>
        <color indexed="12"/>
        <rFont val="Arial"/>
        <family val="2"/>
      </rPr>
      <t>Registro en el Sistema de Rendición Electrónica de Cuenta e Informes - SIRECI</t>
    </r>
  </si>
  <si>
    <r>
      <t xml:space="preserve">Procesos Estratégicos - Direccionamiento Estratégico y Control Institucional
</t>
    </r>
    <r>
      <rPr>
        <i/>
        <sz val="18"/>
        <color indexed="12"/>
        <rFont val="Arial"/>
        <family val="2"/>
      </rPr>
      <t>Proceso 1</t>
    </r>
  </si>
  <si>
    <r>
      <t xml:space="preserve">Procesos Estratégicos - Gestión Internacional
</t>
    </r>
    <r>
      <rPr>
        <i/>
        <sz val="18"/>
        <color indexed="12"/>
        <rFont val="Arial"/>
        <family val="2"/>
      </rPr>
      <t>Proceso 2</t>
    </r>
  </si>
  <si>
    <r>
      <t xml:space="preserve">Procesos Estratégicos - Administración del Sistema Integrado de Gestión
</t>
    </r>
    <r>
      <rPr>
        <i/>
        <sz val="18"/>
        <color indexed="12"/>
        <rFont val="Arial"/>
        <family val="2"/>
      </rPr>
      <t>Proceso 3</t>
    </r>
  </si>
  <si>
    <r>
      <t xml:space="preserve">Procesos Estratégicos - Comunicación Institucional
</t>
    </r>
    <r>
      <rPr>
        <i/>
        <sz val="18"/>
        <color indexed="12"/>
        <rFont val="Arial"/>
        <family val="2"/>
      </rPr>
      <t>Proceso 4</t>
    </r>
  </si>
  <si>
    <r>
      <t xml:space="preserve">Procesos Misionales [Formulación, Ejecución y Seguimiento]
</t>
    </r>
    <r>
      <rPr>
        <i/>
        <sz val="18"/>
        <color indexed="12"/>
        <rFont val="Arial"/>
        <family val="2"/>
      </rPr>
      <t>Proceso 5, 6 y 7</t>
    </r>
  </si>
  <si>
    <r>
      <t xml:space="preserve">Procesos de Apoyo - Gestión de Talento Humano
</t>
    </r>
    <r>
      <rPr>
        <i/>
        <sz val="18"/>
        <color indexed="12"/>
        <rFont val="Arial"/>
        <family val="2"/>
      </rPr>
      <t>Proceso 8</t>
    </r>
  </si>
  <si>
    <r>
      <t xml:space="preserve">Procesos de Apoyo - Gestión Documental
</t>
    </r>
    <r>
      <rPr>
        <i/>
        <sz val="18"/>
        <color indexed="12"/>
        <rFont val="Arial"/>
        <family val="2"/>
      </rPr>
      <t>Proceso 9</t>
    </r>
  </si>
  <si>
    <r>
      <t xml:space="preserve">Procesos de Apoyo - Gestión Financiera
</t>
    </r>
    <r>
      <rPr>
        <i/>
        <sz val="18"/>
        <color indexed="12"/>
        <rFont val="Arial"/>
        <family val="2"/>
      </rPr>
      <t>Proceso 10</t>
    </r>
  </si>
  <si>
    <r>
      <t xml:space="preserve">Procesos de Apoyo - Gestión Tecnológica de Información y Comunicación
</t>
    </r>
    <r>
      <rPr>
        <i/>
        <sz val="18"/>
        <color indexed="12"/>
        <rFont val="Arial"/>
        <family val="2"/>
      </rPr>
      <t>Proceso 11</t>
    </r>
  </si>
  <si>
    <r>
      <t xml:space="preserve">Procesos de Apoyo - Gestión de Recursos Físicos
</t>
    </r>
    <r>
      <rPr>
        <i/>
        <sz val="18"/>
        <color indexed="12"/>
        <rFont val="Arial"/>
        <family val="2"/>
      </rPr>
      <t>Proceso 12</t>
    </r>
  </si>
  <si>
    <r>
      <t xml:space="preserve">Procesos de Apoyo - Gestión Jurídica
</t>
    </r>
    <r>
      <rPr>
        <i/>
        <sz val="18"/>
        <color indexed="12"/>
        <rFont val="Arial"/>
        <family val="2"/>
      </rPr>
      <t>Proceso 13</t>
    </r>
  </si>
  <si>
    <r>
      <t xml:space="preserve">Procesos de Evaluación y Control - Auditoría y Evaluación
</t>
    </r>
    <r>
      <rPr>
        <i/>
        <sz val="18"/>
        <color indexed="12"/>
        <rFont val="Arial"/>
        <family val="2"/>
      </rPr>
      <t>Proceso 14</t>
    </r>
  </si>
  <si>
    <r>
      <t xml:space="preserve">Procesos de Evaluación y Control - Control Interno Disciplinario
</t>
    </r>
    <r>
      <rPr>
        <i/>
        <sz val="18"/>
        <color indexed="12"/>
        <rFont val="Arial"/>
        <family val="2"/>
      </rPr>
      <t>Proceso 15</t>
    </r>
  </si>
  <si>
    <r>
      <t xml:space="preserve">Procesos Especiales - Servicio al Ciudadano
</t>
    </r>
    <r>
      <rPr>
        <i/>
        <sz val="18"/>
        <color indexed="12"/>
        <rFont val="Arial"/>
        <family val="2"/>
      </rPr>
      <t>Proceso 16</t>
    </r>
  </si>
  <si>
    <r>
      <t xml:space="preserve">Compromisos del Gobierno Nacional 
</t>
    </r>
    <r>
      <rPr>
        <i/>
        <sz val="18"/>
        <color indexed="12"/>
        <rFont val="Arial"/>
        <family val="2"/>
      </rPr>
      <t>Incluye Diálogos de Gestión, Consejos de Ministros, Reuniones Generales, Consejos Comunales de Gobierno, Encuentros Regionales, entre otros</t>
    </r>
  </si>
  <si>
    <r>
      <t xml:space="preserve">Comité de Emergencias del Ministerio de Minas y Energía
</t>
    </r>
    <r>
      <rPr>
        <i/>
        <sz val="18"/>
        <color rgb="FF0000FF"/>
        <rFont val="Arial"/>
        <family val="2"/>
      </rPr>
      <t xml:space="preserve">
Comite Operativo de Emergencias del Ministerio de Minas y Energía</t>
    </r>
  </si>
  <si>
    <r>
      <t xml:space="preserve">Fondo de Energía Social - FOES
</t>
    </r>
    <r>
      <rPr>
        <i/>
        <sz val="18"/>
        <color rgb="FF0000FF"/>
        <rFont val="Arial"/>
        <family val="2"/>
      </rPr>
      <t>Asignación, Distribución y Liquidación de Convenios</t>
    </r>
  </si>
  <si>
    <r>
      <t xml:space="preserve">Plan de Acción Anual - PAA de la Oficina de Control Interno
</t>
    </r>
    <r>
      <rPr>
        <i/>
        <sz val="18"/>
        <color indexed="12"/>
        <rFont val="Arial"/>
        <family val="2"/>
      </rPr>
      <t xml:space="preserve">
Seguimiento, Medición, Análisis y Evaluación, Vigencia 2020</t>
    </r>
  </si>
  <si>
    <r>
      <t xml:space="preserve">Plan de Mejoramiento por Procesos de la Oficina de Control Interno
</t>
    </r>
    <r>
      <rPr>
        <i/>
        <sz val="18"/>
        <color indexed="12"/>
        <rFont val="Arial"/>
        <family val="2"/>
      </rPr>
      <t>Seguimiento, Medición, Análisis y Evaluación, Vigencia 2020</t>
    </r>
  </si>
  <si>
    <r>
      <t xml:space="preserve">Plan Estratégico del Ministerio de Minas y Energía
</t>
    </r>
    <r>
      <rPr>
        <i/>
        <sz val="18"/>
        <color rgb="FF0000FF"/>
        <rFont val="Arial"/>
        <family val="2"/>
      </rPr>
      <t>Estrategia e Iniciaticas Transformacionales</t>
    </r>
  </si>
  <si>
    <r>
      <t xml:space="preserve">Plan Interinstitucional para la Protección de los Derechos de las Personas Con Discapacidad en el Ministerio de Minas y Energía
</t>
    </r>
    <r>
      <rPr>
        <i/>
        <sz val="18"/>
        <color rgb="FF0000FF"/>
        <rFont val="Arial"/>
        <family val="2"/>
      </rPr>
      <t>De conformidad con lo Establecido en el Ley 1618 de 2013, Artículo 5 Numeral 8</t>
    </r>
  </si>
  <si>
    <r>
      <t xml:space="preserve">Política Minera de Colombia 2016 - 2025
</t>
    </r>
    <r>
      <rPr>
        <i/>
        <sz val="18"/>
        <color rgb="FF0000FF"/>
        <rFont val="Arial"/>
        <family val="2"/>
      </rPr>
      <t>Bases para la Minería del Futuro</t>
    </r>
  </si>
  <si>
    <r>
      <rPr>
        <sz val="18"/>
        <rFont val="Arial"/>
        <family val="2"/>
      </rPr>
      <t xml:space="preserve">Programa de Conservación Preventiva - PCP
</t>
    </r>
    <r>
      <rPr>
        <sz val="18"/>
        <color indexed="10"/>
        <rFont val="Arial"/>
        <family val="2"/>
      </rPr>
      <t xml:space="preserve">
</t>
    </r>
    <r>
      <rPr>
        <i/>
        <sz val="18"/>
        <color indexed="12"/>
        <rFont val="Arial"/>
        <family val="2"/>
      </rPr>
      <t>Incluye Plan de Conservación Documental - Plan de Preservación Digital</t>
    </r>
  </si>
  <si>
    <r>
      <t xml:space="preserve">Aplicación del Código de Etica y Estatuto de Auditoría Interna Independiente del Ministerio de Minas y Energía
</t>
    </r>
    <r>
      <rPr>
        <i/>
        <sz val="18"/>
        <color indexed="12"/>
        <rFont val="Arial"/>
        <family val="2"/>
      </rPr>
      <t>Aplicado en la Auditoría Interna Independiente</t>
    </r>
  </si>
  <si>
    <r>
      <t xml:space="preserve">Caracterización de Grupos de Valor, Clientes o Usuarios
</t>
    </r>
    <r>
      <rPr>
        <i/>
        <sz val="18"/>
        <color rgb="FF0000FF"/>
        <rFont val="Arial"/>
        <family val="2"/>
      </rPr>
      <t>Identificación y Actualización</t>
    </r>
  </si>
  <si>
    <r>
      <t xml:space="preserve">Información Institucional Archivada y Actualizada en los Equipos de Cómputo de los Servidores Públicos del Ministerio de Minas y Energía
</t>
    </r>
    <r>
      <rPr>
        <i/>
        <sz val="18"/>
        <color indexed="12"/>
        <rFont val="Arial"/>
        <family val="2"/>
      </rPr>
      <t xml:space="preserve">
Información_Institucional</t>
    </r>
  </si>
  <si>
    <r>
      <t xml:space="preserve">Tratados Internacionales a Cargo del Ministerio de Minas y Energía
</t>
    </r>
    <r>
      <rPr>
        <i/>
        <sz val="18"/>
        <color indexed="12"/>
        <rFont val="Arial"/>
        <family val="2"/>
      </rPr>
      <t>Reporte al Congreso</t>
    </r>
  </si>
  <si>
    <r>
      <t xml:space="preserve">Cierre de acciones formuladas en el Plan de Mejorameinto suscrito con la Contraloría General de la República - CGR
</t>
    </r>
    <r>
      <rPr>
        <i/>
        <sz val="18"/>
        <color indexed="12"/>
        <rFont val="Arial"/>
        <family val="2"/>
      </rPr>
      <t>Registro en el Sistema de Rendición Electrónica de Cuenta e Informes - SIRECI</t>
    </r>
  </si>
  <si>
    <r>
      <t xml:space="preserve">Formulación del Plan de Mejoramiento Institucional Suscrito con la Contraloría General de la República
</t>
    </r>
    <r>
      <rPr>
        <i/>
        <sz val="18"/>
        <color indexed="12"/>
        <rFont val="Arial"/>
        <family val="2"/>
      </rPr>
      <t>Registro en el Sistema de Rendición Electrónica de Cuenta e Informes - SIRECI</t>
    </r>
  </si>
  <si>
    <r>
      <t xml:space="preserve">Plan de Mejoramiento Institucional Suscrito con la Contraloría General de la República
</t>
    </r>
    <r>
      <rPr>
        <i/>
        <sz val="18"/>
        <color indexed="12"/>
        <rFont val="Arial"/>
        <family val="2"/>
      </rPr>
      <t xml:space="preserve">Adicionales a los de Ley, de conformidad con la Circular 9 018 de 2014 </t>
    </r>
  </si>
  <si>
    <r>
      <t xml:space="preserve">Relación con el Ente Externo de Control Fiscal - Contraloría General de la República - CGR. </t>
    </r>
    <r>
      <rPr>
        <b/>
        <sz val="18"/>
        <color rgb="FFC00000"/>
        <rFont val="Arial"/>
        <family val="2"/>
      </rPr>
      <t>INDICADOR 4 PAA</t>
    </r>
    <r>
      <rPr>
        <sz val="18"/>
        <rFont val="Arial"/>
        <family val="2"/>
      </rPr>
      <t xml:space="preserve">
</t>
    </r>
    <r>
      <rPr>
        <i/>
        <sz val="18"/>
        <color indexed="12"/>
        <rFont val="Arial"/>
        <family val="2"/>
      </rPr>
      <t>Informe de Seguimiento, Medición, Análisis y Evaluación, a la Relación con la CGR, Vigencia 2020</t>
    </r>
  </si>
  <si>
    <r>
      <t xml:space="preserve">Reuniones de Auditoría Fiscal con la Contraloría General de la República - CGR y las Áreas Organizaciones
</t>
    </r>
    <r>
      <rPr>
        <i/>
        <sz val="18"/>
        <color indexed="12"/>
        <rFont val="Arial"/>
        <family val="2"/>
      </rPr>
      <t xml:space="preserve">
Auditoría Financiera, de Cumplimiento y de Desempeño</t>
    </r>
  </si>
  <si>
    <r>
      <t xml:space="preserve">Acompañar y Asesorar a las Áreas Organizaciones en la Formulación de los Planes de Mejoramiento por Proceso e Individual, con base en las observaciones y oportunidades de mejoramiento de la OCI
</t>
    </r>
    <r>
      <rPr>
        <i/>
        <sz val="18"/>
        <color indexed="12"/>
        <rFont val="Arial"/>
        <family val="2"/>
      </rPr>
      <t xml:space="preserve">
La responsabilidad es  del profesional o contratista que registró la observación o la oportunidad de mejora en el SIGME</t>
    </r>
  </si>
  <si>
    <r>
      <t xml:space="preserve">Inducción en Temas del Control Interno a los Servidores Públicos del Ministerio de Mias y Energía
</t>
    </r>
    <r>
      <rPr>
        <sz val="18"/>
        <color rgb="FF0000FF"/>
        <rFont val="Arial"/>
        <family val="2"/>
      </rPr>
      <t>De Acuerdo con lo Programado por la Subdirección de Talento Humano</t>
    </r>
  </si>
  <si>
    <r>
      <t xml:space="preserve">Reinducción en Temas del Control Interno a los Servidores Públicos del Ministerio de Mias y Energía
</t>
    </r>
    <r>
      <rPr>
        <sz val="18"/>
        <color rgb="FF0000FF"/>
        <rFont val="Arial"/>
        <family val="2"/>
      </rPr>
      <t>De Acuerdo con lo Programado por la Subdirección de Talento Humano</t>
    </r>
  </si>
  <si>
    <r>
      <t xml:space="preserve">PREVIA CONVOCATORIA DEL PRESIDENTE
</t>
    </r>
    <r>
      <rPr>
        <i/>
        <sz val="18"/>
        <color indexed="12"/>
        <rFont val="Arial"/>
        <family val="2"/>
      </rPr>
      <t>Semestralmente</t>
    </r>
  </si>
  <si>
    <r>
      <t xml:space="preserve">Atención de Peticiones, Quejas, Reclamos y Denuncias que deba atender la Oficina de Control Interno
</t>
    </r>
    <r>
      <rPr>
        <i/>
        <sz val="18"/>
        <color rgb="FF0000FF"/>
        <rFont val="Arial"/>
        <family val="2"/>
      </rPr>
      <t xml:space="preserve">Incluye Presuntos Actos de Corrupción e Irregularidades Administrativas </t>
    </r>
  </si>
  <si>
    <r>
      <t xml:space="preserve">Atender la Auditoría Externa de Calidad
</t>
    </r>
    <r>
      <rPr>
        <i/>
        <sz val="18"/>
        <color indexed="12"/>
        <rFont val="Arial"/>
        <family val="2"/>
      </rPr>
      <t>Programación Representante de la Alta Dirección</t>
    </r>
  </si>
  <si>
    <r>
      <t xml:space="preserve">Atender la Auditoría Interna de Calidad
</t>
    </r>
    <r>
      <rPr>
        <i/>
        <sz val="18"/>
        <color indexed="12"/>
        <rFont val="Arial"/>
        <family val="2"/>
      </rPr>
      <t>Programación Representante de la Alta Dirección</t>
    </r>
  </si>
  <si>
    <r>
      <t xml:space="preserve">Ejecutar las Auditorías Internas de Calidad que les Corresponde a los Profesionales de la OCI
</t>
    </r>
    <r>
      <rPr>
        <i/>
        <sz val="18"/>
        <color indexed="12"/>
        <rFont val="Arial"/>
        <family val="2"/>
      </rPr>
      <t>Según Programación del Representante de la Alta Dirección</t>
    </r>
  </si>
  <si>
    <r>
      <t xml:space="preserve">Gestor de Contenidos Portal Web
</t>
    </r>
    <r>
      <rPr>
        <i/>
        <sz val="18"/>
        <color indexed="12"/>
        <rFont val="Arial"/>
        <family val="2"/>
      </rPr>
      <t>Sobre Información a Publicar de la Oficina de Control Interno</t>
    </r>
  </si>
  <si>
    <r>
      <t xml:space="preserve">Propuesta Ajustes al Programa de Auditoría Interna Independiente - PAII. </t>
    </r>
    <r>
      <rPr>
        <b/>
        <sz val="18"/>
        <color rgb="FFC00000"/>
        <rFont val="Arial"/>
        <family val="2"/>
      </rPr>
      <t>INDICADOR 7 PAA</t>
    </r>
    <r>
      <rPr>
        <sz val="18"/>
        <rFont val="Arial"/>
        <family val="2"/>
      </rPr>
      <t xml:space="preserve">
</t>
    </r>
    <r>
      <rPr>
        <i/>
        <sz val="18"/>
        <color indexed="12"/>
        <rFont val="Arial"/>
        <family val="2"/>
      </rPr>
      <t>Para Consideración del Grupo de Trabajo</t>
    </r>
  </si>
  <si>
    <r>
      <t xml:space="preserve">Seguimiento, Medición, Análisis y Evaluación de los Contratos de Prestación de la Oficina de Control Interno
</t>
    </r>
    <r>
      <rPr>
        <i/>
        <sz val="18"/>
        <color indexed="12"/>
        <rFont val="Arial"/>
        <family val="2"/>
      </rPr>
      <t>Informe de Supervisión a los Contratos</t>
    </r>
  </si>
  <si>
    <t>6.11</t>
  </si>
  <si>
    <t>6.12</t>
  </si>
  <si>
    <t>6.13</t>
  </si>
  <si>
    <t>9.6</t>
  </si>
  <si>
    <t>9.7</t>
  </si>
  <si>
    <t>9.9</t>
  </si>
  <si>
    <t>Plan Nacional de Desarrollo 2018-2022</t>
  </si>
  <si>
    <r>
      <t xml:space="preserve">Ley de Presupuesto del Sistema General de Regalías Bienio 2019 - 2020 y 2021 - 2022, del Ministerio de Minas y Energía
</t>
    </r>
    <r>
      <rPr>
        <i/>
        <sz val="18"/>
        <color indexed="12"/>
        <rFont val="Arial"/>
        <family val="2"/>
      </rPr>
      <t>Ley 1942 de 2018 Resolución 0443 de 2019, Departamento Nacional de Planeación - DNP</t>
    </r>
  </si>
  <si>
    <t>Plan Anual de Vacantes del Ministerio de Minas y Energía - PAV</t>
  </si>
  <si>
    <t>Plan Anual de Incentivos del Ministerio de Minas y Energía - PAI</t>
  </si>
  <si>
    <t>11.9</t>
  </si>
  <si>
    <r>
      <t xml:space="preserve">Política de Planeación Institucional
</t>
    </r>
    <r>
      <rPr>
        <i/>
        <sz val="18"/>
        <color rgb="FF0000FF"/>
        <rFont val="Arial"/>
        <family val="2"/>
      </rPr>
      <t>Dimensión: Direccionamiento Estratégico y Planeación. Manual Operativo del Modelo Integrado de Planeación y Gestión - MIPG</t>
    </r>
  </si>
  <si>
    <r>
      <t xml:space="preserve">Política de Fortalecimiento Organizacional y Simplificación de Procesos
</t>
    </r>
    <r>
      <rPr>
        <i/>
        <sz val="18"/>
        <color rgb="FF0000FF"/>
        <rFont val="Arial"/>
        <family val="2"/>
      </rPr>
      <t>Dimensión: Gestión con Valores para Resultados. Manual Operativo del Modelo Integrado de Planeación y Gestión - MIPG</t>
    </r>
  </si>
  <si>
    <r>
      <t xml:space="preserve">Política de Integridad - Motor de MIPG
</t>
    </r>
    <r>
      <rPr>
        <i/>
        <sz val="18"/>
        <color rgb="FF0000FF"/>
        <rFont val="Arial"/>
        <family val="2"/>
      </rPr>
      <t>Dimensión: Talento Humano. Dimensión: Direccionamiento Estratégico y Planeación. Manual Operativo del Modelo Integrado de Planeación y Gestión - MIPG</t>
    </r>
  </si>
  <si>
    <r>
      <t xml:space="preserve">Política de Gestión Presupuestal y Eficiencia del Gasto Público
</t>
    </r>
    <r>
      <rPr>
        <i/>
        <sz val="18"/>
        <color rgb="FF0000FF"/>
        <rFont val="Arial"/>
        <family val="2"/>
      </rPr>
      <t>Dimensión: Direccionamiento Estratégico y Planeación. Dimensión: Gestión con Valor para Resultados. Manual Operativo del Modelo Integrado de Planeación y Gestión - MIPG</t>
    </r>
  </si>
  <si>
    <r>
      <t xml:space="preserve">Política de Seguridad Digital
</t>
    </r>
    <r>
      <rPr>
        <i/>
        <sz val="18"/>
        <color rgb="FF0000FF"/>
        <rFont val="Arial"/>
        <family val="2"/>
      </rPr>
      <t>Dimensión: Gestión con Valores para Resultados. Manual Operativo del Modelo Integrado de Planeación y Gestión - MIPG</t>
    </r>
  </si>
  <si>
    <r>
      <t xml:space="preserve">Política de Defensa Jurídica
</t>
    </r>
    <r>
      <rPr>
        <i/>
        <sz val="18"/>
        <color rgb="FF0000FF"/>
        <rFont val="Arial"/>
        <family val="2"/>
      </rPr>
      <t>Dimensión: Gestión con Valores para Resultados. Manual Operativo del Modelo Integrado de Planeación y Gestión - MIPG</t>
    </r>
  </si>
  <si>
    <r>
      <t xml:space="preserve">Política de Mejora Normativa
</t>
    </r>
    <r>
      <rPr>
        <i/>
        <sz val="18"/>
        <color rgb="FF0000FF"/>
        <rFont val="Arial"/>
        <family val="2"/>
      </rPr>
      <t>Dimensión: Gestión con Valores para Resultados. Manual Operativo del Modelo Integrado de Planeación y Gestión - MIPG</t>
    </r>
  </si>
  <si>
    <r>
      <t xml:space="preserve">Política de Servicio al Ciudadano
</t>
    </r>
    <r>
      <rPr>
        <i/>
        <sz val="18"/>
        <color rgb="FF0000FF"/>
        <rFont val="Arial"/>
        <family val="2"/>
      </rPr>
      <t>Dimensión: Gestión con Valores para Resultados. Manual Operativo del Modelo Integrado de Planeación y Gestión - MIPG</t>
    </r>
  </si>
  <si>
    <r>
      <t xml:space="preserve">Política de Racionalización de Trámites
</t>
    </r>
    <r>
      <rPr>
        <i/>
        <sz val="18"/>
        <color rgb="FF0000FF"/>
        <rFont val="Arial"/>
        <family val="2"/>
      </rPr>
      <t>Dimensión: Gestión con Valores para Resultados. Manual Operativo del Modelo Integrado de Planeación y Gestión - MIPG</t>
    </r>
  </si>
  <si>
    <r>
      <t xml:space="preserve">Política de Participación Ciudadana en la Gestión Pública
</t>
    </r>
    <r>
      <rPr>
        <i/>
        <sz val="18"/>
        <color rgb="FF0000FF"/>
        <rFont val="Arial"/>
        <family val="2"/>
      </rPr>
      <t>Dimensión: Gestión con Valores para Resultados. Manual Operativo del Modelo Integrado de Planeación y Gestión - MIPG</t>
    </r>
  </si>
  <si>
    <r>
      <t xml:space="preserve">Política Gestión Documental (Política de Archivo y Gestión Documental)
</t>
    </r>
    <r>
      <rPr>
        <i/>
        <sz val="18"/>
        <color rgb="FF0000FF"/>
        <rFont val="Arial"/>
        <family val="2"/>
      </rPr>
      <t>Dimensión: Información y Comunicación. Manual Operativo del Modelo Integrado de Planeación y Gestión - MIPG</t>
    </r>
  </si>
  <si>
    <r>
      <t xml:space="preserve">Política de Transparencia, Acceso a la Información Pública y Lucha Contra la Corrupción
</t>
    </r>
    <r>
      <rPr>
        <i/>
        <sz val="18"/>
        <color rgb="FF0000FF"/>
        <rFont val="Arial"/>
        <family val="2"/>
      </rPr>
      <t>Dimensión: Información y Comunicación. Manual Operativo del Modelo Integrado de Planeación y Gestión - MIPG</t>
    </r>
  </si>
  <si>
    <r>
      <t xml:space="preserve">Política de Gestión de la Información Estadística
</t>
    </r>
    <r>
      <rPr>
        <i/>
        <sz val="18"/>
        <color rgb="FF0000FF"/>
        <rFont val="Arial"/>
        <family val="2"/>
      </rPr>
      <t>Dimensión: Información y Comunicación. Manual Operativo del Modelo Integrado de Planeación y Gestión - MIPG</t>
    </r>
  </si>
  <si>
    <r>
      <t xml:space="preserve">Programa de Auditoría Interna Independiente - PAII. </t>
    </r>
    <r>
      <rPr>
        <b/>
        <sz val="18"/>
        <color rgb="FFC00000"/>
        <rFont val="Arial"/>
        <family val="2"/>
      </rPr>
      <t>INDICADOR 5 PAA</t>
    </r>
    <r>
      <rPr>
        <sz val="18"/>
        <rFont val="Arial"/>
        <family val="2"/>
      </rPr>
      <t xml:space="preserve">
</t>
    </r>
    <r>
      <rPr>
        <i/>
        <sz val="18"/>
        <color indexed="12"/>
        <rFont val="Arial"/>
        <family val="2"/>
      </rPr>
      <t xml:space="preserve">
Seguimiento, Medición, Análisis y Evaluación</t>
    </r>
  </si>
  <si>
    <t>14.10</t>
  </si>
  <si>
    <t>14.11</t>
  </si>
  <si>
    <t>14.12</t>
  </si>
  <si>
    <t>14.13</t>
  </si>
  <si>
    <t>AUDITORÍA A CONTRATOS DE PRESTACIÓN DE SERVICIOS</t>
  </si>
  <si>
    <t>15.7</t>
  </si>
  <si>
    <t>15.8</t>
  </si>
  <si>
    <t>AUDITORÍA A LIQUIDACIÓN DE CONVENIOS</t>
  </si>
  <si>
    <t>ALC</t>
  </si>
  <si>
    <t>AUDITORÍA LIQUIDACIÓN CONVENIOS</t>
  </si>
  <si>
    <t>ACPS</t>
  </si>
  <si>
    <t>15.9</t>
  </si>
  <si>
    <t>15.10</t>
  </si>
  <si>
    <t>15.11</t>
  </si>
  <si>
    <t>Sistema de Seguimiento a la Ejecución Presupuestal Sectorial - SEP</t>
  </si>
  <si>
    <t>GRC - ARCHER</t>
  </si>
  <si>
    <t>EITI COLOMBIA</t>
  </si>
  <si>
    <t>GEOMAPAS</t>
  </si>
  <si>
    <t>REPOSITORIOBI</t>
  </si>
  <si>
    <t>GEOVISOR</t>
  </si>
  <si>
    <t>AUDIENCIA PÚBLICA</t>
  </si>
  <si>
    <t>MINAPP</t>
  </si>
  <si>
    <t>COMPARTOMIENERGIA</t>
  </si>
  <si>
    <t>PINES</t>
  </si>
  <si>
    <t>Sistema de Información de Gas Natural Vehicular Comprimido - GNCV</t>
  </si>
  <si>
    <t>Sistema de Gestión de Documentos Electrónicos de Archivo - SGDEA ARGO</t>
  </si>
  <si>
    <t>CRM - DYNAMICS 365</t>
  </si>
  <si>
    <t>MIN APP - Formalización Minera</t>
  </si>
  <si>
    <t>Despacho Ministro de Minas y Energía</t>
  </si>
  <si>
    <t>15.12</t>
  </si>
  <si>
    <t>15.13</t>
  </si>
  <si>
    <t>15.14</t>
  </si>
  <si>
    <t>14.14</t>
  </si>
  <si>
    <t>14.15</t>
  </si>
  <si>
    <t>14.16</t>
  </si>
  <si>
    <t>14.17</t>
  </si>
  <si>
    <t>Fallo de Tutela - Proceso Administrativo de Cobro Coactivo Contra la Electrificadora del Meta S.A. E.S.P. - Proceso 13-01-67</t>
  </si>
  <si>
    <t>Comité Programa de Normalización de Redes Eléctricas - PRONE</t>
  </si>
  <si>
    <t>21.1</t>
  </si>
  <si>
    <t>21.2</t>
  </si>
  <si>
    <t>21.3</t>
  </si>
  <si>
    <t>21.4</t>
  </si>
  <si>
    <t>21.5</t>
  </si>
  <si>
    <t>24.6</t>
  </si>
  <si>
    <t>21.6</t>
  </si>
  <si>
    <t>22.1</t>
  </si>
  <si>
    <t>22.2</t>
  </si>
  <si>
    <t>22.3</t>
  </si>
  <si>
    <t>22.4</t>
  </si>
  <si>
    <t>22.5</t>
  </si>
  <si>
    <t>22.6</t>
  </si>
  <si>
    <t>23.1</t>
  </si>
  <si>
    <t>23.2</t>
  </si>
  <si>
    <t>23.3</t>
  </si>
  <si>
    <t>23.4</t>
  </si>
  <si>
    <t>23.5</t>
  </si>
  <si>
    <t>23.6</t>
  </si>
  <si>
    <t>23.7</t>
  </si>
  <si>
    <t>23.8</t>
  </si>
  <si>
    <t>24.1</t>
  </si>
  <si>
    <t>24.2</t>
  </si>
  <si>
    <t>24.3</t>
  </si>
  <si>
    <t>24.5</t>
  </si>
  <si>
    <t>24.7</t>
  </si>
  <si>
    <t>24.8</t>
  </si>
  <si>
    <t>24.9</t>
  </si>
  <si>
    <t>24.10</t>
  </si>
  <si>
    <t>24.11</t>
  </si>
  <si>
    <t>24.12</t>
  </si>
  <si>
    <t>24.13</t>
  </si>
  <si>
    <t>24.14</t>
  </si>
  <si>
    <t>24.15</t>
  </si>
  <si>
    <t>24.16</t>
  </si>
  <si>
    <t>24.17</t>
  </si>
  <si>
    <t>24.18</t>
  </si>
  <si>
    <t>24.19</t>
  </si>
  <si>
    <t>24.20</t>
  </si>
  <si>
    <t>24.21</t>
  </si>
  <si>
    <t>24.22</t>
  </si>
  <si>
    <t>24.23</t>
  </si>
  <si>
    <t>24.24</t>
  </si>
  <si>
    <t>24.25</t>
  </si>
  <si>
    <t>24.26</t>
  </si>
  <si>
    <t>25.1</t>
  </si>
  <si>
    <t>25.2</t>
  </si>
  <si>
    <t>25.3</t>
  </si>
  <si>
    <t>25.4</t>
  </si>
  <si>
    <t>25.5</t>
  </si>
  <si>
    <t>25.6</t>
  </si>
  <si>
    <t>25.7</t>
  </si>
  <si>
    <t>25.8</t>
  </si>
  <si>
    <t>25.9</t>
  </si>
  <si>
    <t>25.10</t>
  </si>
  <si>
    <t>25.11</t>
  </si>
  <si>
    <t>25.12</t>
  </si>
  <si>
    <t>25.13</t>
  </si>
  <si>
    <t>25.14</t>
  </si>
  <si>
    <t>25.15</t>
  </si>
  <si>
    <t>25.16</t>
  </si>
  <si>
    <t>25.17</t>
  </si>
  <si>
    <t>25.18</t>
  </si>
  <si>
    <t>25.19</t>
  </si>
  <si>
    <t>25.20</t>
  </si>
  <si>
    <t>25.21</t>
  </si>
  <si>
    <t>25.22</t>
  </si>
  <si>
    <t>25.23</t>
  </si>
  <si>
    <t>25.24</t>
  </si>
  <si>
    <t>25.25</t>
  </si>
  <si>
    <t>26.1</t>
  </si>
  <si>
    <t>26.2</t>
  </si>
  <si>
    <t>26.3</t>
  </si>
  <si>
    <t>26.4</t>
  </si>
  <si>
    <t>26.5</t>
  </si>
  <si>
    <t>26.6</t>
  </si>
  <si>
    <t>26.7</t>
  </si>
  <si>
    <t>26.8</t>
  </si>
  <si>
    <t>26.9</t>
  </si>
  <si>
    <t>26.10</t>
  </si>
  <si>
    <t>26.11</t>
  </si>
  <si>
    <t>26.12</t>
  </si>
  <si>
    <t>26.13</t>
  </si>
  <si>
    <t>26.14</t>
  </si>
  <si>
    <t>26.15</t>
  </si>
  <si>
    <t>26.16</t>
  </si>
  <si>
    <t>26.17</t>
  </si>
  <si>
    <t>26.18</t>
  </si>
  <si>
    <t>PROGRAMACIÓN VACACIONES</t>
  </si>
  <si>
    <t>V</t>
  </si>
  <si>
    <t>VACACIONES</t>
  </si>
  <si>
    <t xml:space="preserve">V </t>
  </si>
  <si>
    <t>AUDITORÍAS A COMITÉS INSTITUCIONALES</t>
  </si>
  <si>
    <t>Seguimiento al Funcionamiento de los Comités Internos del Ministerio de Minas y Energía, de Conformidad con lo Establecido en las Resoluciones de Creación</t>
  </si>
  <si>
    <t>AUDITORÍAS A OBSERVACIONES, OPORTUNIDADES DE MEJORAMIENTO Y CONSIDERACIONES</t>
  </si>
  <si>
    <t>Con base en los Sistemas de Información Institucionales, Determinando Disponiobilidad, Confiabilidad e Integridad, entre otros aspectos</t>
  </si>
  <si>
    <t>Cumplimiento del Rol de la Oficina de Control Interno de Relación con Entes Externos de Control</t>
  </si>
  <si>
    <t>Incluye Verificación de Monitoreo a los Riesgos Contractuales y Publicidad de Informes en SECOP I y SECOP II</t>
  </si>
  <si>
    <t>Determinar si los Actos Administrativos Expedidos, Evidencia la Conformidad de los Criterios de Aceptación y la Trazabiliada de la Persona que Autoriza la Liberación, Respecto de la Legalidad Jurídica y Técnica Requerida. Numeral 8.6 de la NTC ISO 9001:2015</t>
  </si>
  <si>
    <t>Para el Fortalecimiento de la Cultura de Autocontrol, en Cumplimiento del Rol de la Oficina de Control Interno de Enfoque Hacia la Prevención</t>
  </si>
  <si>
    <t>Participar en los Comités Institucionales que sea Invitada, en Cumplimiento del Rol de la Oficina de Control Interno de Enfoque Hacia la Prevención</t>
  </si>
  <si>
    <r>
      <rPr>
        <b/>
        <sz val="20"/>
        <color rgb="FFC00000"/>
        <rFont val="Arial"/>
        <family val="2"/>
      </rPr>
      <t>INDICADOR 3 PAA</t>
    </r>
    <r>
      <rPr>
        <b/>
        <sz val="20"/>
        <color rgb="FF0000FF"/>
        <rFont val="Arial"/>
        <family val="2"/>
      </rPr>
      <t xml:space="preserve">
</t>
    </r>
    <r>
      <rPr>
        <i/>
        <sz val="20"/>
        <color rgb="FF000000"/>
        <rFont val="Arial"/>
        <family val="2"/>
      </rPr>
      <t>Liderar Reuniones de Asesoría con las Áreas Organizacionales para el mejoramiento continuo del Sistema de Control Interno, en Cumplimiento del Rol de la Oficina de Control Interno de Enfoque Hacia la Prevención</t>
    </r>
  </si>
  <si>
    <r>
      <rPr>
        <b/>
        <sz val="20"/>
        <color rgb="FFC00000"/>
        <rFont val="Arial"/>
        <family val="2"/>
      </rPr>
      <t>INDICADOR 2 PAA</t>
    </r>
    <r>
      <rPr>
        <b/>
        <sz val="20"/>
        <color rgb="FF0000FF"/>
        <rFont val="Arial"/>
        <family val="2"/>
      </rPr>
      <t xml:space="preserve">
</t>
    </r>
    <r>
      <rPr>
        <b/>
        <sz val="20"/>
        <color indexed="8"/>
        <rFont val="Arial"/>
        <family val="2"/>
      </rPr>
      <t xml:space="preserve">
</t>
    </r>
    <r>
      <rPr>
        <sz val="20"/>
        <color rgb="FF000000"/>
        <rFont val="Arial"/>
        <family val="2"/>
      </rPr>
      <t>Liderar Reuniones de Acompañamiento con las Áreas Organizacionales para el Análisis de los Riesgos y Efectividad de los Controles de los Procesos, en Cumplimiento del Rol de la Oficina de Control Interno de Evaluación de la Gestión del Riesgo</t>
    </r>
  </si>
  <si>
    <r>
      <rPr>
        <b/>
        <sz val="20"/>
        <color rgb="FFC00000"/>
        <rFont val="Arial"/>
        <family val="2"/>
      </rPr>
      <t>INDICADOR 6 PAA</t>
    </r>
    <r>
      <rPr>
        <b/>
        <sz val="20"/>
        <color rgb="FF0000FF"/>
        <rFont val="Arial"/>
        <family val="2"/>
      </rPr>
      <t xml:space="preserve">
</t>
    </r>
    <r>
      <rPr>
        <i/>
        <sz val="20"/>
        <color theme="1"/>
        <rFont val="Arial"/>
        <family val="2"/>
      </rPr>
      <t xml:space="preserve">
Con Base en el Plan de Acción Anual de la Actual Vigencia. Considerar PND, SINERGIA, Metas Transformacionales</t>
    </r>
  </si>
  <si>
    <t>AUDITORÍA A COMITÉS INSTITUCIONALES</t>
  </si>
  <si>
    <t>ACI</t>
  </si>
  <si>
    <t>AOOMC</t>
  </si>
  <si>
    <t>AUDITORÍA AGENDA REGULATORIA</t>
  </si>
  <si>
    <t>AAR</t>
  </si>
  <si>
    <t>ACOM</t>
  </si>
  <si>
    <t>Alineación de las Auditorías Internas de Calidad con las Auditorías Internas de Gestión Independiente</t>
  </si>
  <si>
    <t>26.19</t>
  </si>
  <si>
    <t>MC</t>
  </si>
  <si>
    <t>MESA DE COORDINACIÓN</t>
  </si>
  <si>
    <r>
      <t>OBJETIVO DEL PROGRAMA</t>
    </r>
    <r>
      <rPr>
        <sz val="14"/>
        <color theme="1"/>
        <rFont val="Arial"/>
        <family val="2"/>
      </rPr>
      <t>:</t>
    </r>
    <r>
      <rPr>
        <b/>
        <sz val="14"/>
        <color theme="1"/>
        <rFont val="Arial"/>
        <family val="2"/>
      </rPr>
      <t xml:space="preserve"> </t>
    </r>
    <r>
      <rPr>
        <sz val="14"/>
        <color theme="1"/>
        <rFont val="Arial"/>
        <family val="2"/>
      </rPr>
      <t>Identificar el universo de los temas que puede auditar u objeto de análisis por parte de la Oficina de Control Interno, en atención a la normatividad vigente y a la dinámica administrativa y de los procesos del Ministerio de Minas y Energía; identificando los temas prioritarios a cubrir durante la vigencia, de conformidad con el recurso humano asignado y los riesgos de mayor impacto para la entidad, de manera que los resultados contribuyan al mejoramiento continuo del Sistema de Control Interno del Ministerio de Minas y Energía.</t>
    </r>
  </si>
  <si>
    <r>
      <t>CRITERIOS</t>
    </r>
    <r>
      <rPr>
        <sz val="14"/>
        <color theme="1"/>
        <rFont val="Arial"/>
        <family val="2"/>
      </rPr>
      <t>: Normatividad aplicable a cada tema analizado y auditado.</t>
    </r>
  </si>
  <si>
    <r>
      <t xml:space="preserve">Informe de Supervisión al Contrato de Prestación de Servicios - </t>
    </r>
    <r>
      <rPr>
        <sz val="18"/>
        <color rgb="FF0000FF"/>
        <rFont val="Arial"/>
        <family val="2"/>
      </rPr>
      <t>Alexander Brito Vergara</t>
    </r>
  </si>
  <si>
    <r>
      <t xml:space="preserve">Informe de Supervisión al Contrato de Prestación de Servicios - </t>
    </r>
    <r>
      <rPr>
        <sz val="18"/>
        <color rgb="FF0000FF"/>
        <rFont val="Arial"/>
        <family val="2"/>
      </rPr>
      <t>Andro Cabrales Álvarez</t>
    </r>
  </si>
  <si>
    <r>
      <t xml:space="preserve">Informe de Supervisión al Contrato de Prestación de Servicios - </t>
    </r>
    <r>
      <rPr>
        <sz val="18"/>
        <color rgb="FF0000FF"/>
        <rFont val="Arial"/>
        <family val="2"/>
      </rPr>
      <t>Andrés Mauricio Romo Quebradas</t>
    </r>
  </si>
  <si>
    <r>
      <t xml:space="preserve">Informe de Supervisión al Contrato de Prestación de Servicios - </t>
    </r>
    <r>
      <rPr>
        <sz val="18"/>
        <color rgb="FF0000FF"/>
        <rFont val="Arial"/>
        <family val="2"/>
      </rPr>
      <t>Feliciana Julia Córdoba Rocha</t>
    </r>
  </si>
  <si>
    <t>Profesional y/o Contratista Designado por la JOCI</t>
  </si>
  <si>
    <t>PRODUCTOS PROGRAMADOS</t>
  </si>
  <si>
    <t>CANTIDAD DE TEMAS IDENTIFICADOS</t>
  </si>
  <si>
    <t>CANTIDAD DE TEMAS CUBIERTOS</t>
  </si>
  <si>
    <r>
      <t xml:space="preserve">PRODUCTOS EJECUTADOS
</t>
    </r>
    <r>
      <rPr>
        <sz val="16"/>
        <color theme="1"/>
        <rFont val="Arial"/>
        <family val="2"/>
      </rPr>
      <t xml:space="preserve">
Con Asignación de Cantidad de Productos Programados</t>
    </r>
  </si>
  <si>
    <r>
      <t xml:space="preserve">PRODUCTOS EJECUTADOS ADICIONALES
</t>
    </r>
    <r>
      <rPr>
        <sz val="16"/>
        <color theme="1"/>
        <rFont val="Arial"/>
        <family val="2"/>
      </rPr>
      <t xml:space="preserve">
Sin Asignación de Cantidad de Productos Programados</t>
    </r>
  </si>
  <si>
    <t xml:space="preserve">UNIVERSO DE AUDITORÍA POR GRUPOS
TITULO DE LA AUDITORÍA O TEMA
</t>
  </si>
  <si>
    <r>
      <t xml:space="preserve">Estado del la Medición del Desempeño Institucional - MDI y del Sistema de Control Interno - MECI (Modelo Estandar de Control Interno) del Ministerio de Minas y Energía
</t>
    </r>
    <r>
      <rPr>
        <i/>
        <sz val="18"/>
        <color rgb="FF0000FF"/>
        <rFont val="Arial"/>
        <family val="2"/>
      </rPr>
      <t>Plan de Mejoramiento Suscrito por el MME, para cubrir las Brechas detectadas en los Resultados de la Encuesta del Formulario Único Reporte de Avances de la Gestión - FURAG</t>
    </r>
  </si>
  <si>
    <t>15.15</t>
  </si>
  <si>
    <r>
      <t xml:space="preserve">Código de Integridad del Ministerio de Minas y Energía
</t>
    </r>
    <r>
      <rPr>
        <i/>
        <sz val="18"/>
        <color rgb="FF0000FF"/>
        <rFont val="Arial"/>
        <family val="2"/>
      </rPr>
      <t>Código de Ética</t>
    </r>
  </si>
  <si>
    <t>Plan de Acción del Plan Nacional de Electrificación Rural - PNER</t>
  </si>
  <si>
    <r>
      <t xml:space="preserve">Plan de Abastecimiento Estrategico - PAE
</t>
    </r>
    <r>
      <rPr>
        <i/>
        <sz val="18"/>
        <color rgb="FF0000FF"/>
        <rFont val="Arial"/>
        <family val="2"/>
      </rPr>
      <t>Plan Anual de Adquisiciones del Ministerio de Minas y Energía</t>
    </r>
  </si>
  <si>
    <r>
      <t xml:space="preserve">Retiro de Servidores Públicos del Ministerio de Minas y Energía
</t>
    </r>
    <r>
      <rPr>
        <i/>
        <sz val="18"/>
        <color rgb="FF0000FF"/>
        <rFont val="Arial"/>
        <family val="2"/>
      </rPr>
      <t xml:space="preserve">
Proceso de Desvinculación de Personal</t>
    </r>
  </si>
  <si>
    <t>Comité Fondo de Apoyo Financiero para la Energización de las  Zonas No Interconectadas - CAFAZNI</t>
  </si>
  <si>
    <t>Comité Fondo de Apoyo Financiero para la Energización de las  Zonas Rurales Interconectadas - CAFAER</t>
  </si>
  <si>
    <t>Ejercer la Secretaría Técnica Comité de Coordinación Institucional del Sistema de Control Interno</t>
  </si>
  <si>
    <t>15.16</t>
  </si>
  <si>
    <r>
      <t xml:space="preserve">Políticas de Gestión y Desempeño Institucional
</t>
    </r>
    <r>
      <rPr>
        <sz val="18"/>
        <color rgb="FF0000FF"/>
        <rFont val="Arial"/>
        <family val="2"/>
      </rPr>
      <t>Decreto 1499 de 2017</t>
    </r>
  </si>
  <si>
    <r>
      <t xml:space="preserve">Proceso de Inscripción, Actualización y Cancelación del Registro Público de Carrera Administrativa
</t>
    </r>
    <r>
      <rPr>
        <i/>
        <sz val="18"/>
        <color rgb="FF0000FF"/>
        <rFont val="Arial"/>
        <family val="2"/>
      </rPr>
      <t>Administración, Organización y Actualización del Registro Público de los Servidores del  Ministerio de Minas y Energía, Inscritos en Carrera Administrativa. Circular Externa 10 de 2020 CNSC</t>
    </r>
  </si>
  <si>
    <t>DENTRO DEL PRIMER SEMESTRE
30-Jun</t>
  </si>
  <si>
    <t>DENTRO DEL SEGUNDO SEMESTRE
31-Dic</t>
  </si>
  <si>
    <t>3.15</t>
  </si>
  <si>
    <t>3.16</t>
  </si>
  <si>
    <t>3.17</t>
  </si>
  <si>
    <t>3.18</t>
  </si>
  <si>
    <t>3.19</t>
  </si>
  <si>
    <t>3.20</t>
  </si>
  <si>
    <t>3.21</t>
  </si>
  <si>
    <t>3.22</t>
  </si>
  <si>
    <t>3.23</t>
  </si>
  <si>
    <t>3.24</t>
  </si>
  <si>
    <t>3.25</t>
  </si>
  <si>
    <t>3.26</t>
  </si>
  <si>
    <t>4.1.1</t>
  </si>
  <si>
    <t>4.1.2</t>
  </si>
  <si>
    <t>4.1.3</t>
  </si>
  <si>
    <t>4.5.1</t>
  </si>
  <si>
    <t>4.5.2</t>
  </si>
  <si>
    <t>4.5.3</t>
  </si>
  <si>
    <t>4.5.4</t>
  </si>
  <si>
    <t>4.5.5</t>
  </si>
  <si>
    <t>4.5.6</t>
  </si>
  <si>
    <t>4.5.7</t>
  </si>
  <si>
    <t>4.5.8</t>
  </si>
  <si>
    <t>4.5.9</t>
  </si>
  <si>
    <t>4.6</t>
  </si>
  <si>
    <t>4.7</t>
  </si>
  <si>
    <t>4.8</t>
  </si>
  <si>
    <t>4.8.1</t>
  </si>
  <si>
    <t>4.8.2</t>
  </si>
  <si>
    <t>4.8.3</t>
  </si>
  <si>
    <t>4.9</t>
  </si>
  <si>
    <t>4.10</t>
  </si>
  <si>
    <t>4.11</t>
  </si>
  <si>
    <t>4.11.1</t>
  </si>
  <si>
    <t>4.11.2</t>
  </si>
  <si>
    <t>4.11.3</t>
  </si>
  <si>
    <t>4.12</t>
  </si>
  <si>
    <t>4.12.1</t>
  </si>
  <si>
    <t>4.12.2</t>
  </si>
  <si>
    <t>4.13</t>
  </si>
  <si>
    <t>4.14</t>
  </si>
  <si>
    <t>6.14</t>
  </si>
  <si>
    <t>6.15</t>
  </si>
  <si>
    <t>6.16</t>
  </si>
  <si>
    <t>6.17</t>
  </si>
  <si>
    <t>12.5</t>
  </si>
  <si>
    <t>ALCONFE</t>
  </si>
  <si>
    <t>ALSINFE</t>
  </si>
  <si>
    <t>AUDITORÍAS DE LEY CON FECHA DE ENTREGA</t>
  </si>
  <si>
    <t>AUDITORÍAS DE LEY SIN FECHA DE ENTREGA</t>
  </si>
  <si>
    <t>26.20</t>
  </si>
  <si>
    <t>26.21</t>
  </si>
  <si>
    <t>26.22</t>
  </si>
  <si>
    <t>26.23</t>
  </si>
  <si>
    <t>26.24</t>
  </si>
  <si>
    <t>27.19.1</t>
  </si>
  <si>
    <t>27.19.2</t>
  </si>
  <si>
    <t>27.19.3</t>
  </si>
  <si>
    <t>27.19.4</t>
  </si>
  <si>
    <t>COBERTURA DE PRODUCTOS CON CONTRATISTAS</t>
  </si>
  <si>
    <t>COBERTURA DE PRODUCTOS CON PERSONAL DE PLANTA</t>
  </si>
  <si>
    <t>ASIGNACIÓN PRODUCTOS AL PERSONAL DE PLANTA</t>
  </si>
  <si>
    <t>ASIGNACIÓN PRODUCTOS A CONTRATISTAS</t>
  </si>
  <si>
    <t>Con Base en el Mapa de Procesos del Ministerio de Minas y Energía y en la Normatividad que Aplica a Cada Proceso. Determinar el estado del Sistema de Gestión de Calidad con base en la NTC-ISO 9001:2015</t>
  </si>
  <si>
    <t>DENTRO DEL MES SIGUIENTE A LA FECHA DE CORTE SEMESTRAL
31-Ene
31-Jul</t>
  </si>
  <si>
    <r>
      <t xml:space="preserve">Fondo de Solidaridad para Subsidios y Redistribución de  Ingresos - FSSRI
</t>
    </r>
    <r>
      <rPr>
        <sz val="18"/>
        <color rgb="FF0000FF"/>
        <rFont val="Arial"/>
        <family val="2"/>
      </rPr>
      <t xml:space="preserve">
</t>
    </r>
    <r>
      <rPr>
        <i/>
        <sz val="18"/>
        <color rgb="FF0000FF"/>
        <rFont val="Arial"/>
        <family val="2"/>
      </rPr>
      <t>Asignación, Distribución y Liquidación de Convenios</t>
    </r>
  </si>
  <si>
    <r>
      <t xml:space="preserve">Liderar los Temas de MECI, MIPG y CALIDAD
</t>
    </r>
    <r>
      <rPr>
        <i/>
        <sz val="18"/>
        <color indexed="12"/>
        <rFont val="Arial"/>
        <family val="2"/>
      </rPr>
      <t>Respecto de la Oficina de Control Interno</t>
    </r>
  </si>
  <si>
    <t>1.1</t>
  </si>
  <si>
    <t>Plan de Seguridad y Privacidad de la Información del Ministerio de Minas y Energía</t>
  </si>
  <si>
    <t>SUBTOTAL ANUAL</t>
  </si>
  <si>
    <t>5.6</t>
  </si>
  <si>
    <r>
      <t xml:space="preserve">Funciones y Tareas Asignadas a la Oficina de Control Interno
</t>
    </r>
    <r>
      <rPr>
        <i/>
        <sz val="18"/>
        <color rgb="FF0000FF"/>
        <rFont val="Arial"/>
        <family val="2"/>
      </rPr>
      <t>Documento de Planeación de la OCI</t>
    </r>
  </si>
  <si>
    <r>
      <rPr>
        <b/>
        <sz val="32"/>
        <color rgb="FF0000FF"/>
        <rFont val="Arial"/>
        <family val="2"/>
      </rPr>
      <t>PROGRAMA DE AUDITORIA INTERNA INDEPENDIENTE - PAII DEL MINISTERIO DE MINAS Y ENERGÍA</t>
    </r>
    <r>
      <rPr>
        <sz val="32"/>
        <color rgb="FF0000FF"/>
        <rFont val="Arial"/>
        <family val="2"/>
      </rPr>
      <t xml:space="preserve">
</t>
    </r>
    <r>
      <rPr>
        <b/>
        <sz val="32"/>
        <color theme="1"/>
        <rFont val="Arial"/>
        <family val="2"/>
      </rPr>
      <t>VIGENCIA 2021</t>
    </r>
  </si>
  <si>
    <r>
      <t xml:space="preserve">Proceso de Evaluación del Desempeño Laboral
</t>
    </r>
    <r>
      <rPr>
        <i/>
        <sz val="18"/>
        <color rgb="FF0000FF"/>
        <rFont val="Arial"/>
        <family val="2"/>
      </rPr>
      <t>Permanencia de Personal en el Ministerio de Minas y Energía de conformidad con las normas de Carrera Administrativa. Circular Externa 10 de 2020 CNSC</t>
    </r>
  </si>
  <si>
    <t>Grupo de Relacionamiento con el Ciudadano y Gestión de la Información</t>
  </si>
  <si>
    <t>AUDITORÍAS DE GESTIÓN POR ÁREA ORGANIZACIONAL</t>
  </si>
  <si>
    <t>Requeridas por la Normatividad Vigente, con Fecha Límite de Entrega</t>
  </si>
  <si>
    <t>Requeridas por la Normatividad Vigente, sin Fecha Límite de Entrega</t>
  </si>
  <si>
    <r>
      <t xml:space="preserve">Formulario Único Reporte de Avances de la Gestión - FURAG, Relacionado con los Temas que le Corresponden a la OCI de la Dimensión Siete (7)
</t>
    </r>
    <r>
      <rPr>
        <sz val="18"/>
        <color indexed="12"/>
        <rFont val="Arial"/>
        <family val="2"/>
      </rPr>
      <t>Encuesta DAFP para la Medición del Desempeño Institucional - MDE y del Sistema de Control Interno - MECI (Modelo Estandar de Control Interno), a Través de FURAG</t>
    </r>
  </si>
  <si>
    <t>Comité de Contratación del Ministerio de Minas y Energía</t>
  </si>
  <si>
    <t>Comité de Convivencia Laboral del Ministerio de Minas y Energía</t>
  </si>
  <si>
    <t>Comité de Etica, Derechos Humanos y Equidad del Ministerio de Minas y Energía</t>
  </si>
  <si>
    <t>Comité de Selección de los Mejores Funcionarios y Equipos de Trabajo del Ministerio de Minas y Energía</t>
  </si>
  <si>
    <t>Comité Paritario de Salud y Seguridad en el Trabajo del Ministerio de Minas y Energía - COPASST</t>
  </si>
  <si>
    <t>Comité de Gestión y Desempeño del Ministerio de Minas y Energía</t>
  </si>
  <si>
    <t>Comité de Coordinación del Sistema de Control Interno del Ministerio de Minas y Energía</t>
  </si>
  <si>
    <t>Comité de Conciliación y Defensa Judicial del Ministerio de Minas y Energía</t>
  </si>
  <si>
    <r>
      <t xml:space="preserve">Acompañar y Asesorar a las Áreas Organizaciones en la Formulación y Reformulación de los Planes de Mejoramiento Institucional, con base en los hallazgos de la Contraloría Geeneral de la República - CGR
</t>
    </r>
    <r>
      <rPr>
        <sz val="18"/>
        <color rgb="FF0000FF"/>
        <rFont val="Arial"/>
        <family val="2"/>
      </rPr>
      <t xml:space="preserve">
Incluye la revisión de la pertinencia de las acciones propuestas por el competente, frente al hallazgo, con el fin de facilitar el cierre efectivo.</t>
    </r>
  </si>
  <si>
    <t>COORDINADOR DE LA AUDITORÍA</t>
  </si>
  <si>
    <t>Ingrid Cecilia Espinosa Sánchez</t>
  </si>
  <si>
    <r>
      <t xml:space="preserve">Informe Estratégico Semestral del Estado del Sistema de Control Interno para el Comité de Coordinación
</t>
    </r>
    <r>
      <rPr>
        <i/>
        <sz val="18"/>
        <color indexed="12"/>
        <rFont val="Arial"/>
        <family val="2"/>
      </rPr>
      <t>Resultados de las auditorías, oportunidades de mejoramiento y consideraciones</t>
    </r>
  </si>
  <si>
    <t>Grupo de Ejecución Presupuestal</t>
  </si>
  <si>
    <t>NO APLICA</t>
  </si>
  <si>
    <t>TEMA AUDITADO EN LA VIGENCIA</t>
  </si>
  <si>
    <r>
      <t xml:space="preserve">Estado del Sistema de Control Interno del Ministerio de Minas y Energía
</t>
    </r>
    <r>
      <rPr>
        <i/>
        <sz val="18"/>
        <color rgb="FF0000FF"/>
        <rFont val="Arial"/>
        <family val="2"/>
      </rPr>
      <t xml:space="preserve">
Informe Semestral</t>
    </r>
  </si>
  <si>
    <t>MDC</t>
  </si>
  <si>
    <t>MESA DE DOCUMENTACIÓN &amp; CALIDAD</t>
  </si>
  <si>
    <r>
      <t xml:space="preserve">Asesorías y Alertas presentadas por la Oficina de Control Interno
</t>
    </r>
    <r>
      <rPr>
        <i/>
        <sz val="18"/>
        <color indexed="12"/>
        <rFont val="Arial"/>
        <family val="2"/>
      </rPr>
      <t>Presentadas a la Administración y a las áreas organiizacionales en las vigencias 2019, 2020 y 2021</t>
    </r>
  </si>
  <si>
    <t>13.5</t>
  </si>
  <si>
    <t>Informes de Empalme por Cambio de Representante Legal y/o Secretario General</t>
  </si>
  <si>
    <t>Dolly Ivon Ramirez Romero</t>
  </si>
  <si>
    <t>Ivan Andrés Cadena Ramos</t>
  </si>
  <si>
    <r>
      <t xml:space="preserve">Grupo de Ejecución Presupuestal </t>
    </r>
    <r>
      <rPr>
        <sz val="18"/>
        <color rgb="FF0000FF"/>
        <rFont val="Arial"/>
        <family val="2"/>
      </rPr>
      <t>(2)</t>
    </r>
  </si>
  <si>
    <r>
      <t xml:space="preserve">Grupo de Asuntos Legislativos </t>
    </r>
    <r>
      <rPr>
        <sz val="18"/>
        <color rgb="FF0000FF"/>
        <rFont val="Arial"/>
        <family val="2"/>
      </rPr>
      <t>(3)</t>
    </r>
  </si>
  <si>
    <r>
      <t xml:space="preserve">Grupo Unidad de Resultados </t>
    </r>
    <r>
      <rPr>
        <sz val="18"/>
        <color rgb="FF0000FF"/>
        <rFont val="Arial"/>
        <family val="2"/>
      </rPr>
      <t>(6)</t>
    </r>
  </si>
  <si>
    <r>
      <t xml:space="preserve">Grupo de Servicios Administrativos </t>
    </r>
    <r>
      <rPr>
        <sz val="18"/>
        <color rgb="FF0000FF"/>
        <rFont val="Arial"/>
        <family val="2"/>
      </rPr>
      <t>(4)</t>
    </r>
  </si>
  <si>
    <r>
      <t xml:space="preserve">Grupo de Gestión Financiera y Contable </t>
    </r>
    <r>
      <rPr>
        <sz val="18"/>
        <color rgb="FF0000FF"/>
        <rFont val="Arial"/>
        <family val="2"/>
      </rPr>
      <t>(2)</t>
    </r>
  </si>
  <si>
    <r>
      <t xml:space="preserve">Grupo de Jurisdicción Coactiva </t>
    </r>
    <r>
      <rPr>
        <sz val="18"/>
        <color rgb="FF0000FF"/>
        <rFont val="Arial"/>
        <family val="2"/>
      </rPr>
      <t>(2)</t>
    </r>
  </si>
  <si>
    <r>
      <t xml:space="preserve">Oficina de Control Interno </t>
    </r>
    <r>
      <rPr>
        <sz val="18"/>
        <color rgb="FF0000FF"/>
        <rFont val="Arial"/>
        <family val="2"/>
      </rPr>
      <t>(7)</t>
    </r>
  </si>
  <si>
    <r>
      <t xml:space="preserve">Oficina de Asuntos Regulatorios y Empresariales </t>
    </r>
    <r>
      <rPr>
        <sz val="18"/>
        <color rgb="FF0000FF"/>
        <rFont val="Arial"/>
        <family val="2"/>
      </rPr>
      <t>(28)</t>
    </r>
  </si>
  <si>
    <r>
      <t xml:space="preserve">Secretaría General </t>
    </r>
    <r>
      <rPr>
        <sz val="18"/>
        <color rgb="FF0000FF"/>
        <rFont val="Arial"/>
        <family val="2"/>
      </rPr>
      <t>(0)</t>
    </r>
  </si>
  <si>
    <r>
      <t xml:space="preserve">Viceministerio de Energía </t>
    </r>
    <r>
      <rPr>
        <sz val="18"/>
        <color rgb="FF0000FF"/>
        <rFont val="Arial"/>
        <family val="2"/>
      </rPr>
      <t>(0)</t>
    </r>
  </si>
  <si>
    <r>
      <t xml:space="preserve">Despacho Ministro </t>
    </r>
    <r>
      <rPr>
        <sz val="18"/>
        <color rgb="FF0000FF"/>
        <rFont val="Arial"/>
        <family val="2"/>
      </rPr>
      <t>(0)</t>
    </r>
  </si>
  <si>
    <t>Actualizar el Sistema Integrado de Gestión del Ministerio de Minas y Energía, Respecto de la Documentación de la Oficina de Control Interno</t>
  </si>
  <si>
    <t>COORDINADOR DE LA AUDITORÍA O DEL TEMA</t>
  </si>
  <si>
    <t>11.28</t>
  </si>
  <si>
    <r>
      <t xml:space="preserve">Plane de Gestión del Riesgo, Reducción del Riesgo y Manejo de Desastres del Ministerio de Minas y Energía
</t>
    </r>
    <r>
      <rPr>
        <i/>
        <sz val="18"/>
        <color rgb="FF0000FF"/>
        <rFont val="Arial"/>
        <family val="2"/>
      </rPr>
      <t>Ley 1523 de 2012, Decreto 1081 de 2015 (Decreto 2157 de 2017)</t>
    </r>
  </si>
  <si>
    <t>MESA DE REVISIÓN FINANCIERA &amp; CONTABLE</t>
  </si>
  <si>
    <t>MRFC</t>
  </si>
  <si>
    <t xml:space="preserve">Alertas </t>
  </si>
  <si>
    <r>
      <t xml:space="preserve">Propuesta Inicial de Formulación del Programa de Auditoría Interna Independiente - PAII. </t>
    </r>
    <r>
      <rPr>
        <b/>
        <sz val="18"/>
        <color rgb="FFC00000"/>
        <rFont val="Arial"/>
        <family val="2"/>
      </rPr>
      <t>INDICADOR 7 PAA</t>
    </r>
    <r>
      <rPr>
        <sz val="18"/>
        <rFont val="Arial"/>
        <family val="2"/>
      </rPr>
      <t xml:space="preserve">
</t>
    </r>
    <r>
      <rPr>
        <i/>
        <sz val="18"/>
        <color indexed="12"/>
        <rFont val="Arial"/>
        <family val="2"/>
      </rPr>
      <t>Para Consideración de la Jefe de la OCI y del Grupo de Trabajo</t>
    </r>
  </si>
  <si>
    <r>
      <rPr>
        <sz val="20"/>
        <color indexed="8"/>
        <rFont val="Arial"/>
        <family val="2"/>
      </rPr>
      <t xml:space="preserve">Viceministerio de Minas </t>
    </r>
    <r>
      <rPr>
        <sz val="18"/>
        <color indexed="12"/>
        <rFont val="Arial"/>
        <family val="2"/>
      </rPr>
      <t>(2)</t>
    </r>
  </si>
  <si>
    <r>
      <rPr>
        <sz val="20"/>
        <color indexed="8"/>
        <rFont val="Arial"/>
        <family val="2"/>
      </rPr>
      <t>Dirección de Energía Eléctrica</t>
    </r>
    <r>
      <rPr>
        <sz val="18"/>
        <color indexed="12"/>
        <rFont val="Arial"/>
        <family val="2"/>
      </rPr>
      <t xml:space="preserve"> (25)</t>
    </r>
  </si>
  <si>
    <r>
      <rPr>
        <sz val="20"/>
        <color indexed="8"/>
        <rFont val="Arial"/>
        <family val="2"/>
      </rPr>
      <t>Dirección de Formalización Minera</t>
    </r>
    <r>
      <rPr>
        <sz val="20"/>
        <color indexed="12"/>
        <rFont val="Arial"/>
        <family val="2"/>
      </rPr>
      <t xml:space="preserve"> </t>
    </r>
    <r>
      <rPr>
        <sz val="18"/>
        <color indexed="12"/>
        <rFont val="Arial"/>
        <family val="2"/>
      </rPr>
      <t>(12)</t>
    </r>
  </si>
  <si>
    <r>
      <rPr>
        <sz val="20"/>
        <color indexed="8"/>
        <rFont val="Arial"/>
        <family val="2"/>
      </rPr>
      <t>Dirección de Hidrocarburos</t>
    </r>
    <r>
      <rPr>
        <sz val="20"/>
        <color indexed="12"/>
        <rFont val="Arial"/>
        <family val="2"/>
      </rPr>
      <t xml:space="preserve"> </t>
    </r>
    <r>
      <rPr>
        <sz val="18"/>
        <color indexed="12"/>
        <rFont val="Arial"/>
        <family val="2"/>
      </rPr>
      <t>(50)</t>
    </r>
  </si>
  <si>
    <r>
      <rPr>
        <sz val="20"/>
        <color indexed="8"/>
        <rFont val="Arial"/>
        <family val="2"/>
      </rPr>
      <t xml:space="preserve">Dirección de Minería Empresarial </t>
    </r>
    <r>
      <rPr>
        <sz val="18"/>
        <color indexed="12"/>
        <rFont val="Arial"/>
        <family val="2"/>
      </rPr>
      <t>(22)</t>
    </r>
  </si>
  <si>
    <r>
      <rPr>
        <sz val="20"/>
        <color indexed="8"/>
        <rFont val="Arial"/>
        <family val="2"/>
      </rPr>
      <t xml:space="preserve">Oficina Asesora Jurídica </t>
    </r>
    <r>
      <rPr>
        <sz val="18"/>
        <color indexed="12"/>
        <rFont val="Arial"/>
        <family val="2"/>
      </rPr>
      <t>(10)</t>
    </r>
  </si>
  <si>
    <r>
      <rPr>
        <sz val="20"/>
        <color indexed="8"/>
        <rFont val="Arial"/>
        <family val="2"/>
      </rPr>
      <t>Oficina de Asuntos Ambientales y Sociales</t>
    </r>
    <r>
      <rPr>
        <sz val="20"/>
        <color indexed="12"/>
        <rFont val="Arial"/>
        <family val="2"/>
      </rPr>
      <t xml:space="preserve"> </t>
    </r>
    <r>
      <rPr>
        <sz val="18"/>
        <color indexed="12"/>
        <rFont val="Arial"/>
        <family val="2"/>
      </rPr>
      <t>(28)</t>
    </r>
  </si>
  <si>
    <r>
      <rPr>
        <sz val="20"/>
        <color indexed="8"/>
        <rFont val="Arial"/>
        <family val="2"/>
      </rPr>
      <t>Oficina de Asuntos Regulatorios y Empresariales</t>
    </r>
    <r>
      <rPr>
        <sz val="20"/>
        <color indexed="12"/>
        <rFont val="Arial"/>
        <family val="2"/>
      </rPr>
      <t xml:space="preserve"> </t>
    </r>
    <r>
      <rPr>
        <sz val="18"/>
        <color indexed="12"/>
        <rFont val="Arial"/>
        <family val="2"/>
      </rPr>
      <t>(28)</t>
    </r>
  </si>
  <si>
    <r>
      <rPr>
        <sz val="20"/>
        <color indexed="8"/>
        <rFont val="Arial"/>
        <family val="2"/>
      </rPr>
      <t>Oficina de Control Interno</t>
    </r>
    <r>
      <rPr>
        <sz val="20"/>
        <color indexed="12"/>
        <rFont val="Arial"/>
        <family val="2"/>
      </rPr>
      <t xml:space="preserve"> </t>
    </r>
    <r>
      <rPr>
        <sz val="18"/>
        <color indexed="12"/>
        <rFont val="Arial"/>
        <family val="2"/>
      </rPr>
      <t>(7)</t>
    </r>
  </si>
  <si>
    <r>
      <rPr>
        <sz val="20"/>
        <color indexed="8"/>
        <rFont val="Arial"/>
        <family val="2"/>
      </rPr>
      <t>Oficina de Planeación y Gestión Internacional</t>
    </r>
    <r>
      <rPr>
        <sz val="20"/>
        <color indexed="12"/>
        <rFont val="Arial"/>
        <family val="2"/>
      </rPr>
      <t xml:space="preserve"> </t>
    </r>
    <r>
      <rPr>
        <sz val="18"/>
        <color indexed="12"/>
        <rFont val="Arial"/>
        <family val="2"/>
      </rPr>
      <t>(18)</t>
    </r>
  </si>
  <si>
    <r>
      <rPr>
        <sz val="20"/>
        <color indexed="8"/>
        <rFont val="Arial"/>
        <family val="2"/>
      </rPr>
      <t xml:space="preserve">Subdirección de Talento Humano </t>
    </r>
    <r>
      <rPr>
        <sz val="18"/>
        <color indexed="12"/>
        <rFont val="Arial"/>
        <family val="2"/>
      </rPr>
      <t xml:space="preserve">(6) </t>
    </r>
  </si>
  <si>
    <r>
      <rPr>
        <sz val="20"/>
        <color indexed="8"/>
        <rFont val="Arial"/>
        <family val="2"/>
      </rPr>
      <t xml:space="preserve">Grupo de Comunicación y Prensa </t>
    </r>
    <r>
      <rPr>
        <sz val="18"/>
        <color indexed="12"/>
        <rFont val="Arial"/>
        <family val="2"/>
      </rPr>
      <t>(11)</t>
    </r>
  </si>
  <si>
    <r>
      <rPr>
        <sz val="20"/>
        <color indexed="8"/>
        <rFont val="Arial"/>
        <family val="2"/>
      </rPr>
      <t>Grupo de Asuntos Legislativos</t>
    </r>
    <r>
      <rPr>
        <sz val="20"/>
        <color indexed="12"/>
        <rFont val="Arial"/>
        <family val="2"/>
      </rPr>
      <t xml:space="preserve"> </t>
    </r>
    <r>
      <rPr>
        <sz val="18"/>
        <color indexed="12"/>
        <rFont val="Arial"/>
        <family val="2"/>
      </rPr>
      <t>(3)</t>
    </r>
  </si>
  <si>
    <r>
      <rPr>
        <sz val="20"/>
        <color indexed="8"/>
        <rFont val="Arial"/>
        <family val="2"/>
      </rPr>
      <t xml:space="preserve">Grupo de Gestión Contractual </t>
    </r>
    <r>
      <rPr>
        <sz val="18"/>
        <color indexed="12"/>
        <rFont val="Arial"/>
        <family val="2"/>
      </rPr>
      <t>(3)</t>
    </r>
  </si>
  <si>
    <r>
      <rPr>
        <sz val="20"/>
        <color indexed="8"/>
        <rFont val="Arial"/>
        <family val="2"/>
      </rPr>
      <t>Grupo de Gestión Financiera y Contable</t>
    </r>
    <r>
      <rPr>
        <sz val="20"/>
        <color indexed="12"/>
        <rFont val="Arial"/>
        <family val="2"/>
      </rPr>
      <t xml:space="preserve"> </t>
    </r>
    <r>
      <rPr>
        <sz val="18"/>
        <color indexed="12"/>
        <rFont val="Arial"/>
        <family val="2"/>
      </rPr>
      <t>(2)</t>
    </r>
  </si>
  <si>
    <r>
      <rPr>
        <sz val="20"/>
        <color indexed="8"/>
        <rFont val="Arial"/>
        <family val="2"/>
      </rPr>
      <t>Grupo de Relacionamiento con el Ciudadano y Gestión de la Información</t>
    </r>
    <r>
      <rPr>
        <sz val="20"/>
        <color indexed="12"/>
        <rFont val="Arial"/>
        <family val="2"/>
      </rPr>
      <t xml:space="preserve"> </t>
    </r>
    <r>
      <rPr>
        <sz val="18"/>
        <color indexed="12"/>
        <rFont val="Arial"/>
        <family val="2"/>
      </rPr>
      <t>(14)</t>
    </r>
  </si>
  <si>
    <r>
      <rPr>
        <sz val="20"/>
        <color indexed="8"/>
        <rFont val="Arial"/>
        <family val="2"/>
      </rPr>
      <t xml:space="preserve">Grupo de Servicios Administrativos </t>
    </r>
    <r>
      <rPr>
        <sz val="18"/>
        <color indexed="12"/>
        <rFont val="Arial"/>
        <family val="2"/>
      </rPr>
      <t>(4)</t>
    </r>
  </si>
  <si>
    <r>
      <rPr>
        <sz val="20"/>
        <color indexed="8"/>
        <rFont val="Arial"/>
        <family val="2"/>
      </rPr>
      <t>Grupo de Ejecución Estratégica del Sector Extractivo</t>
    </r>
    <r>
      <rPr>
        <sz val="18"/>
        <color indexed="12"/>
        <rFont val="Arial"/>
        <family val="2"/>
      </rPr>
      <t xml:space="preserve"> (17)</t>
    </r>
  </si>
  <si>
    <r>
      <rPr>
        <sz val="20"/>
        <color indexed="8"/>
        <rFont val="Arial"/>
        <family val="2"/>
      </rPr>
      <t>Grupo de Ejecución Presupuestal</t>
    </r>
    <r>
      <rPr>
        <sz val="20"/>
        <color indexed="12"/>
        <rFont val="Arial"/>
        <family val="2"/>
      </rPr>
      <t xml:space="preserve"> </t>
    </r>
    <r>
      <rPr>
        <sz val="18"/>
        <color indexed="12"/>
        <rFont val="Arial"/>
        <family val="2"/>
      </rPr>
      <t>(2)</t>
    </r>
  </si>
  <si>
    <r>
      <t>Secretaría General</t>
    </r>
    <r>
      <rPr>
        <sz val="20"/>
        <color rgb="FF0000FF"/>
        <rFont val="Arial"/>
        <family val="2"/>
      </rPr>
      <t xml:space="preserve"> </t>
    </r>
    <r>
      <rPr>
        <sz val="18"/>
        <color rgb="FF0000FF"/>
        <rFont val="Arial"/>
        <family val="2"/>
      </rPr>
      <t>(0)</t>
    </r>
  </si>
  <si>
    <r>
      <t xml:space="preserve">Programa de Transparencia y Ética Pública
</t>
    </r>
    <r>
      <rPr>
        <i/>
        <sz val="18"/>
        <color rgb="FF0000FF"/>
        <rFont val="Arial"/>
        <family val="2"/>
      </rPr>
      <t>Ley 2195 de 2022 &amp; NTC 5854</t>
    </r>
  </si>
  <si>
    <t>Plan de Continuidad del Negocio del Ministerio de Minas y Energía</t>
  </si>
  <si>
    <t>Grupo de Tecnologías de la Información y las Comunicaciones</t>
  </si>
  <si>
    <t>Grupo de Gestión Administrativa</t>
  </si>
  <si>
    <t>MISIONAL / APOYO</t>
  </si>
  <si>
    <t>CONSIDERACIONES DE COORDINACIÓN</t>
  </si>
  <si>
    <t>LOS TEMAS ASIGNADOS A LOS COORDINADORES, SON COORDINADOS POR EL JEFE</t>
  </si>
  <si>
    <t>LOS TEMAS ASIGNADOS A LOS CONTRATISTAS, SON COORDINADOS POR EL JEFE, TENIENDO EN CUENTA QUE ES EL SUPERVISOR DEL CONTRATO</t>
  </si>
  <si>
    <t>B</t>
  </si>
  <si>
    <t>Actualizar el Normograma de la Oficina de Control Interno en el Sistema Integrado de Gestión del Ministerio de Minas y Energía</t>
  </si>
  <si>
    <t>Formulación del Plan de Acción Anual de la Oficina de Control Interno en el Sistema Integrado de Gestión del Ministerio de Minas y Energía</t>
  </si>
  <si>
    <r>
      <t xml:space="preserve">Alertas de Control Interno Emitidas por la Contraloría General de la República - CGR
</t>
    </r>
    <r>
      <rPr>
        <i/>
        <sz val="18"/>
        <color rgb="FF0000FF"/>
        <rFont val="Arial"/>
        <family val="2"/>
      </rPr>
      <t>Artìculo 62 del Decreto 403 del 2020</t>
    </r>
  </si>
  <si>
    <t>19.10</t>
  </si>
  <si>
    <t>LOS TEMAS SE ASIGNAN, PRINCIPALMENTE, POR LA DISTRIBUCIÓN DEL RECURSO HUMANO ESTABLECIDO A LOS GRUPOS INTERNOS DE TRABAJO</t>
  </si>
  <si>
    <r>
      <t xml:space="preserve">Grupo de Tecnologías de la Información y las Comunicaciones </t>
    </r>
    <r>
      <rPr>
        <sz val="20"/>
        <color rgb="FF0000FF"/>
        <rFont val="Arial"/>
        <family val="2"/>
      </rPr>
      <t>(14)</t>
    </r>
  </si>
  <si>
    <t>Atención a los Requerimientos de la Comisión de Auditoría de la Contraloría General de la República - CGR</t>
  </si>
  <si>
    <t>RRAF</t>
  </si>
  <si>
    <t>Grupo de Comunicaciones y Prensa</t>
  </si>
  <si>
    <t>Grupo de Energía No Convencionales y Asuntos Nucleares</t>
  </si>
  <si>
    <r>
      <t xml:space="preserve">Accesibilidad al Medio Físico. Criterios y requisitos generales de accesibilidad y señalización al medio físico, requerido en los espacios físicos de acceso al ciudadano
</t>
    </r>
    <r>
      <rPr>
        <i/>
        <sz val="18"/>
        <color indexed="12"/>
        <rFont val="Arial"/>
        <family val="2"/>
      </rPr>
      <t xml:space="preserve">
De Conformidad con la Norma Técnica Colombiana NTC 6047</t>
    </r>
  </si>
  <si>
    <t>AUDITORÍAS A PROYECTOS DE INVERSIÓN</t>
  </si>
  <si>
    <t>Ejecutados con recursos del PGN o con recursos del Presupuesto del Sistema General de Regalías</t>
  </si>
  <si>
    <r>
      <t xml:space="preserve">Plan Estratégico Sectorial para la Eliminación del Uso de Mercurio
</t>
    </r>
    <r>
      <rPr>
        <i/>
        <sz val="18"/>
        <color rgb="FF0000FF"/>
        <rFont val="Arial"/>
        <family val="2"/>
      </rPr>
      <t>Plan de Acción para la Producción más Limpia de Oro en el Sector Minero</t>
    </r>
  </si>
  <si>
    <t>Yaneth Rodriguez Bustos</t>
  </si>
  <si>
    <t>REGISTRO REUNIÓN AUDITORÍA FISCAL</t>
  </si>
  <si>
    <t>Mesa de Asesoría con las Áreas Organizacionales en Relación con Temas de la Contraloría General de la República - CGR</t>
  </si>
  <si>
    <r>
      <t xml:space="preserve">Viceministerio de Minas </t>
    </r>
    <r>
      <rPr>
        <sz val="18"/>
        <color rgb="FF0000FF"/>
        <rFont val="Arial"/>
        <family val="2"/>
      </rPr>
      <t>(2)</t>
    </r>
  </si>
  <si>
    <r>
      <t>Dirección de Energía Eléctrica</t>
    </r>
    <r>
      <rPr>
        <sz val="18"/>
        <color rgb="FF0000FF"/>
        <rFont val="Arial"/>
        <family val="2"/>
      </rPr>
      <t xml:space="preserve"> (25)</t>
    </r>
  </si>
  <si>
    <r>
      <t xml:space="preserve">Dirección de Formalización Minera </t>
    </r>
    <r>
      <rPr>
        <sz val="18"/>
        <color rgb="FF0000FF"/>
        <rFont val="Arial"/>
        <family val="2"/>
      </rPr>
      <t>(12)</t>
    </r>
  </si>
  <si>
    <r>
      <t xml:space="preserve">Dirección de Hidrocarburos </t>
    </r>
    <r>
      <rPr>
        <sz val="18"/>
        <color rgb="FF0000FF"/>
        <rFont val="Arial"/>
        <family val="2"/>
      </rPr>
      <t>(50)</t>
    </r>
  </si>
  <si>
    <r>
      <t xml:space="preserve">Dirección de Minería Empresarial </t>
    </r>
    <r>
      <rPr>
        <sz val="18"/>
        <color rgb="FF0000FF"/>
        <rFont val="Arial"/>
        <family val="2"/>
      </rPr>
      <t>(22)</t>
    </r>
  </si>
  <si>
    <r>
      <t xml:space="preserve">Oficina Asesora Jurídica </t>
    </r>
    <r>
      <rPr>
        <sz val="18"/>
        <color rgb="FF0000FF"/>
        <rFont val="Arial"/>
        <family val="2"/>
      </rPr>
      <t>(10)</t>
    </r>
  </si>
  <si>
    <r>
      <t xml:space="preserve">Oficina de Asuntos Ambientales y Sociales </t>
    </r>
    <r>
      <rPr>
        <sz val="18"/>
        <color rgb="FF0000FF"/>
        <rFont val="Arial"/>
        <family val="2"/>
      </rPr>
      <t>(28)</t>
    </r>
  </si>
  <si>
    <r>
      <t xml:space="preserve">Oficina de Planeación y Gestión Internacional </t>
    </r>
    <r>
      <rPr>
        <sz val="18"/>
        <color rgb="FF0000FF"/>
        <rFont val="Arial"/>
        <family val="2"/>
      </rPr>
      <t>(18)</t>
    </r>
  </si>
  <si>
    <r>
      <t xml:space="preserve">Subdirección de Talento Humano </t>
    </r>
    <r>
      <rPr>
        <sz val="18"/>
        <color rgb="FF0000FF"/>
        <rFont val="Arial"/>
        <family val="2"/>
      </rPr>
      <t xml:space="preserve">(6) </t>
    </r>
  </si>
  <si>
    <r>
      <t xml:space="preserve">Grupo de Comunicación y Prensa </t>
    </r>
    <r>
      <rPr>
        <sz val="18"/>
        <color rgb="FF0000FF"/>
        <rFont val="Arial"/>
        <family val="2"/>
      </rPr>
      <t>(11)</t>
    </r>
  </si>
  <si>
    <r>
      <t xml:space="preserve">Oficina de Control Disciplinario Interno </t>
    </r>
    <r>
      <rPr>
        <sz val="18"/>
        <color rgb="FF0000FF"/>
        <rFont val="Arial"/>
        <family val="2"/>
      </rPr>
      <t>(3)</t>
    </r>
  </si>
  <si>
    <r>
      <t xml:space="preserve">Grupo de Gestión Contractual </t>
    </r>
    <r>
      <rPr>
        <sz val="18"/>
        <color rgb="FF0000FF"/>
        <rFont val="Arial"/>
        <family val="2"/>
      </rPr>
      <t>(3)</t>
    </r>
  </si>
  <si>
    <r>
      <t xml:space="preserve">Grupo de Relacionamiento con el Ciudadano y Gestión de la Información </t>
    </r>
    <r>
      <rPr>
        <sz val="18"/>
        <color rgb="FF0000FF"/>
        <rFont val="Arial"/>
        <family val="2"/>
      </rPr>
      <t>(14)</t>
    </r>
  </si>
  <si>
    <r>
      <t xml:space="preserve">Grupo de Tecnologías de la Información y Comunicaicones </t>
    </r>
    <r>
      <rPr>
        <sz val="18"/>
        <color rgb="FF0000FF"/>
        <rFont val="Arial"/>
        <family val="2"/>
      </rPr>
      <t>(14)</t>
    </r>
  </si>
  <si>
    <r>
      <t>Grupo de Ejecución Estratégica del Sector Extractivo</t>
    </r>
    <r>
      <rPr>
        <sz val="18"/>
        <color rgb="FF0000FF"/>
        <rFont val="Arial"/>
        <family val="2"/>
      </rPr>
      <t xml:space="preserve"> (17)</t>
    </r>
  </si>
  <si>
    <t>Olga Lucia Baquero Ortega</t>
  </si>
  <si>
    <t>Profesional Especializado Grado 16</t>
  </si>
  <si>
    <t>Profesional Especializado Grado 13</t>
  </si>
  <si>
    <t>Profesional Especializado Grado 14</t>
  </si>
  <si>
    <t>Oficina de Control Disciplinario Interno</t>
  </si>
  <si>
    <r>
      <t xml:space="preserve">Directiva Presidencial 04 de 2019
</t>
    </r>
    <r>
      <rPr>
        <i/>
        <sz val="18"/>
        <color rgb="FF0000FF"/>
        <rFont val="Arial"/>
        <family val="2"/>
      </rPr>
      <t>Directrices en el Marco del Sistema General de Regalías. Seguimiento con la Oficina de Planeación y Gestión Internacional</t>
    </r>
  </si>
  <si>
    <r>
      <t xml:space="preserve">Comisión de Personal del Ministerio de Minas y Energía
</t>
    </r>
    <r>
      <rPr>
        <i/>
        <sz val="18"/>
        <color rgb="FF0000FF"/>
        <rFont val="Arial"/>
        <family val="2"/>
      </rPr>
      <t xml:space="preserve">
Conformación del Órgano Colegiado de Dirección y Gestión del Empleo Público y de la Gerencia Pública. Convocación a Elecciones de los Representantes de los Empleados y sus Suplentes. Circular Externa 10 de 2020 CNSC</t>
    </r>
  </si>
  <si>
    <r>
      <t xml:space="preserve">Proceso de Selección de Personal
</t>
    </r>
    <r>
      <rPr>
        <i/>
        <sz val="18"/>
        <color rgb="FF0000FF"/>
        <rFont val="Arial"/>
        <family val="2"/>
      </rPr>
      <t xml:space="preserve">
Ingreso de Personal en el Ministerio de Minas y Energía de conformidad con las normas de Carrera Administrativa. Circular Externa 10 de 2020 CNSC</t>
    </r>
  </si>
  <si>
    <r>
      <t xml:space="preserve">Proceso de Provisión Transitoria
</t>
    </r>
    <r>
      <rPr>
        <i/>
        <sz val="18"/>
        <color rgb="FF0000FF"/>
        <rFont val="Arial"/>
        <family val="2"/>
      </rPr>
      <t xml:space="preserve">
Encargos o Nombramientos Provisionales en el Ministerio de Minas y Energía de conformidad con las normas de Carrera Administrativa. Circular Externa 10 de 2020 CNSC</t>
    </r>
  </si>
  <si>
    <r>
      <t xml:space="preserve">Sistema de Administración de Riesgos del Ministerio de Minas y Energía. </t>
    </r>
    <r>
      <rPr>
        <b/>
        <sz val="18"/>
        <color rgb="FFC00000"/>
        <rFont val="Arial"/>
        <family val="2"/>
      </rPr>
      <t>INDICADOR 1 PAA</t>
    </r>
    <r>
      <rPr>
        <sz val="18"/>
        <rFont val="Arial"/>
        <family val="2"/>
      </rPr>
      <t xml:space="preserve">
</t>
    </r>
    <r>
      <rPr>
        <i/>
        <sz val="18"/>
        <color rgb="FF0000FF"/>
        <rFont val="Arial"/>
        <family val="2"/>
      </rPr>
      <t xml:space="preserve">
Incluye Efectividad de los Riesgos Estratégicos, por Procesos, de Corrupción y de Contexto Estratégico</t>
    </r>
  </si>
  <si>
    <r>
      <t xml:space="preserve">Documentación y Formalización del Esquema de las Líneas de Defensa del Ministerio de Minas y Energía
</t>
    </r>
    <r>
      <rPr>
        <i/>
        <sz val="18"/>
        <color rgb="FF0000FF"/>
        <rFont val="Arial"/>
        <family val="2"/>
      </rPr>
      <t xml:space="preserve">
Esquema de Definición y Asignación de Responsabilidades y Roles para la Gestión del Riesgo y el Control en la Implementación de las Líneas de Defensa - Modelo Integrado de Planeación y Gestión - MIPG</t>
    </r>
  </si>
  <si>
    <t>ACTIVIDAD DE AUDITORÍA</t>
  </si>
  <si>
    <t>PRODUCTO A ENTREGAR</t>
  </si>
  <si>
    <t>INFORME DE AUDITORÍA</t>
  </si>
  <si>
    <t>DOCUMENTO DE AUDITORÍA</t>
  </si>
  <si>
    <t>M</t>
  </si>
  <si>
    <t>MEMORANDO</t>
  </si>
  <si>
    <t>DA</t>
  </si>
  <si>
    <t>CORREO ELECTRÓNICO</t>
  </si>
  <si>
    <t>ACTA</t>
  </si>
  <si>
    <t>Formuladas por la OCI en las dos (2) Últimas  Vigencias, incluye las Registradas en el Aplicativo SIGAME. Análisi de Cierre de Observaciones</t>
  </si>
  <si>
    <r>
      <t xml:space="preserve">Política de Gestión Estratégica del Talento Humano
</t>
    </r>
    <r>
      <rPr>
        <i/>
        <sz val="18"/>
        <color rgb="FF0000FF"/>
        <rFont val="Arial"/>
        <family val="2"/>
      </rPr>
      <t xml:space="preserve">
Dimensión: Talento Humano. Manual Operativo del Modelo Integrado de Planeación y Gestión - MIPG</t>
    </r>
  </si>
  <si>
    <r>
      <t xml:space="preserve">Política de Gobierno Digital
</t>
    </r>
    <r>
      <rPr>
        <i/>
        <sz val="18"/>
        <color rgb="FF0000FF"/>
        <rFont val="Arial"/>
        <family val="2"/>
      </rPr>
      <t xml:space="preserve">
Dimensión: Gestión con Valores para Resultados. Manual Operativo del Modelo Integrado de Planeación y Gestión - MIPG
Gobierno Digital, Manual de Gobierno Digital, Decreto 1008 de 2018</t>
    </r>
  </si>
  <si>
    <t>PRIMER SEMESTRE</t>
  </si>
  <si>
    <t>SEGUNDO SEMESTRE</t>
  </si>
  <si>
    <t>2.20</t>
  </si>
  <si>
    <t>IA</t>
  </si>
  <si>
    <t>CE</t>
  </si>
  <si>
    <t>ML</t>
  </si>
  <si>
    <t>MESA DE LEGALIDAD</t>
  </si>
  <si>
    <r>
      <t xml:space="preserve">Acuerdo 0008 de 2021, Comisión Nacional del Servicio Civil
</t>
    </r>
    <r>
      <rPr>
        <i/>
        <sz val="18"/>
        <color rgb="FF0000FF"/>
        <rFont val="Arial"/>
        <family val="2"/>
      </rPr>
      <t>Provisión de Vacancia Definitiva al sistema General de Carrera Administrativa de la Planta del Ministerio de Minas y Energía</t>
    </r>
  </si>
  <si>
    <t>SEGUNDO VIERNES DEL MES DE MARZO</t>
  </si>
  <si>
    <t>Plan de Formalización del Empleo Público en Equidad del Ministerio de Minas y Energía</t>
  </si>
  <si>
    <r>
      <t xml:space="preserve">Política de Gestión del Conocimiento e Innovación
</t>
    </r>
    <r>
      <rPr>
        <i/>
        <sz val="18"/>
        <color rgb="FF0000FF"/>
        <rFont val="Arial"/>
        <family val="2"/>
      </rPr>
      <t xml:space="preserve">
Dimensión: Gestión del Conocimiento y la Innovación. Manual Operativo del Modelo Integrado de Planeación y Gestión - MIPG</t>
    </r>
  </si>
  <si>
    <t>Contratista</t>
  </si>
  <si>
    <t>Profesional Especializado</t>
  </si>
  <si>
    <t>Recursos del Incentivo a la Producción</t>
  </si>
  <si>
    <r>
      <rPr>
        <sz val="20"/>
        <color indexed="8"/>
        <rFont val="Arial"/>
        <family val="2"/>
      </rPr>
      <t>Oficina de Control Disciplinario Interno</t>
    </r>
    <r>
      <rPr>
        <sz val="20"/>
        <color indexed="12"/>
        <rFont val="Arial"/>
        <family val="2"/>
      </rPr>
      <t xml:space="preserve"> </t>
    </r>
    <r>
      <rPr>
        <sz val="18"/>
        <color indexed="12"/>
        <rFont val="Arial"/>
        <family val="2"/>
      </rPr>
      <t>(3)</t>
    </r>
  </si>
  <si>
    <r>
      <rPr>
        <sz val="20"/>
        <color indexed="8"/>
        <rFont val="Arial"/>
        <family val="2"/>
      </rPr>
      <t>Grupo de Jurisdicción Coactiva</t>
    </r>
    <r>
      <rPr>
        <sz val="20"/>
        <color indexed="12"/>
        <rFont val="Arial"/>
        <family val="2"/>
      </rPr>
      <t xml:space="preserve"> </t>
    </r>
    <r>
      <rPr>
        <sz val="18"/>
        <color indexed="12"/>
        <rFont val="Arial"/>
        <family val="2"/>
      </rPr>
      <t>(2)</t>
    </r>
  </si>
  <si>
    <t>AUDITORÍA</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</si>
  <si>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</si>
  <si>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</si>
  <si>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</si>
  <si>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</si>
  <si>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</si>
  <si>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</si>
  <si>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</si>
  <si>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</si>
  <si>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</si>
  <si>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</si>
  <si>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</si>
  <si>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</si>
  <si>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</si>
  <si>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</si>
  <si>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</si>
  <si>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</si>
  <si>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</si>
  <si>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</si>
  <si>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</si>
  <si>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</si>
  <si>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</si>
  <si>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</si>
  <si>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</si>
  <si>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</si>
  <si>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</si>
  <si>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</si>
  <si>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</si>
  <si>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</si>
  <si>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</si>
  <si>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</si>
  <si>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</si>
  <si>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</si>
  <si>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9.8</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</si>
  <si>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</si>
  <si>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</si>
  <si>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</si>
  <si>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</si>
  <si>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</si>
  <si>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</si>
  <si>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</si>
  <si>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</si>
  <si>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</si>
  <si>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</si>
  <si>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</si>
  <si>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</si>
  <si>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</si>
  <si>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</si>
  <si>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</si>
  <si>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</si>
  <si>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</si>
  <si>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</si>
  <si>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</si>
  <si>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</si>
  <si>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</si>
  <si>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13.6</t>
  </si>
  <si>
    <t>13.7</t>
  </si>
  <si>
    <t>13.8</t>
  </si>
  <si>
    <t>13.9</t>
  </si>
  <si>
    <t>13.10</t>
  </si>
  <si>
    <t>13.11</t>
  </si>
  <si>
    <t>13.12</t>
  </si>
  <si>
    <t>13.13</t>
  </si>
  <si>
    <t>13.14</t>
  </si>
  <si>
    <t>13.15</t>
  </si>
  <si>
    <t>13.16</t>
  </si>
  <si>
    <t>13.17</t>
  </si>
  <si>
    <t>14.18</t>
  </si>
  <si>
    <t>14.19</t>
  </si>
  <si>
    <t>14.20</t>
  </si>
  <si>
    <t>14.21</t>
  </si>
  <si>
    <t>14.22</t>
  </si>
  <si>
    <t>14.23</t>
  </si>
  <si>
    <t>14.24</t>
  </si>
  <si>
    <t>14.25</t>
  </si>
  <si>
    <t>14.26</t>
  </si>
  <si>
    <t>14.27</t>
  </si>
  <si>
    <t>14.28</t>
  </si>
  <si>
    <t>14.29</t>
  </si>
  <si>
    <t>14.30</t>
  </si>
  <si>
    <t>14.31</t>
  </si>
  <si>
    <t>14.32</t>
  </si>
  <si>
    <t>14.33</t>
  </si>
  <si>
    <t>14.34</t>
  </si>
  <si>
    <t>14.35</t>
  </si>
  <si>
    <t>14.36</t>
  </si>
  <si>
    <t>17.5</t>
  </si>
  <si>
    <t>17.6</t>
  </si>
  <si>
    <t>17.7</t>
  </si>
  <si>
    <t>18.8</t>
  </si>
  <si>
    <t>18.9</t>
  </si>
  <si>
    <t>18.10</t>
  </si>
  <si>
    <t>19.11</t>
  </si>
  <si>
    <t>19.12</t>
  </si>
  <si>
    <t>19.13</t>
  </si>
  <si>
    <t>19.14</t>
  </si>
  <si>
    <t>19.15</t>
  </si>
  <si>
    <t>19.16</t>
  </si>
  <si>
    <t>19.17</t>
  </si>
  <si>
    <t>19.18</t>
  </si>
  <si>
    <t>19.19</t>
  </si>
  <si>
    <t>19.20</t>
  </si>
  <si>
    <t>19.21</t>
  </si>
  <si>
    <t>19.22</t>
  </si>
  <si>
    <t>19.23</t>
  </si>
  <si>
    <t>19.24</t>
  </si>
  <si>
    <t>19.25</t>
  </si>
  <si>
    <t>19.26</t>
  </si>
  <si>
    <t>22.7</t>
  </si>
  <si>
    <t>22.8</t>
  </si>
  <si>
    <t>23.9</t>
  </si>
  <si>
    <t>23.10</t>
  </si>
  <si>
    <t>23.11</t>
  </si>
  <si>
    <t>23.12</t>
  </si>
  <si>
    <t>23.13</t>
  </si>
  <si>
    <t>23.14</t>
  </si>
  <si>
    <t>23.15</t>
  </si>
  <si>
    <t>23.16</t>
  </si>
  <si>
    <t>23.17</t>
  </si>
  <si>
    <t>23.18</t>
  </si>
  <si>
    <t>23.19</t>
  </si>
  <si>
    <t>23.20</t>
  </si>
  <si>
    <t>23.21</t>
  </si>
  <si>
    <t>23.22</t>
  </si>
  <si>
    <t>23.23</t>
  </si>
  <si>
    <t>23.24</t>
  </si>
  <si>
    <t>23.25</t>
  </si>
  <si>
    <t>23.26</t>
  </si>
  <si>
    <t>23.27</t>
  </si>
  <si>
    <t>23.28</t>
  </si>
  <si>
    <t>AUDITORÍA DE LEGALIDAD DE LOS ACTOS ADMINISTRATIVOS</t>
  </si>
  <si>
    <t>27.1</t>
  </si>
  <si>
    <t>27.2</t>
  </si>
  <si>
    <t>27.3</t>
  </si>
  <si>
    <t>27.4</t>
  </si>
  <si>
    <t>27.5</t>
  </si>
  <si>
    <t>27.6</t>
  </si>
  <si>
    <t>27.7</t>
  </si>
  <si>
    <t>27.8</t>
  </si>
  <si>
    <t>27.9</t>
  </si>
  <si>
    <t>27.10</t>
  </si>
  <si>
    <t>27.11</t>
  </si>
  <si>
    <t>ASIGNACIÓN DE TEMA POR TIPO DE VINCULACIÓN</t>
  </si>
  <si>
    <r>
      <rPr>
        <b/>
        <sz val="18"/>
        <color theme="1"/>
        <rFont val="Arial"/>
        <family val="2"/>
      </rPr>
      <t>AUDITORÍAS DE LEY CON FECHA DE ENTREGA</t>
    </r>
    <r>
      <rPr>
        <i/>
        <sz val="18"/>
        <color indexed="8"/>
        <rFont val="Arial"/>
        <family val="2"/>
      </rPr>
      <t xml:space="preserve">
Requeridas por la Normatividad Vigente, con Fecha Límite de Entrega. Elaborada con Base en el Plan de Acción Anual de la Vigencia Anterior. </t>
    </r>
  </si>
  <si>
    <t>Solicitar la Base de Datos de Funcionarios y Contratistas del Ministerio de Minas y Energía</t>
  </si>
  <si>
    <t>Actualizar la Base de Datos de Jefes por Área Organizacional del Ministerio de Minas y Energía</t>
  </si>
  <si>
    <t>SPD</t>
  </si>
  <si>
    <t>SOLICITUD PUBLICACIÓN DOCUMENTO</t>
  </si>
  <si>
    <t>Cargar Radicados de Comunicaciones Salientes en carpeta de la Oficina de Control Interno - OCI</t>
  </si>
  <si>
    <t>CARGAR RADICADOS EN CARPETA</t>
  </si>
  <si>
    <t>CRC</t>
  </si>
  <si>
    <t>Cierre de Comunicaciones dirigidas a la Oficina de Control Interno - OCI, en el Sistema ARGO</t>
  </si>
  <si>
    <t>TRA</t>
  </si>
  <si>
    <t>TRAMITAR</t>
  </si>
  <si>
    <t>26.25</t>
  </si>
  <si>
    <t>26.26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</si>
</sst>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 \-\ mmm\ \-\ yyyy"/>
  </numFmts>
  <fonts count="102" x14ac:knownFonts="1">
    <font>
      <sz val="10"/>
      <name val="Arial"/>
    </font>
    <font>
      <sz val="11"/>
      <color theme="1"/>
      <name val="Calibri"/>
      <family val="2"/>
      <scheme val="minor"/>
    </font>
    <font>
      <sz val="12"/>
      <color indexed="12"/>
      <name val="Arial"/>
      <family val="2"/>
    </font>
    <font>
      <sz val="12"/>
      <color indexed="8"/>
      <name val="Work Sans"/>
      <family val="3"/>
    </font>
    <font>
      <sz val="14"/>
      <name val="Work Sans"/>
      <family val="3"/>
    </font>
    <font>
      <b/>
      <sz val="14"/>
      <name val="Work Sans"/>
      <family val="3"/>
    </font>
    <font>
      <sz val="12"/>
      <name val="Work Sans"/>
      <family val="3"/>
    </font>
    <font>
      <sz val="10"/>
      <name val="Arial"/>
      <family val="2"/>
    </font>
    <font>
      <b/>
      <sz val="14"/>
      <color rgb="FFC00000"/>
      <name val="Work Sans"/>
      <family val="3"/>
    </font>
    <font>
      <b/>
      <sz val="14"/>
      <color rgb="FFFFC000"/>
      <name val="Work Sans"/>
      <family val="3"/>
    </font>
    <font>
      <b/>
      <sz val="14"/>
      <color rgb="FF00B050"/>
      <name val="Work Sans"/>
      <family val="3"/>
    </font>
    <font>
      <b/>
      <sz val="14"/>
      <color theme="1"/>
      <name val="Work Sans"/>
      <family val="3"/>
    </font>
    <font>
      <b/>
      <sz val="14"/>
      <color rgb="FF0000FF"/>
      <name val="Work Sans"/>
      <family val="3"/>
    </font>
    <font>
      <sz val="14"/>
      <color theme="1"/>
      <name val="Work Sans"/>
      <family val="3"/>
    </font>
    <font>
      <b/>
      <sz val="12"/>
      <name val="Work Sans"/>
      <family val="3"/>
    </font>
    <font>
      <sz val="12"/>
      <color theme="1"/>
      <name val="Work Sans"/>
      <family val="3"/>
    </font>
    <font>
      <b/>
      <sz val="12"/>
      <color theme="0"/>
      <name val="Work Sans"/>
      <family val="3"/>
    </font>
    <font>
      <sz val="18"/>
      <color theme="1"/>
      <name val="Arial"/>
      <family val="2"/>
    </font>
    <font>
      <b/>
      <sz val="18"/>
      <color theme="1"/>
      <name val="Arial"/>
      <family val="2"/>
    </font>
    <font>
      <sz val="16"/>
      <color theme="1"/>
      <name val="Arial"/>
      <family val="2"/>
    </font>
    <font>
      <sz val="14"/>
      <color theme="1"/>
      <name val="Arial"/>
      <family val="2"/>
    </font>
    <font>
      <b/>
      <sz val="14"/>
      <color theme="1"/>
      <name val="Arial"/>
      <family val="2"/>
    </font>
    <font>
      <sz val="8"/>
      <name val="Arial"/>
      <family val="2"/>
    </font>
    <font>
      <sz val="12"/>
      <color indexed="8"/>
      <name val="Arial"/>
      <family val="2"/>
    </font>
    <font>
      <sz val="26"/>
      <color indexed="8"/>
      <name val="Arial"/>
      <family val="2"/>
    </font>
    <font>
      <b/>
      <sz val="22"/>
      <color rgb="FF0000FF"/>
      <name val="Arial"/>
      <family val="2"/>
    </font>
    <font>
      <sz val="5"/>
      <name val="Arial"/>
      <family val="2"/>
    </font>
    <font>
      <sz val="5"/>
      <color theme="1"/>
      <name val="Arial"/>
      <family val="2"/>
    </font>
    <font>
      <sz val="5"/>
      <color indexed="8"/>
      <name val="Arial"/>
      <family val="2"/>
    </font>
    <font>
      <sz val="5"/>
      <color theme="0"/>
      <name val="Arial"/>
      <family val="2"/>
    </font>
    <font>
      <sz val="14"/>
      <name val="Arial"/>
      <family val="2"/>
    </font>
    <font>
      <sz val="18"/>
      <name val="Arial"/>
      <family val="2"/>
    </font>
    <font>
      <b/>
      <sz val="5"/>
      <color theme="9" tint="-0.499984740745262"/>
      <name val="Arial"/>
      <family val="2"/>
    </font>
    <font>
      <b/>
      <sz val="5"/>
      <color indexed="8"/>
      <name val="Arial"/>
      <family val="2"/>
    </font>
    <font>
      <sz val="18"/>
      <color indexed="8"/>
      <name val="Arial"/>
      <family val="2"/>
    </font>
    <font>
      <b/>
      <sz val="16"/>
      <name val="Arial"/>
      <family val="2"/>
    </font>
    <font>
      <sz val="16"/>
      <name val="Arial"/>
      <family val="2"/>
    </font>
    <font>
      <sz val="16"/>
      <color indexed="8"/>
      <name val="Arial"/>
      <family val="2"/>
    </font>
    <font>
      <b/>
      <sz val="16"/>
      <color theme="9" tint="-0.499984740745262"/>
      <name val="Arial"/>
      <family val="2"/>
    </font>
    <font>
      <b/>
      <sz val="16"/>
      <color indexed="8"/>
      <name val="Arial"/>
      <family val="2"/>
    </font>
    <font>
      <sz val="22"/>
      <color rgb="FF0000FF"/>
      <name val="Arial"/>
      <family val="2"/>
    </font>
    <font>
      <b/>
      <sz val="18"/>
      <name val="Arial"/>
      <family val="2"/>
    </font>
    <font>
      <sz val="14"/>
      <color indexed="8"/>
      <name val="Arial"/>
      <family val="2"/>
    </font>
    <font>
      <b/>
      <sz val="16"/>
      <color indexed="12"/>
      <name val="Arial"/>
      <family val="2"/>
    </font>
    <font>
      <b/>
      <sz val="14"/>
      <name val="Arial"/>
      <family val="2"/>
    </font>
    <font>
      <b/>
      <sz val="18"/>
      <color indexed="8"/>
      <name val="Arial"/>
      <family val="2"/>
    </font>
    <font>
      <sz val="10"/>
      <color indexed="8"/>
      <name val="Arial"/>
      <family val="2"/>
    </font>
    <font>
      <b/>
      <sz val="9"/>
      <color indexed="8"/>
      <name val="Arial"/>
      <family val="2"/>
    </font>
    <font>
      <b/>
      <sz val="10"/>
      <name val="Arial"/>
      <family val="2"/>
    </font>
    <font>
      <b/>
      <sz val="10"/>
      <color indexed="8"/>
      <name val="Arial"/>
      <family val="2"/>
    </font>
    <font>
      <sz val="9"/>
      <color indexed="8"/>
      <name val="Arial"/>
      <family val="2"/>
    </font>
    <font>
      <b/>
      <sz val="11"/>
      <name val="Arial"/>
      <family val="2"/>
    </font>
    <font>
      <b/>
      <sz val="18"/>
      <color theme="9" tint="-0.499984740745262"/>
      <name val="Arial"/>
      <family val="2"/>
    </font>
    <font>
      <b/>
      <sz val="20"/>
      <color rgb="FF0000FF"/>
      <name val="Arial"/>
      <family val="2"/>
    </font>
    <font>
      <sz val="20"/>
      <name val="Arial"/>
      <family val="2"/>
    </font>
    <font>
      <sz val="20"/>
      <color indexed="8"/>
      <name val="Arial"/>
      <family val="2"/>
    </font>
    <font>
      <b/>
      <sz val="20"/>
      <color theme="9" tint="-0.499984740745262"/>
      <name val="Arial"/>
      <family val="2"/>
    </font>
    <font>
      <b/>
      <sz val="20"/>
      <color indexed="8"/>
      <name val="Arial"/>
      <family val="2"/>
    </font>
    <font>
      <i/>
      <sz val="18"/>
      <color indexed="12"/>
      <name val="Arial"/>
      <family val="2"/>
    </font>
    <font>
      <sz val="18"/>
      <color indexed="12"/>
      <name val="Arial"/>
      <family val="2"/>
    </font>
    <font>
      <b/>
      <sz val="18"/>
      <color rgb="FFC00000"/>
      <name val="Arial"/>
      <family val="2"/>
    </font>
    <font>
      <sz val="18"/>
      <color rgb="FFC00000"/>
      <name val="Arial"/>
      <family val="2"/>
    </font>
    <font>
      <sz val="18"/>
      <color rgb="FFFF0000"/>
      <name val="Arial"/>
      <family val="2"/>
    </font>
    <font>
      <b/>
      <sz val="20"/>
      <name val="Arial"/>
      <family val="2"/>
    </font>
    <font>
      <b/>
      <sz val="20"/>
      <color rgb="FFC00000"/>
      <name val="Arial"/>
      <family val="2"/>
    </font>
    <font>
      <i/>
      <sz val="18"/>
      <color rgb="FF0000FF"/>
      <name val="Arial"/>
      <family val="2"/>
    </font>
    <font>
      <sz val="20"/>
      <color theme="1"/>
      <name val="Arial"/>
      <family val="2"/>
    </font>
    <font>
      <sz val="18"/>
      <color rgb="FF0000FF"/>
      <name val="Arial"/>
      <family val="2"/>
    </font>
    <font>
      <sz val="18"/>
      <color indexed="10"/>
      <name val="Arial"/>
      <family val="2"/>
    </font>
    <font>
      <b/>
      <sz val="22"/>
      <color theme="0"/>
      <name val="Arial"/>
      <family val="2"/>
    </font>
    <font>
      <b/>
      <sz val="22"/>
      <name val="Arial"/>
      <family val="2"/>
    </font>
    <font>
      <sz val="22"/>
      <name val="Arial"/>
      <family val="2"/>
    </font>
    <font>
      <b/>
      <sz val="22"/>
      <color indexed="8"/>
      <name val="Arial"/>
      <family val="2"/>
    </font>
    <font>
      <b/>
      <sz val="22"/>
      <color theme="1"/>
      <name val="Arial"/>
      <family val="2"/>
    </font>
    <font>
      <sz val="22"/>
      <color indexed="8"/>
      <name val="Arial"/>
      <family val="2"/>
    </font>
    <font>
      <sz val="12"/>
      <name val="Arial"/>
      <family val="2"/>
    </font>
    <font>
      <sz val="12"/>
      <color theme="0"/>
      <name val="Arial"/>
      <family val="2"/>
    </font>
    <font>
      <b/>
      <sz val="12"/>
      <color theme="9" tint="-0.499984740745262"/>
      <name val="Arial"/>
      <family val="2"/>
    </font>
    <font>
      <b/>
      <sz val="12"/>
      <color indexed="8"/>
      <name val="Arial"/>
      <family val="2"/>
    </font>
    <font>
      <sz val="20"/>
      <color rgb="FFC00000"/>
      <name val="Arial"/>
      <family val="2"/>
    </font>
    <font>
      <i/>
      <sz val="20"/>
      <name val="Arial"/>
      <family val="2"/>
    </font>
    <font>
      <i/>
      <sz val="18"/>
      <color theme="1"/>
      <name val="Arial"/>
      <family val="2"/>
    </font>
    <font>
      <b/>
      <sz val="18"/>
      <color theme="3"/>
      <name val="Arial"/>
      <family val="2"/>
    </font>
    <font>
      <i/>
      <sz val="20"/>
      <color indexed="8"/>
      <name val="Arial"/>
      <family val="2"/>
    </font>
    <font>
      <b/>
      <sz val="18"/>
      <color rgb="FF0000FF"/>
      <name val="Arial"/>
      <family val="2"/>
    </font>
    <font>
      <i/>
      <sz val="18"/>
      <color indexed="8"/>
      <name val="Arial"/>
      <family val="2"/>
    </font>
    <font>
      <i/>
      <sz val="20"/>
      <color theme="1"/>
      <name val="Arial"/>
      <family val="2"/>
    </font>
    <font>
      <sz val="20"/>
      <color rgb="FF000000"/>
      <name val="Arial"/>
      <family val="2"/>
    </font>
    <font>
      <i/>
      <sz val="20"/>
      <color rgb="FF000000"/>
      <name val="Arial"/>
      <family val="2"/>
    </font>
    <font>
      <b/>
      <sz val="22"/>
      <color rgb="FFC00000"/>
      <name val="Arial"/>
      <family val="2"/>
    </font>
    <font>
      <b/>
      <sz val="16"/>
      <color theme="1"/>
      <name val="Arial"/>
      <family val="2"/>
    </font>
    <font>
      <sz val="14"/>
      <color rgb="FFFF0000"/>
      <name val="Arial"/>
      <family val="2"/>
    </font>
    <font>
      <sz val="12"/>
      <color rgb="FF0000FF"/>
      <name val="Arial"/>
      <family val="2"/>
    </font>
    <font>
      <b/>
      <sz val="26"/>
      <color rgb="FF0000FF"/>
      <name val="Arial"/>
      <family val="2"/>
    </font>
    <font>
      <b/>
      <sz val="32"/>
      <color rgb="FF0000FF"/>
      <name val="Arial"/>
      <family val="2"/>
    </font>
    <font>
      <sz val="32"/>
      <color rgb="FF0000FF"/>
      <name val="Arial"/>
      <family val="2"/>
    </font>
    <font>
      <b/>
      <sz val="32"/>
      <color theme="1"/>
      <name val="Arial"/>
      <family val="2"/>
    </font>
    <font>
      <sz val="20"/>
      <color rgb="FF0000FF"/>
      <name val="Arial"/>
      <family val="2"/>
    </font>
    <font>
      <sz val="20"/>
      <color indexed="12"/>
      <name val="Arial"/>
      <family val="2"/>
    </font>
    <font>
      <b/>
      <sz val="20"/>
      <color theme="1"/>
      <name val="Arial"/>
      <family val="2"/>
    </font>
    <font>
      <sz val="14"/>
      <name val="Work Sans"/>
    </font>
    <font>
      <sz val="14"/>
      <color rgb="FF0000FF"/>
      <name val="Work Sans"/>
      <family val="3"/>
    </font>
  </fonts>
  <fills count="3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rgb="FFFFCCFF"/>
        <bgColor indexed="64"/>
      </patternFill>
    </fill>
    <fill>
      <patternFill patternType="solid">
        <fgColor rgb="FF00FFCC"/>
        <bgColor indexed="64"/>
      </patternFill>
    </fill>
    <fill>
      <patternFill patternType="solid">
        <fgColor rgb="FFFFC000"/>
        <bgColor indexed="64"/>
      </patternFill>
    </fill>
    <fill>
      <patternFill patternType="solid">
        <fgColor rgb="FFFFCCCC"/>
        <bgColor indexed="64"/>
      </patternFill>
    </fill>
    <fill>
      <patternFill patternType="solid">
        <fgColor theme="2" tint="-0.499984740745262"/>
        <bgColor indexed="64"/>
      </patternFill>
    </fill>
    <fill>
      <patternFill patternType="solid">
        <fgColor rgb="FF33CC33"/>
        <bgColor indexed="64"/>
      </patternFill>
    </fill>
    <fill>
      <patternFill patternType="solid">
        <fgColor rgb="FF99FFCC"/>
        <bgColor indexed="64"/>
      </patternFill>
    </fill>
    <fill>
      <patternFill patternType="solid">
        <fgColor rgb="FFFFFF66"/>
        <bgColor indexed="64"/>
      </patternFill>
    </fill>
    <fill>
      <patternFill patternType="solid">
        <fgColor rgb="FFCCCC00"/>
        <bgColor indexed="64"/>
      </patternFill>
    </fill>
    <fill>
      <patternFill patternType="solid">
        <fgColor rgb="FF9999FF"/>
        <bgColor indexed="64"/>
      </patternFill>
    </fill>
    <fill>
      <patternFill patternType="solid">
        <fgColor rgb="FFC00000"/>
        <bgColor indexed="64"/>
      </patternFill>
    </fill>
    <fill>
      <patternFill patternType="solid">
        <fgColor theme="6" tint="0.39997558519241921"/>
        <bgColor indexed="64"/>
      </patternFill>
    </fill>
    <fill>
      <patternFill patternType="solid">
        <fgColor rgb="FFBDD6EE"/>
        <bgColor indexed="64"/>
      </patternFill>
    </fill>
    <fill>
      <patternFill patternType="solid">
        <fgColor theme="8" tint="0.39997558519241921"/>
        <bgColor indexed="64"/>
      </patternFill>
    </fill>
    <fill>
      <patternFill patternType="solid">
        <fgColor rgb="FF00B0F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FFFF99"/>
        <bgColor indexed="64"/>
      </patternFill>
    </fill>
  </fills>
  <borders count="21">
    <border>
      <left/>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3">
    <xf numFmtId="0" fontId="0" fillId="0" borderId="0"/>
    <xf numFmtId="0" fontId="7" fillId="0" borderId="0"/>
    <xf numFmtId="0" fontId="1" fillId="0" borderId="0"/>
  </cellStyleXfs>
  <cellXfs count="1398">
    <xf numFmtId="0" fontId="0" fillId="0" borderId="0" xfId="0"/>
    <xf numFmtId="0" fontId="5" fillId="0" borderId="0" xfId="1" applyFont="1" applyAlignment="1">
      <alignment horizontal="center" vertical="center" wrapText="1"/>
    </xf>
    <xf numFmtId="0" fontId="4" fillId="2" borderId="3" xfId="1" applyFont="1" applyFill="1" applyBorder="1" applyAlignment="1">
      <alignment horizontal="justify" vertical="center" wrapText="1"/>
    </xf>
    <xf numFmtId="0" fontId="8" fillId="0" borderId="3" xfId="1" applyFont="1" applyBorder="1" applyAlignment="1">
      <alignment horizontal="left" vertical="center" wrapText="1"/>
    </xf>
    <xf numFmtId="0" fontId="5" fillId="21" borderId="3" xfId="1" applyFont="1" applyFill="1" applyBorder="1" applyAlignment="1">
      <alignment horizontal="center" vertical="center" wrapText="1"/>
    </xf>
    <xf numFmtId="0" fontId="9" fillId="0" borderId="3" xfId="1" applyFont="1" applyBorder="1" applyAlignment="1">
      <alignment horizontal="left" vertical="center" wrapText="1"/>
    </xf>
    <xf numFmtId="0" fontId="5" fillId="13" borderId="3" xfId="1" applyFont="1" applyFill="1" applyBorder="1" applyAlignment="1">
      <alignment horizontal="center" vertical="center" wrapText="1"/>
    </xf>
    <xf numFmtId="0" fontId="10" fillId="0" borderId="3" xfId="1" applyFont="1" applyBorder="1" applyAlignment="1">
      <alignment horizontal="left" vertical="center" wrapText="1"/>
    </xf>
    <xf numFmtId="0" fontId="5" fillId="16" borderId="3"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2" borderId="0" xfId="1" applyFont="1" applyFill="1" applyAlignment="1">
      <alignment horizontal="center" vertical="center" wrapText="1"/>
    </xf>
    <xf numFmtId="0" fontId="4" fillId="2" borderId="12" xfId="1" applyFont="1" applyFill="1" applyBorder="1" applyAlignment="1">
      <alignment horizontal="center" vertical="center" wrapText="1"/>
    </xf>
    <xf numFmtId="0" fontId="4" fillId="2" borderId="12" xfId="1" applyFont="1" applyFill="1" applyBorder="1" applyAlignment="1">
      <alignment horizontal="justify" vertical="center" wrapText="1"/>
    </xf>
    <xf numFmtId="0" fontId="5" fillId="2" borderId="12"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3" xfId="1" applyFont="1" applyFill="1" applyBorder="1" applyAlignment="1">
      <alignment vertical="center" wrapText="1"/>
    </xf>
    <xf numFmtId="0" fontId="12" fillId="2" borderId="0" xfId="1" applyFont="1" applyFill="1" applyAlignment="1">
      <alignment horizontal="center" vertical="center" wrapText="1"/>
    </xf>
    <xf numFmtId="0" fontId="4" fillId="2" borderId="0" xfId="1" applyFont="1" applyFill="1" applyAlignment="1">
      <alignment horizontal="center" vertical="center" wrapText="1"/>
    </xf>
    <xf numFmtId="0" fontId="13" fillId="2" borderId="3" xfId="1" applyFont="1" applyFill="1" applyBorder="1" applyAlignment="1">
      <alignment horizontal="justify" vertical="center" wrapText="1"/>
    </xf>
    <xf numFmtId="0" fontId="5" fillId="22" borderId="3" xfId="1" applyFont="1" applyFill="1" applyBorder="1" applyAlignment="1">
      <alignment horizontal="center" vertical="center" wrapText="1"/>
    </xf>
    <xf numFmtId="0" fontId="15" fillId="0" borderId="0" xfId="2" applyFont="1" applyAlignment="1">
      <alignment vertical="center" wrapText="1" readingOrder="1"/>
    </xf>
    <xf numFmtId="0" fontId="6" fillId="0" borderId="3" xfId="2" applyFont="1" applyBorder="1" applyAlignment="1">
      <alignment horizontal="center" vertical="center" wrapText="1"/>
    </xf>
    <xf numFmtId="0" fontId="6" fillId="0" borderId="0" xfId="2" applyFont="1" applyAlignment="1">
      <alignment horizontal="center" vertical="top" wrapText="1"/>
    </xf>
    <xf numFmtId="0" fontId="3" fillId="0" borderId="0" xfId="2" applyFont="1" applyAlignment="1">
      <alignment horizontal="center" vertical="top" wrapText="1"/>
    </xf>
    <xf numFmtId="0" fontId="16" fillId="0" borderId="0" xfId="2" applyFont="1" applyAlignment="1">
      <alignment vertical="top" wrapText="1"/>
    </xf>
    <xf numFmtId="0" fontId="16" fillId="0" borderId="0" xfId="2" applyFont="1" applyAlignment="1">
      <alignment horizontal="center" vertical="top" wrapText="1"/>
    </xf>
    <xf numFmtId="0" fontId="6" fillId="0" borderId="0" xfId="2" applyFont="1" applyAlignment="1">
      <alignment wrapText="1"/>
    </xf>
    <xf numFmtId="0" fontId="15" fillId="0" borderId="0" xfId="2" applyFont="1" applyAlignment="1">
      <alignment horizontal="center" vertical="center" wrapText="1" readingOrder="1"/>
    </xf>
    <xf numFmtId="0" fontId="19" fillId="2" borderId="0" xfId="1" applyFont="1" applyFill="1" applyAlignment="1">
      <alignment horizontal="center" vertical="center" wrapText="1"/>
    </xf>
    <xf numFmtId="0" fontId="20" fillId="2" borderId="3" xfId="1" applyFont="1" applyFill="1" applyBorder="1" applyAlignment="1">
      <alignment horizontal="center" vertical="center" wrapText="1"/>
    </xf>
    <xf numFmtId="0" fontId="20" fillId="2" borderId="3" xfId="1" applyFont="1" applyFill="1" applyBorder="1" applyAlignment="1">
      <alignment horizontal="justify" vertical="center" wrapText="1"/>
    </xf>
    <xf numFmtId="0" fontId="20" fillId="2" borderId="0" xfId="1" applyFont="1" applyFill="1" applyAlignment="1">
      <alignment horizontal="center" vertical="center" wrapText="1"/>
    </xf>
    <xf numFmtId="164" fontId="20" fillId="2" borderId="3" xfId="1" applyNumberFormat="1" applyFont="1" applyFill="1" applyBorder="1" applyAlignment="1">
      <alignment horizontal="center" vertical="center" wrapText="1"/>
    </xf>
    <xf numFmtId="0" fontId="20" fillId="2" borderId="3" xfId="1" applyFont="1" applyFill="1" applyBorder="1" applyAlignment="1">
      <alignment horizontal="left" vertical="center" wrapText="1"/>
    </xf>
    <xf numFmtId="0" fontId="44" fillId="0" borderId="0" xfId="1" applyFont="1" applyAlignment="1">
      <alignment horizontal="center" vertical="center" wrapText="1"/>
    </xf>
    <xf numFmtId="0" fontId="30" fillId="0" borderId="3" xfId="1" applyFont="1" applyBorder="1" applyAlignment="1">
      <alignment horizontal="center" vertical="center" wrapText="1"/>
    </xf>
    <xf numFmtId="0" fontId="44" fillId="0" borderId="3" xfId="1" applyFont="1" applyBorder="1" applyAlignment="1">
      <alignment horizontal="center" vertical="center" wrapText="1"/>
    </xf>
    <xf numFmtId="0" fontId="30" fillId="2" borderId="3" xfId="1" applyFont="1" applyFill="1" applyBorder="1" applyAlignment="1">
      <alignment horizontal="justify" vertical="center" wrapText="1"/>
    </xf>
    <xf numFmtId="0" fontId="30" fillId="0" borderId="0" xfId="1" applyFont="1" applyAlignment="1">
      <alignment horizontal="center" vertical="center" wrapText="1"/>
    </xf>
    <xf numFmtId="0" fontId="30" fillId="0" borderId="0" xfId="1" applyFont="1" applyAlignment="1">
      <alignment horizontal="justify" vertical="center" wrapText="1"/>
    </xf>
    <xf numFmtId="0" fontId="20" fillId="2" borderId="0" xfId="1" applyFont="1" applyFill="1" applyAlignment="1">
      <alignment horizontal="center" vertical="center" textRotation="90" wrapText="1"/>
    </xf>
    <xf numFmtId="0" fontId="19" fillId="12" borderId="3" xfId="1" applyFont="1" applyFill="1" applyBorder="1" applyAlignment="1">
      <alignment horizontal="center" vertical="center" textRotation="90" wrapText="1"/>
    </xf>
    <xf numFmtId="0" fontId="90" fillId="12" borderId="3" xfId="1" applyFont="1" applyFill="1" applyBorder="1" applyAlignment="1">
      <alignment horizontal="center" vertical="center" textRotation="90" wrapText="1"/>
    </xf>
    <xf numFmtId="0" fontId="19" fillId="10" borderId="3" xfId="1" applyFont="1" applyFill="1" applyBorder="1" applyAlignment="1">
      <alignment horizontal="center" vertical="center" textRotation="90" wrapText="1"/>
    </xf>
    <xf numFmtId="0" fontId="90" fillId="10" borderId="3" xfId="1" applyFont="1" applyFill="1" applyBorder="1" applyAlignment="1">
      <alignment horizontal="center" vertical="center" textRotation="90" wrapText="1"/>
    </xf>
    <xf numFmtId="0" fontId="20" fillId="0" borderId="1" xfId="1" applyFont="1" applyBorder="1" applyAlignment="1">
      <alignment horizontal="center" vertical="center" wrapText="1"/>
    </xf>
    <xf numFmtId="0" fontId="20" fillId="0" borderId="1" xfId="1" applyFont="1" applyBorder="1" applyAlignment="1">
      <alignment horizontal="justify" vertical="center" wrapText="1"/>
    </xf>
    <xf numFmtId="0" fontId="20" fillId="0" borderId="0" xfId="1" applyFont="1" applyAlignment="1">
      <alignment horizontal="center" vertical="center" wrapText="1"/>
    </xf>
    <xf numFmtId="0" fontId="20" fillId="2" borderId="0" xfId="1" applyFont="1" applyFill="1" applyAlignment="1">
      <alignment horizontal="center" vertical="top" wrapText="1"/>
    </xf>
    <xf numFmtId="0" fontId="21" fillId="2" borderId="0" xfId="1" applyFont="1" applyFill="1" applyAlignment="1">
      <alignment horizontal="center" vertical="center" wrapText="1"/>
    </xf>
    <xf numFmtId="164" fontId="21" fillId="2" borderId="0" xfId="1" applyNumberFormat="1" applyFont="1" applyFill="1" applyAlignment="1">
      <alignment horizontal="center" vertical="center" wrapText="1"/>
    </xf>
    <xf numFmtId="0" fontId="20" fillId="2" borderId="0" xfId="1" applyFont="1" applyFill="1" applyAlignment="1">
      <alignment horizontal="center" vertical="top" textRotation="90" wrapText="1"/>
    </xf>
    <xf numFmtId="0" fontId="20" fillId="2" borderId="0" xfId="1" applyFont="1" applyFill="1" applyAlignment="1">
      <alignment horizontal="justify" vertical="center" wrapText="1"/>
    </xf>
    <xf numFmtId="0" fontId="20" fillId="2" borderId="0" xfId="1" applyFont="1" applyFill="1" applyAlignment="1">
      <alignment horizontal="justify" vertical="center" textRotation="90" wrapText="1"/>
    </xf>
    <xf numFmtId="0" fontId="20" fillId="2" borderId="0" xfId="1" applyFont="1" applyFill="1" applyAlignment="1">
      <alignment wrapText="1"/>
    </xf>
    <xf numFmtId="0" fontId="20" fillId="2" borderId="0" xfId="1" applyFont="1" applyFill="1" applyAlignment="1">
      <alignment textRotation="90" wrapText="1"/>
    </xf>
    <xf numFmtId="0" fontId="20" fillId="0" borderId="0" xfId="1" applyFont="1" applyAlignment="1">
      <alignment horizontal="justify" vertical="center" wrapText="1"/>
    </xf>
    <xf numFmtId="0" fontId="90" fillId="10" borderId="3" xfId="1" applyFont="1" applyFill="1" applyBorder="1" applyAlignment="1">
      <alignment horizontal="center" vertical="center" wrapText="1"/>
    </xf>
    <xf numFmtId="0" fontId="90" fillId="2" borderId="0" xfId="1" applyFont="1" applyFill="1" applyAlignment="1">
      <alignment horizontal="center" vertical="top" wrapText="1"/>
    </xf>
    <xf numFmtId="0" fontId="90" fillId="2" borderId="0" xfId="1" applyFont="1" applyFill="1" applyAlignment="1">
      <alignment horizontal="justify" vertical="center" wrapText="1"/>
    </xf>
    <xf numFmtId="0" fontId="90" fillId="2" borderId="0" xfId="1" applyFont="1" applyFill="1" applyAlignment="1">
      <alignment horizontal="center" vertical="center" wrapText="1"/>
    </xf>
    <xf numFmtId="0" fontId="90" fillId="2" borderId="0" xfId="1" applyFont="1" applyFill="1" applyAlignment="1">
      <alignment wrapText="1"/>
    </xf>
    <xf numFmtId="0" fontId="90" fillId="12" borderId="3" xfId="1" applyFont="1" applyFill="1" applyBorder="1" applyAlignment="1">
      <alignment horizontal="center" vertical="center" wrapText="1"/>
    </xf>
    <xf numFmtId="0" fontId="19" fillId="0" borderId="0" xfId="1" applyFont="1" applyAlignment="1">
      <alignment horizontal="center" vertical="center" wrapText="1"/>
    </xf>
    <xf numFmtId="0" fontId="19" fillId="2" borderId="3" xfId="1" applyFont="1" applyFill="1" applyBorder="1" applyAlignment="1">
      <alignment horizontal="center" vertical="center" wrapText="1"/>
    </xf>
    <xf numFmtId="0" fontId="19" fillId="28" borderId="3" xfId="1" applyFont="1" applyFill="1" applyBorder="1" applyAlignment="1">
      <alignment horizontal="center" vertical="center" wrapText="1"/>
    </xf>
    <xf numFmtId="0" fontId="90" fillId="28" borderId="3" xfId="1" applyFont="1" applyFill="1" applyBorder="1" applyAlignment="1">
      <alignment horizontal="center" vertical="center" wrapText="1"/>
    </xf>
    <xf numFmtId="0" fontId="90" fillId="28" borderId="11" xfId="1" applyFont="1" applyFill="1" applyBorder="1" applyAlignment="1">
      <alignment horizontal="center" vertical="center" wrapText="1"/>
    </xf>
    <xf numFmtId="0" fontId="90" fillId="10" borderId="11" xfId="1" applyFont="1" applyFill="1" applyBorder="1" applyAlignment="1">
      <alignment horizontal="center" vertical="center" wrapText="1"/>
    </xf>
    <xf numFmtId="164" fontId="90" fillId="10" borderId="20" xfId="1" applyNumberFormat="1" applyFont="1" applyFill="1" applyBorder="1" applyAlignment="1">
      <alignment horizontal="center" vertical="center" wrapText="1"/>
    </xf>
    <xf numFmtId="0" fontId="90" fillId="29" borderId="19" xfId="1" applyFont="1" applyFill="1" applyBorder="1" applyAlignment="1">
      <alignment horizontal="center" vertical="center" wrapText="1"/>
    </xf>
    <xf numFmtId="164" fontId="90" fillId="29" borderId="20" xfId="1" applyNumberFormat="1" applyFont="1" applyFill="1" applyBorder="1" applyAlignment="1">
      <alignment horizontal="center" vertical="center" wrapText="1"/>
    </xf>
    <xf numFmtId="0" fontId="91" fillId="2" borderId="0" xfId="1" applyFont="1" applyFill="1" applyAlignment="1">
      <alignment horizontal="center" vertical="center" wrapText="1"/>
    </xf>
    <xf numFmtId="10" fontId="90" fillId="10" borderId="3" xfId="1" applyNumberFormat="1" applyFont="1" applyFill="1" applyBorder="1" applyAlignment="1">
      <alignment horizontal="center" vertical="center" wrapText="1"/>
    </xf>
    <xf numFmtId="10" fontId="90" fillId="12" borderId="3" xfId="1" applyNumberFormat="1" applyFont="1" applyFill="1" applyBorder="1" applyAlignment="1">
      <alignment horizontal="center" vertical="center" wrapText="1"/>
    </xf>
    <xf numFmtId="0" fontId="90" fillId="29" borderId="11" xfId="1" applyFont="1" applyFill="1" applyBorder="1" applyAlignment="1">
      <alignment horizontal="center" vertical="center" wrapText="1"/>
    </xf>
    <xf numFmtId="9" fontId="90" fillId="28" borderId="3" xfId="1" applyNumberFormat="1" applyFont="1" applyFill="1" applyBorder="1" applyAlignment="1">
      <alignment horizontal="center" vertical="center" wrapText="1"/>
    </xf>
    <xf numFmtId="0" fontId="19" fillId="2" borderId="2" xfId="1" applyFont="1" applyFill="1" applyBorder="1" applyAlignment="1">
      <alignment horizontal="center" vertical="center" wrapText="1"/>
    </xf>
    <xf numFmtId="164" fontId="90" fillId="2" borderId="3" xfId="1" applyNumberFormat="1" applyFont="1" applyFill="1" applyBorder="1" applyAlignment="1">
      <alignment horizontal="center" vertical="center" wrapText="1"/>
    </xf>
    <xf numFmtId="9" fontId="90" fillId="2" borderId="1" xfId="1" applyNumberFormat="1" applyFont="1" applyFill="1" applyBorder="1" applyAlignment="1">
      <alignment horizontal="center" vertical="center" wrapText="1"/>
    </xf>
    <xf numFmtId="0" fontId="24" fillId="0" borderId="8" xfId="0" applyFont="1" applyBorder="1" applyAlignment="1" applyProtection="1">
      <alignment horizontal="center" vertical="center" wrapText="1"/>
      <protection locked="0"/>
    </xf>
    <xf numFmtId="0" fontId="23" fillId="2" borderId="0" xfId="0" applyFont="1" applyFill="1" applyAlignment="1" applyProtection="1">
      <alignment wrapText="1"/>
      <protection locked="0"/>
    </xf>
    <xf numFmtId="0" fontId="28" fillId="0" borderId="0" xfId="0" applyFont="1" applyAlignment="1" applyProtection="1">
      <alignment horizontal="center" vertical="top" wrapText="1"/>
      <protection locked="0"/>
    </xf>
    <xf numFmtId="0" fontId="26" fillId="0" borderId="0" xfId="0"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6" fillId="0" borderId="0" xfId="0" applyFont="1" applyAlignment="1" applyProtection="1">
      <alignment horizontal="center" vertical="center" textRotation="90" wrapText="1"/>
      <protection locked="0"/>
    </xf>
    <xf numFmtId="0" fontId="30" fillId="0" borderId="0" xfId="0" applyFont="1" applyAlignment="1" applyProtection="1">
      <alignment horizontal="justify" vertical="center" wrapText="1"/>
      <protection locked="0"/>
    </xf>
    <xf numFmtId="0" fontId="28" fillId="2" borderId="0" xfId="0" applyFont="1" applyFill="1" applyAlignment="1" applyProtection="1">
      <alignment horizontal="center" vertical="top" wrapText="1"/>
      <protection locked="0"/>
    </xf>
    <xf numFmtId="3" fontId="26" fillId="0" borderId="0" xfId="0" applyNumberFormat="1" applyFont="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32" fillId="2" borderId="0" xfId="0" applyFont="1" applyFill="1" applyAlignment="1" applyProtection="1">
      <alignment horizontal="center" vertical="center" wrapText="1"/>
      <protection locked="0"/>
    </xf>
    <xf numFmtId="0" fontId="33" fillId="2" borderId="0" xfId="0" applyFont="1" applyFill="1" applyAlignment="1" applyProtection="1">
      <alignment horizontal="center" vertical="center" wrapText="1"/>
      <protection locked="0"/>
    </xf>
    <xf numFmtId="0" fontId="34" fillId="2" borderId="0" xfId="0" applyFont="1" applyFill="1" applyAlignment="1" applyProtection="1">
      <alignment horizontal="center" vertical="center" wrapText="1"/>
      <protection locked="0"/>
    </xf>
    <xf numFmtId="0" fontId="37" fillId="2" borderId="0" xfId="0" applyFont="1" applyFill="1" applyAlignment="1" applyProtection="1">
      <alignment horizontal="justify" vertical="center" wrapText="1"/>
      <protection locked="0"/>
    </xf>
    <xf numFmtId="0" fontId="37" fillId="2" borderId="0" xfId="0" applyFont="1" applyFill="1" applyAlignment="1" applyProtection="1">
      <alignment horizontal="center" vertical="center" wrapText="1"/>
      <protection locked="0"/>
    </xf>
    <xf numFmtId="0" fontId="38" fillId="2" borderId="0" xfId="0" applyFont="1" applyFill="1" applyAlignment="1" applyProtection="1">
      <alignment horizontal="center" vertical="center" wrapText="1"/>
      <protection locked="0"/>
    </xf>
    <xf numFmtId="0" fontId="39" fillId="2" borderId="0" xfId="0" applyFont="1" applyFill="1" applyAlignment="1" applyProtection="1">
      <alignment horizontal="center" vertical="center" wrapText="1"/>
      <protection locked="0"/>
    </xf>
    <xf numFmtId="0" fontId="28" fillId="0" borderId="2" xfId="0" applyFont="1" applyBorder="1" applyAlignment="1" applyProtection="1">
      <alignment horizontal="justify" vertical="center" wrapText="1"/>
      <protection locked="0"/>
    </xf>
    <xf numFmtId="0" fontId="4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top" wrapText="1"/>
      <protection locked="0"/>
    </xf>
    <xf numFmtId="0" fontId="46" fillId="2" borderId="0" xfId="0" applyFont="1" applyFill="1" applyAlignment="1" applyProtection="1">
      <alignment wrapText="1"/>
      <protection locked="0"/>
    </xf>
    <xf numFmtId="0" fontId="47" fillId="0" borderId="2" xfId="0" applyFont="1" applyBorder="1" applyAlignment="1" applyProtection="1">
      <alignment horizontal="justify" vertical="center" wrapText="1"/>
      <protection locked="0"/>
    </xf>
    <xf numFmtId="0" fontId="48" fillId="3" borderId="3" xfId="0" applyFont="1" applyFill="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7" fillId="0" borderId="2" xfId="0" applyFont="1" applyBorder="1" applyAlignment="1" applyProtection="1">
      <alignment wrapText="1"/>
      <protection locked="0"/>
    </xf>
    <xf numFmtId="0" fontId="47" fillId="2" borderId="0" xfId="0" applyFont="1" applyFill="1" applyAlignment="1" applyProtection="1">
      <alignment wrapText="1"/>
      <protection locked="0"/>
    </xf>
    <xf numFmtId="0" fontId="50" fillId="2" borderId="0" xfId="0" applyFont="1" applyFill="1" applyAlignment="1" applyProtection="1">
      <alignment wrapText="1"/>
      <protection locked="0"/>
    </xf>
    <xf numFmtId="0" fontId="33" fillId="0" borderId="2" xfId="0" applyFont="1" applyBorder="1" applyAlignment="1" applyProtection="1">
      <alignment horizontal="justify" vertical="center" wrapText="1"/>
      <protection locked="0"/>
    </xf>
    <xf numFmtId="0" fontId="51" fillId="3" borderId="3" xfId="0" applyFont="1" applyFill="1" applyBorder="1" applyAlignment="1" applyProtection="1">
      <alignment horizontal="center" vertical="center" textRotation="90" wrapText="1"/>
      <protection locked="0"/>
    </xf>
    <xf numFmtId="0" fontId="33" fillId="0" borderId="2" xfId="0" applyFont="1" applyBorder="1" applyAlignment="1" applyProtection="1">
      <alignment horizontal="justify" vertical="center" textRotation="90" wrapText="1"/>
      <protection locked="0"/>
    </xf>
    <xf numFmtId="0" fontId="33" fillId="0" borderId="2" xfId="0" applyFont="1" applyBorder="1" applyAlignment="1" applyProtection="1">
      <alignment wrapText="1"/>
      <protection locked="0"/>
    </xf>
    <xf numFmtId="0" fontId="49" fillId="2" borderId="0" xfId="0" applyFont="1" applyFill="1" applyAlignment="1" applyProtection="1">
      <alignment wrapText="1"/>
      <protection locked="0"/>
    </xf>
    <xf numFmtId="0" fontId="31" fillId="2" borderId="0" xfId="0" applyFont="1" applyFill="1" applyAlignment="1" applyProtection="1">
      <alignment horizontal="center" vertical="center" wrapText="1"/>
      <protection locked="0"/>
    </xf>
    <xf numFmtId="0" fontId="31" fillId="2" borderId="0" xfId="0" applyFont="1" applyFill="1" applyAlignment="1" applyProtection="1">
      <alignment horizontal="justify" vertical="center" wrapText="1"/>
      <protection locked="0"/>
    </xf>
    <xf numFmtId="0" fontId="31" fillId="2" borderId="0" xfId="0" applyFont="1" applyFill="1" applyAlignment="1" applyProtection="1">
      <alignment horizontal="center" vertical="center" textRotation="90" wrapText="1"/>
      <protection locked="0"/>
    </xf>
    <xf numFmtId="16" fontId="17" fillId="2" borderId="0" xfId="0" applyNumberFormat="1" applyFont="1" applyFill="1" applyAlignment="1" applyProtection="1">
      <alignment horizontal="justify" vertical="center" wrapText="1"/>
      <protection locked="0"/>
    </xf>
    <xf numFmtId="0" fontId="52" fillId="2" borderId="0" xfId="0" applyFont="1" applyFill="1" applyAlignment="1" applyProtection="1">
      <alignment horizontal="center" vertical="center" wrapText="1"/>
      <protection locked="0"/>
    </xf>
    <xf numFmtId="0" fontId="45" fillId="2" borderId="0" xfId="0" applyFont="1" applyFill="1" applyAlignment="1" applyProtection="1">
      <alignment horizontal="center" vertical="center" wrapText="1"/>
      <protection locked="0"/>
    </xf>
    <xf numFmtId="0" fontId="31" fillId="2" borderId="6" xfId="0" applyFont="1" applyFill="1" applyBorder="1" applyAlignment="1" applyProtection="1">
      <alignment horizontal="center" vertical="center" wrapText="1"/>
      <protection locked="0"/>
    </xf>
    <xf numFmtId="0" fontId="31" fillId="2" borderId="6" xfId="0" applyFont="1" applyFill="1" applyBorder="1" applyAlignment="1" applyProtection="1">
      <alignment horizontal="justify" vertical="center" wrapText="1"/>
      <protection locked="0"/>
    </xf>
    <xf numFmtId="0" fontId="31" fillId="2" borderId="6" xfId="0" applyFont="1" applyFill="1" applyBorder="1" applyAlignment="1" applyProtection="1">
      <alignment horizontal="center" vertical="center" textRotation="90" wrapText="1"/>
      <protection locked="0"/>
    </xf>
    <xf numFmtId="0" fontId="31" fillId="7" borderId="3" xfId="0" applyFont="1" applyFill="1" applyBorder="1" applyAlignment="1" applyProtection="1">
      <alignment horizontal="center" vertical="center" wrapText="1"/>
      <protection locked="0"/>
    </xf>
    <xf numFmtId="0" fontId="31" fillId="7" borderId="3" xfId="0" applyFont="1" applyFill="1" applyBorder="1" applyAlignment="1" applyProtection="1">
      <alignment horizontal="center" vertical="center" textRotation="90" wrapText="1"/>
      <protection locked="0"/>
    </xf>
    <xf numFmtId="16" fontId="31" fillId="7" borderId="3" xfId="0" applyNumberFormat="1" applyFont="1" applyFill="1" applyBorder="1" applyAlignment="1" applyProtection="1">
      <alignment horizontal="justify" vertical="center" wrapText="1"/>
      <protection locked="0"/>
    </xf>
    <xf numFmtId="0" fontId="34" fillId="7" borderId="3"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center" vertical="center" wrapText="1"/>
      <protection locked="0"/>
    </xf>
    <xf numFmtId="0" fontId="45" fillId="7" borderId="3" xfId="0" applyFont="1" applyFill="1" applyBorder="1" applyAlignment="1" applyProtection="1">
      <alignment horizontal="center" vertical="center" wrapText="1"/>
      <protection locked="0"/>
    </xf>
    <xf numFmtId="164" fontId="45" fillId="7" borderId="3" xfId="0" applyNumberFormat="1" applyFont="1" applyFill="1" applyBorder="1" applyAlignment="1" applyProtection="1">
      <alignment horizontal="center" vertical="center" wrapText="1"/>
      <protection locked="0"/>
    </xf>
    <xf numFmtId="0" fontId="34" fillId="2" borderId="0" xfId="0" applyFont="1" applyFill="1" applyAlignment="1" applyProtection="1">
      <alignment wrapText="1"/>
      <protection locked="0"/>
    </xf>
    <xf numFmtId="0" fontId="34" fillId="2" borderId="3" xfId="0" applyFont="1" applyFill="1" applyBorder="1" applyAlignment="1" applyProtection="1">
      <alignment horizontal="center" vertical="center" wrapText="1"/>
      <protection locked="0"/>
    </xf>
    <xf numFmtId="16" fontId="17" fillId="7" borderId="3" xfId="0" applyNumberFormat="1" applyFont="1" applyFill="1" applyBorder="1" applyAlignment="1" applyProtection="1">
      <alignment horizontal="justify" vertical="center" wrapText="1"/>
      <protection locked="0"/>
    </xf>
    <xf numFmtId="0" fontId="41" fillId="2" borderId="0" xfId="0" applyFont="1" applyFill="1" applyAlignment="1" applyProtection="1">
      <alignment horizontal="center" vertical="center" wrapText="1"/>
      <protection locked="0"/>
    </xf>
    <xf numFmtId="0" fontId="41" fillId="2" borderId="0" xfId="0" applyFont="1" applyFill="1" applyAlignment="1" applyProtection="1">
      <alignment horizontal="center" vertical="center" textRotation="90" wrapText="1"/>
      <protection locked="0"/>
    </xf>
    <xf numFmtId="0" fontId="31" fillId="0" borderId="0" xfId="0" applyFont="1" applyAlignment="1" applyProtection="1">
      <alignment horizontal="center" vertical="center" wrapText="1"/>
      <protection locked="0"/>
    </xf>
    <xf numFmtId="164" fontId="31" fillId="2" borderId="0" xfId="0" applyNumberFormat="1" applyFont="1" applyFill="1" applyAlignment="1" applyProtection="1">
      <alignment horizontal="center" vertical="center" wrapText="1"/>
      <protection locked="0"/>
    </xf>
    <xf numFmtId="0" fontId="31" fillId="9" borderId="3" xfId="0" applyFont="1" applyFill="1" applyBorder="1" applyAlignment="1" applyProtection="1">
      <alignment horizontal="center" vertical="center" wrapText="1"/>
      <protection locked="0"/>
    </xf>
    <xf numFmtId="0" fontId="31" fillId="9" borderId="3" xfId="0" applyFont="1" applyFill="1" applyBorder="1" applyAlignment="1" applyProtection="1">
      <alignment horizontal="center" vertical="center" textRotation="90" wrapText="1"/>
      <protection locked="0"/>
    </xf>
    <xf numFmtId="16" fontId="17" fillId="9" borderId="3" xfId="0" applyNumberFormat="1" applyFont="1" applyFill="1" applyBorder="1" applyAlignment="1" applyProtection="1">
      <alignment horizontal="justify" vertical="center" wrapText="1"/>
      <protection locked="0"/>
    </xf>
    <xf numFmtId="0" fontId="31" fillId="9" borderId="3" xfId="0" applyFont="1" applyFill="1" applyBorder="1" applyAlignment="1" applyProtection="1">
      <alignment horizontal="justify" vertical="center" wrapText="1"/>
      <protection locked="0"/>
    </xf>
    <xf numFmtId="0" fontId="34" fillId="9" borderId="3" xfId="0" applyFont="1" applyFill="1" applyBorder="1" applyAlignment="1" applyProtection="1">
      <alignment horizontal="center" vertical="center" wrapText="1"/>
      <protection locked="0"/>
    </xf>
    <xf numFmtId="0" fontId="45" fillId="9" borderId="3" xfId="0" applyFont="1" applyFill="1" applyBorder="1" applyAlignment="1" applyProtection="1">
      <alignment horizontal="center" vertical="center" wrapText="1"/>
      <protection locked="0"/>
    </xf>
    <xf numFmtId="164" fontId="45" fillId="9" borderId="3" xfId="0" applyNumberFormat="1" applyFont="1" applyFill="1" applyBorder="1" applyAlignment="1" applyProtection="1">
      <alignment horizontal="center" vertical="center" wrapText="1"/>
      <protection locked="0"/>
    </xf>
    <xf numFmtId="0" fontId="31" fillId="2" borderId="3" xfId="0" applyFont="1" applyFill="1" applyBorder="1" applyAlignment="1" applyProtection="1">
      <alignment horizontal="justify" vertical="center" wrapText="1"/>
      <protection locked="0"/>
    </xf>
    <xf numFmtId="0" fontId="31" fillId="2" borderId="2" xfId="0" applyFont="1" applyFill="1" applyBorder="1" applyAlignment="1" applyProtection="1">
      <alignment horizontal="justify" vertical="center" wrapText="1"/>
      <protection locked="0"/>
    </xf>
    <xf numFmtId="16" fontId="31" fillId="9" borderId="3" xfId="0" applyNumberFormat="1" applyFont="1" applyFill="1" applyBorder="1" applyAlignment="1" applyProtection="1">
      <alignment horizontal="justify" vertical="center" wrapText="1"/>
      <protection locked="0"/>
    </xf>
    <xf numFmtId="0" fontId="31" fillId="2" borderId="4" xfId="0" applyFont="1" applyFill="1" applyBorder="1" applyAlignment="1" applyProtection="1">
      <alignment horizontal="center" vertical="center" wrapText="1"/>
      <protection locked="0"/>
    </xf>
    <xf numFmtId="0" fontId="31" fillId="2" borderId="5" xfId="0" applyFont="1" applyFill="1" applyBorder="1" applyAlignment="1" applyProtection="1">
      <alignment horizontal="center" vertical="center" wrapText="1"/>
      <protection locked="0"/>
    </xf>
    <xf numFmtId="0" fontId="31" fillId="2" borderId="3" xfId="0" applyFont="1" applyFill="1" applyBorder="1" applyAlignment="1" applyProtection="1">
      <alignment horizontal="center" vertical="center" wrapText="1"/>
      <protection locked="0"/>
    </xf>
    <xf numFmtId="0" fontId="61" fillId="9" borderId="3" xfId="0" applyFont="1" applyFill="1" applyBorder="1" applyAlignment="1" applyProtection="1">
      <alignment horizontal="center" vertical="center" wrapText="1"/>
      <protection locked="0"/>
    </xf>
    <xf numFmtId="0" fontId="17" fillId="9" borderId="3" xfId="0" applyFont="1" applyFill="1" applyBorder="1" applyAlignment="1" applyProtection="1">
      <alignment horizontal="center" vertical="center" wrapText="1"/>
      <protection locked="0"/>
    </xf>
    <xf numFmtId="0" fontId="31" fillId="8" borderId="3" xfId="0" applyFont="1" applyFill="1" applyBorder="1" applyAlignment="1" applyProtection="1">
      <alignment horizontal="center" vertical="center" wrapText="1"/>
      <protection locked="0"/>
    </xf>
    <xf numFmtId="0" fontId="31" fillId="8" borderId="3" xfId="0" applyFont="1" applyFill="1" applyBorder="1" applyAlignment="1" applyProtection="1">
      <alignment horizontal="center" vertical="center" textRotation="90" wrapText="1"/>
      <protection locked="0"/>
    </xf>
    <xf numFmtId="16" fontId="31" fillId="8" borderId="3" xfId="0" applyNumberFormat="1" applyFont="1" applyFill="1" applyBorder="1" applyAlignment="1" applyProtection="1">
      <alignment horizontal="justify" vertical="center" wrapText="1"/>
      <protection locked="0"/>
    </xf>
    <xf numFmtId="0" fontId="31" fillId="8" borderId="3" xfId="0" applyFont="1" applyFill="1" applyBorder="1" applyAlignment="1" applyProtection="1">
      <alignment horizontal="justify" vertical="center" wrapText="1"/>
      <protection locked="0"/>
    </xf>
    <xf numFmtId="0" fontId="34" fillId="8" borderId="3" xfId="0" applyFont="1" applyFill="1" applyBorder="1" applyAlignment="1" applyProtection="1">
      <alignment horizontal="center" vertical="center" wrapText="1"/>
      <protection locked="0"/>
    </xf>
    <xf numFmtId="0" fontId="60" fillId="2" borderId="3" xfId="0" applyFont="1" applyFill="1" applyBorder="1" applyAlignment="1" applyProtection="1">
      <alignment horizontal="center" vertical="center" wrapText="1"/>
      <protection locked="0"/>
    </xf>
    <xf numFmtId="0" fontId="45" fillId="8" borderId="3" xfId="0" applyFont="1" applyFill="1" applyBorder="1" applyAlignment="1" applyProtection="1">
      <alignment horizontal="center" vertical="center" wrapText="1"/>
      <protection locked="0"/>
    </xf>
    <xf numFmtId="164" fontId="45" fillId="8" borderId="3" xfId="0" applyNumberFormat="1" applyFont="1" applyFill="1" applyBorder="1" applyAlignment="1" applyProtection="1">
      <alignment horizontal="center" vertical="center" wrapText="1"/>
      <protection locked="0"/>
    </xf>
    <xf numFmtId="0" fontId="41" fillId="8" borderId="3" xfId="0" applyFont="1" applyFill="1" applyBorder="1" applyAlignment="1" applyProtection="1">
      <alignment horizontal="center" vertical="center" wrapText="1"/>
      <protection locked="0"/>
    </xf>
    <xf numFmtId="164" fontId="41" fillId="8" borderId="3" xfId="0" applyNumberFormat="1" applyFont="1" applyFill="1" applyBorder="1" applyAlignment="1" applyProtection="1">
      <alignment horizontal="center" vertical="center" wrapText="1"/>
      <protection locked="0"/>
    </xf>
    <xf numFmtId="0" fontId="31" fillId="2" borderId="0" xfId="0" applyFont="1" applyFill="1" applyAlignment="1" applyProtection="1">
      <alignment wrapText="1"/>
      <protection locked="0"/>
    </xf>
    <xf numFmtId="0" fontId="31" fillId="27" borderId="3" xfId="0" applyFont="1" applyFill="1" applyBorder="1" applyAlignment="1" applyProtection="1">
      <alignment horizontal="center" vertical="center" wrapText="1"/>
      <protection locked="0"/>
    </xf>
    <xf numFmtId="0" fontId="31" fillId="27" borderId="3" xfId="0" applyFont="1" applyFill="1" applyBorder="1" applyAlignment="1" applyProtection="1">
      <alignment horizontal="justify" vertical="center" wrapText="1"/>
      <protection locked="0"/>
    </xf>
    <xf numFmtId="0" fontId="17" fillId="27" borderId="3" xfId="0" applyFont="1" applyFill="1" applyBorder="1" applyAlignment="1" applyProtection="1">
      <alignment horizontal="justify" vertical="center" wrapText="1"/>
      <protection locked="0"/>
    </xf>
    <xf numFmtId="0" fontId="31" fillId="27" borderId="3" xfId="0" applyFont="1" applyFill="1" applyBorder="1" applyAlignment="1" applyProtection="1">
      <alignment horizontal="center" vertical="center" textRotation="90" wrapText="1"/>
      <protection locked="0"/>
    </xf>
    <xf numFmtId="0" fontId="34" fillId="27" borderId="3" xfId="0" applyFont="1" applyFill="1" applyBorder="1" applyAlignment="1" applyProtection="1">
      <alignment horizontal="center" vertical="center" wrapText="1"/>
      <protection locked="0"/>
    </xf>
    <xf numFmtId="0" fontId="45" fillId="27" borderId="3" xfId="0" applyFont="1" applyFill="1" applyBorder="1" applyAlignment="1" applyProtection="1">
      <alignment horizontal="center" vertical="center" wrapText="1"/>
      <protection locked="0"/>
    </xf>
    <xf numFmtId="164" fontId="45" fillId="27" borderId="3" xfId="0" applyNumberFormat="1" applyFont="1" applyFill="1" applyBorder="1" applyAlignment="1" applyProtection="1">
      <alignment horizontal="center" vertical="center" wrapText="1"/>
      <protection locked="0"/>
    </xf>
    <xf numFmtId="0" fontId="31" fillId="2" borderId="7" xfId="0" applyFont="1" applyFill="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protection locked="0"/>
    </xf>
    <xf numFmtId="0" fontId="31" fillId="2" borderId="7" xfId="0" applyFont="1" applyFill="1" applyBorder="1" applyAlignment="1" applyProtection="1">
      <alignment horizontal="center" vertical="center" textRotation="90" wrapText="1"/>
      <protection locked="0"/>
    </xf>
    <xf numFmtId="0" fontId="31" fillId="2" borderId="7" xfId="0" applyFont="1" applyFill="1" applyBorder="1" applyAlignment="1" applyProtection="1">
      <alignment horizontal="justify" vertical="center" wrapText="1"/>
      <protection locked="0"/>
    </xf>
    <xf numFmtId="3" fontId="31" fillId="27" borderId="3" xfId="0" applyNumberFormat="1" applyFont="1" applyFill="1" applyBorder="1" applyAlignment="1" applyProtection="1">
      <alignment horizontal="center" vertical="center" wrapText="1"/>
      <protection locked="0"/>
    </xf>
    <xf numFmtId="0" fontId="17" fillId="27" borderId="3" xfId="0" applyFont="1" applyFill="1" applyBorder="1" applyAlignment="1" applyProtection="1">
      <alignment horizontal="center" vertical="center" wrapText="1"/>
      <protection locked="0"/>
    </xf>
    <xf numFmtId="0" fontId="84" fillId="6" borderId="3" xfId="0" applyFont="1" applyFill="1" applyBorder="1" applyAlignment="1" applyProtection="1">
      <alignment horizontal="center" vertical="center" wrapText="1"/>
      <protection locked="0"/>
    </xf>
    <xf numFmtId="0" fontId="31" fillId="6" borderId="10" xfId="0" applyFont="1" applyFill="1" applyBorder="1" applyAlignment="1" applyProtection="1">
      <alignment horizontal="center" vertical="center" wrapText="1"/>
      <protection locked="0"/>
    </xf>
    <xf numFmtId="0" fontId="60" fillId="2" borderId="0" xfId="0" applyFont="1" applyFill="1" applyAlignment="1" applyProtection="1">
      <alignment horizontal="justify" vertical="center" wrapText="1"/>
      <protection locked="0"/>
    </xf>
    <xf numFmtId="0" fontId="31" fillId="6" borderId="10" xfId="0" applyFont="1" applyFill="1" applyBorder="1" applyAlignment="1" applyProtection="1">
      <alignment horizontal="center" vertical="center" textRotation="90" wrapText="1"/>
      <protection locked="0"/>
    </xf>
    <xf numFmtId="0" fontId="31" fillId="6" borderId="10" xfId="0" applyFont="1" applyFill="1" applyBorder="1" applyAlignment="1" applyProtection="1">
      <alignment horizontal="justify" vertical="center" wrapText="1"/>
      <protection locked="0"/>
    </xf>
    <xf numFmtId="0" fontId="34" fillId="6" borderId="3" xfId="0" applyFont="1" applyFill="1" applyBorder="1" applyAlignment="1" applyProtection="1">
      <alignment horizontal="center" vertical="center" wrapText="1"/>
      <protection locked="0"/>
    </xf>
    <xf numFmtId="0" fontId="45" fillId="6" borderId="3" xfId="0" applyFont="1" applyFill="1" applyBorder="1" applyAlignment="1" applyProtection="1">
      <alignment horizontal="center" vertical="center" wrapText="1"/>
      <protection locked="0"/>
    </xf>
    <xf numFmtId="164" fontId="45" fillId="6" borderId="3" xfId="0" applyNumberFormat="1" applyFont="1" applyFill="1" applyBorder="1" applyAlignment="1" applyProtection="1">
      <alignment horizontal="center" vertical="center" wrapText="1"/>
      <protection locked="0"/>
    </xf>
    <xf numFmtId="0" fontId="31" fillId="6" borderId="3" xfId="0" applyFont="1" applyFill="1" applyBorder="1" applyAlignment="1" applyProtection="1">
      <alignment horizontal="center" vertical="center" wrapText="1"/>
      <protection locked="0"/>
    </xf>
    <xf numFmtId="0" fontId="31" fillId="6" borderId="3" xfId="0" applyFont="1" applyFill="1" applyBorder="1" applyAlignment="1" applyProtection="1">
      <alignment horizontal="center" vertical="center" textRotation="90" wrapText="1"/>
      <protection locked="0"/>
    </xf>
    <xf numFmtId="0" fontId="31" fillId="6" borderId="3" xfId="0" applyFont="1" applyFill="1" applyBorder="1" applyAlignment="1" applyProtection="1">
      <alignment horizontal="justify" vertical="center" wrapText="1"/>
      <protection locked="0"/>
    </xf>
    <xf numFmtId="0" fontId="31" fillId="5" borderId="3" xfId="0" applyFont="1" applyFill="1" applyBorder="1" applyAlignment="1" applyProtection="1">
      <alignment horizontal="center" vertical="center" wrapText="1"/>
      <protection locked="0"/>
    </xf>
    <xf numFmtId="0" fontId="31" fillId="5" borderId="3" xfId="0" applyFont="1" applyFill="1" applyBorder="1" applyAlignment="1" applyProtection="1">
      <alignment horizontal="center" vertical="center" textRotation="90" wrapText="1"/>
      <protection locked="0"/>
    </xf>
    <xf numFmtId="0" fontId="31" fillId="5" borderId="3" xfId="0" applyFont="1" applyFill="1" applyBorder="1" applyAlignment="1" applyProtection="1">
      <alignment horizontal="justify" vertical="center" wrapText="1"/>
      <protection locked="0"/>
    </xf>
    <xf numFmtId="0" fontId="34" fillId="5" borderId="3" xfId="0" applyFont="1" applyFill="1" applyBorder="1" applyAlignment="1" applyProtection="1">
      <alignment horizontal="center" vertical="center" wrapText="1"/>
      <protection locked="0"/>
    </xf>
    <xf numFmtId="0" fontId="45" fillId="5" borderId="3" xfId="0" applyFont="1" applyFill="1" applyBorder="1" applyAlignment="1" applyProtection="1">
      <alignment horizontal="center" vertical="center" wrapText="1"/>
      <protection locked="0"/>
    </xf>
    <xf numFmtId="164" fontId="45" fillId="5" borderId="3" xfId="0" applyNumberFormat="1" applyFont="1" applyFill="1" applyBorder="1" applyAlignment="1" applyProtection="1">
      <alignment horizontal="center" vertical="center" wrapText="1"/>
      <protection locked="0"/>
    </xf>
    <xf numFmtId="0" fontId="31" fillId="17" borderId="3" xfId="0" applyFont="1" applyFill="1" applyBorder="1" applyAlignment="1" applyProtection="1">
      <alignment horizontal="center" vertical="center" wrapText="1"/>
      <protection locked="0"/>
    </xf>
    <xf numFmtId="0" fontId="31" fillId="17" borderId="10" xfId="0" applyFont="1" applyFill="1" applyBorder="1" applyAlignment="1" applyProtection="1">
      <alignment horizontal="center" vertical="center" textRotation="90" wrapText="1"/>
      <protection locked="0"/>
    </xf>
    <xf numFmtId="0" fontId="31" fillId="17" borderId="3" xfId="0" applyFont="1" applyFill="1" applyBorder="1" applyAlignment="1" applyProtection="1">
      <alignment horizontal="justify" vertical="center" wrapText="1"/>
      <protection locked="0"/>
    </xf>
    <xf numFmtId="0" fontId="31" fillId="17" borderId="3" xfId="0" applyFont="1" applyFill="1" applyBorder="1" applyAlignment="1" applyProtection="1">
      <alignment horizontal="center" vertical="center" textRotation="90" wrapText="1"/>
      <protection locked="0"/>
    </xf>
    <xf numFmtId="0" fontId="31" fillId="17" borderId="10" xfId="0" applyFont="1" applyFill="1" applyBorder="1" applyAlignment="1" applyProtection="1">
      <alignment horizontal="justify" vertical="center" wrapText="1"/>
      <protection locked="0"/>
    </xf>
    <xf numFmtId="0" fontId="34" fillId="17" borderId="3" xfId="0" applyFont="1" applyFill="1" applyBorder="1" applyAlignment="1" applyProtection="1">
      <alignment horizontal="center" vertical="center" wrapText="1"/>
      <protection locked="0"/>
    </xf>
    <xf numFmtId="0" fontId="45" fillId="17" borderId="3" xfId="0" applyFont="1" applyFill="1" applyBorder="1" applyAlignment="1" applyProtection="1">
      <alignment horizontal="center" vertical="center" wrapText="1"/>
      <protection locked="0"/>
    </xf>
    <xf numFmtId="164" fontId="45" fillId="17" borderId="3" xfId="0" applyNumberFormat="1" applyFont="1" applyFill="1" applyBorder="1" applyAlignment="1" applyProtection="1">
      <alignment horizontal="center" vertical="center" wrapText="1"/>
      <protection locked="0"/>
    </xf>
    <xf numFmtId="0" fontId="17" fillId="17" borderId="3" xfId="0" applyFont="1" applyFill="1" applyBorder="1" applyAlignment="1" applyProtection="1">
      <alignment horizontal="center" vertical="center" wrapText="1"/>
      <protection locked="0"/>
    </xf>
    <xf numFmtId="3" fontId="31" fillId="17" borderId="3" xfId="0" applyNumberFormat="1" applyFont="1" applyFill="1" applyBorder="1" applyAlignment="1" applyProtection="1">
      <alignment horizontal="center" vertical="center" wrapText="1"/>
      <protection locked="0"/>
    </xf>
    <xf numFmtId="0" fontId="63" fillId="2" borderId="0" xfId="0"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63" fillId="2" borderId="0" xfId="0" applyFont="1" applyFill="1" applyAlignment="1" applyProtection="1">
      <alignment horizontal="center" vertical="center" textRotation="90" wrapText="1"/>
      <protection locked="0"/>
    </xf>
    <xf numFmtId="0" fontId="57" fillId="2" borderId="0" xfId="0"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164"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justify" vertical="center" wrapText="1"/>
      <protection locked="0"/>
    </xf>
    <xf numFmtId="0" fontId="54" fillId="2" borderId="0" xfId="0" applyFont="1" applyFill="1" applyAlignment="1" applyProtection="1">
      <alignment horizontal="center" vertical="center" textRotation="90" wrapText="1"/>
      <protection locked="0"/>
    </xf>
    <xf numFmtId="0" fontId="56" fillId="2" borderId="0" xfId="0" applyFont="1" applyFill="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textRotation="90" wrapText="1"/>
      <protection locked="0"/>
    </xf>
    <xf numFmtId="0" fontId="54" fillId="2" borderId="6" xfId="0" applyFont="1" applyFill="1" applyBorder="1" applyAlignment="1" applyProtection="1">
      <alignment horizontal="justify" vertical="center" wrapText="1"/>
      <protection locked="0"/>
    </xf>
    <xf numFmtId="0" fontId="17" fillId="3" borderId="3"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justify" vertical="center" wrapText="1"/>
      <protection locked="0"/>
    </xf>
    <xf numFmtId="0" fontId="17" fillId="2" borderId="0" xfId="0" applyFont="1" applyFill="1" applyAlignment="1" applyProtection="1">
      <alignment horizontal="center" vertical="center" wrapText="1"/>
      <protection locked="0"/>
    </xf>
    <xf numFmtId="0" fontId="17" fillId="2" borderId="4" xfId="0" applyFont="1" applyFill="1" applyBorder="1" applyAlignment="1" applyProtection="1">
      <alignment horizontal="justify" vertical="center" wrapText="1"/>
      <protection locked="0"/>
    </xf>
    <xf numFmtId="0" fontId="17" fillId="3" borderId="3" xfId="0" applyFont="1" applyFill="1" applyBorder="1" applyAlignment="1" applyProtection="1">
      <alignment horizontal="center" vertical="center" textRotation="90" wrapText="1"/>
      <protection locked="0"/>
    </xf>
    <xf numFmtId="0" fontId="17" fillId="3" borderId="3" xfId="0" applyFont="1" applyFill="1" applyBorder="1" applyAlignment="1" applyProtection="1">
      <alignment horizontal="justify" vertical="center" wrapText="1"/>
      <protection locked="0"/>
    </xf>
    <xf numFmtId="0" fontId="17" fillId="2" borderId="5" xfId="0" applyFont="1" applyFill="1" applyBorder="1" applyAlignment="1" applyProtection="1">
      <alignment horizontal="justify" vertical="center" wrapText="1"/>
      <protection locked="0"/>
    </xf>
    <xf numFmtId="0" fontId="17" fillId="2" borderId="0" xfId="0" applyFont="1" applyFill="1" applyAlignment="1" applyProtection="1">
      <alignment horizontal="justify" vertical="center" wrapText="1"/>
      <protection locked="0"/>
    </xf>
    <xf numFmtId="0" fontId="34" fillId="3" borderId="3" xfId="0" applyFont="1" applyFill="1" applyBorder="1" applyAlignment="1" applyProtection="1">
      <alignment horizontal="center" vertical="center" wrapText="1"/>
      <protection locked="0"/>
    </xf>
    <xf numFmtId="0" fontId="45" fillId="3" borderId="3" xfId="0" applyFont="1" applyFill="1" applyBorder="1" applyAlignment="1" applyProtection="1">
      <alignment horizontal="center" vertical="center" wrapText="1"/>
      <protection locked="0"/>
    </xf>
    <xf numFmtId="164" fontId="45" fillId="3" borderId="3" xfId="0" applyNumberFormat="1"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53" fillId="4" borderId="3" xfId="0" applyFont="1" applyFill="1" applyBorder="1" applyAlignment="1" applyProtection="1">
      <alignment horizontal="center" vertical="center" wrapText="1"/>
      <protection locked="0"/>
    </xf>
    <xf numFmtId="0" fontId="66" fillId="2" borderId="0" xfId="0" applyFont="1" applyFill="1" applyAlignment="1" applyProtection="1">
      <alignment horizontal="justify" vertical="center" wrapText="1"/>
      <protection locked="0"/>
    </xf>
    <xf numFmtId="0" fontId="31" fillId="4" borderId="10" xfId="0" applyFont="1" applyFill="1" applyBorder="1" applyAlignment="1" applyProtection="1">
      <alignment horizontal="center" vertical="center" textRotation="90" wrapText="1"/>
      <protection locked="0"/>
    </xf>
    <xf numFmtId="0" fontId="31" fillId="4" borderId="10" xfId="0" applyFont="1" applyFill="1" applyBorder="1" applyAlignment="1" applyProtection="1">
      <alignment horizontal="justify" vertical="center" wrapText="1"/>
      <protection locked="0"/>
    </xf>
    <xf numFmtId="0" fontId="17" fillId="4" borderId="3" xfId="0" applyFont="1" applyFill="1" applyBorder="1" applyAlignment="1" applyProtection="1">
      <alignment horizontal="justify" vertical="center" wrapText="1"/>
      <protection locked="0"/>
    </xf>
    <xf numFmtId="0" fontId="31" fillId="4" borderId="3" xfId="0" applyFont="1" applyFill="1" applyBorder="1" applyAlignment="1" applyProtection="1">
      <alignment horizontal="center" vertical="center" wrapText="1"/>
      <protection locked="0"/>
    </xf>
    <xf numFmtId="0" fontId="45" fillId="4" borderId="3" xfId="0" applyFont="1" applyFill="1" applyBorder="1" applyAlignment="1" applyProtection="1">
      <alignment horizontal="center" vertical="center" wrapText="1"/>
      <protection locked="0"/>
    </xf>
    <xf numFmtId="164" fontId="45" fillId="4" borderId="3" xfId="0" applyNumberFormat="1" applyFont="1" applyFill="1" applyBorder="1" applyAlignment="1" applyProtection="1">
      <alignment horizontal="center" vertical="center" wrapText="1"/>
      <protection locked="0"/>
    </xf>
    <xf numFmtId="0" fontId="31" fillId="4" borderId="3" xfId="0" applyFont="1" applyFill="1" applyBorder="1" applyAlignment="1" applyProtection="1">
      <alignment horizontal="center" vertical="center" textRotation="90" wrapText="1"/>
      <protection locked="0"/>
    </xf>
    <xf numFmtId="0" fontId="31" fillId="4" borderId="3" xfId="0" applyFont="1" applyFill="1" applyBorder="1" applyAlignment="1" applyProtection="1">
      <alignment horizontal="justify" vertical="center" wrapText="1"/>
      <protection locked="0"/>
    </xf>
    <xf numFmtId="0" fontId="34" fillId="4" borderId="3" xfId="0" applyFont="1" applyFill="1" applyBorder="1" applyAlignment="1" applyProtection="1">
      <alignment horizontal="center" vertical="center" wrapText="1"/>
      <protection locked="0"/>
    </xf>
    <xf numFmtId="0" fontId="53" fillId="5" borderId="3" xfId="0" applyFont="1" applyFill="1" applyBorder="1" applyAlignment="1" applyProtection="1">
      <alignment horizontal="center" vertical="center" wrapText="1"/>
      <protection locked="0"/>
    </xf>
    <xf numFmtId="0" fontId="31" fillId="2" borderId="4" xfId="0" applyFont="1" applyFill="1" applyBorder="1" applyAlignment="1" applyProtection="1">
      <alignment horizontal="justify" vertical="center" wrapText="1"/>
      <protection locked="0"/>
    </xf>
    <xf numFmtId="0" fontId="31" fillId="2" borderId="5" xfId="0" applyFont="1" applyFill="1" applyBorder="1" applyAlignment="1" applyProtection="1">
      <alignment horizontal="justify" vertical="center" wrapText="1"/>
      <protection locked="0"/>
    </xf>
    <xf numFmtId="0" fontId="17" fillId="5" borderId="3" xfId="0" applyFont="1" applyFill="1" applyBorder="1" applyAlignment="1" applyProtection="1">
      <alignment horizontal="center" vertical="center" wrapText="1"/>
      <protection locked="0"/>
    </xf>
    <xf numFmtId="3" fontId="31" fillId="5" borderId="3" xfId="0" applyNumberFormat="1" applyFont="1" applyFill="1" applyBorder="1" applyAlignment="1" applyProtection="1">
      <alignment horizontal="center" vertical="center" wrapText="1"/>
      <protection locked="0"/>
    </xf>
    <xf numFmtId="0" fontId="53" fillId="20" borderId="3" xfId="0" applyFont="1" applyFill="1" applyBorder="1" applyAlignment="1" applyProtection="1">
      <alignment horizontal="center" vertical="center" wrapText="1"/>
      <protection locked="0"/>
    </xf>
    <xf numFmtId="0" fontId="31" fillId="20" borderId="3" xfId="0" applyFont="1" applyFill="1" applyBorder="1" applyAlignment="1" applyProtection="1">
      <alignment horizontal="center" vertical="center" wrapText="1"/>
      <protection locked="0"/>
    </xf>
    <xf numFmtId="0" fontId="31" fillId="20" borderId="3" xfId="0" applyFont="1" applyFill="1" applyBorder="1" applyAlignment="1" applyProtection="1">
      <alignment horizontal="center" vertical="center" textRotation="90" wrapText="1"/>
      <protection locked="0"/>
    </xf>
    <xf numFmtId="0" fontId="31" fillId="20" borderId="3" xfId="0" applyFont="1" applyFill="1" applyBorder="1" applyAlignment="1" applyProtection="1">
      <alignment horizontal="justify" vertical="center" wrapText="1"/>
      <protection locked="0"/>
    </xf>
    <xf numFmtId="0" fontId="45" fillId="20" borderId="3" xfId="0" applyFont="1" applyFill="1" applyBorder="1" applyAlignment="1" applyProtection="1">
      <alignment horizontal="center" vertical="center" wrapText="1"/>
      <protection locked="0"/>
    </xf>
    <xf numFmtId="164" fontId="45" fillId="20" borderId="3" xfId="0" applyNumberFormat="1" applyFont="1" applyFill="1" applyBorder="1" applyAlignment="1" applyProtection="1">
      <alignment horizontal="center" vertical="center" wrapText="1"/>
      <protection locked="0"/>
    </xf>
    <xf numFmtId="0" fontId="17" fillId="20" borderId="3" xfId="0" applyFont="1" applyFill="1" applyBorder="1" applyAlignment="1" applyProtection="1">
      <alignment horizontal="center" vertical="center" wrapText="1"/>
      <protection locked="0"/>
    </xf>
    <xf numFmtId="3" fontId="31" fillId="20" borderId="3" xfId="0" applyNumberFormat="1" applyFont="1" applyFill="1" applyBorder="1" applyAlignment="1" applyProtection="1">
      <alignment horizontal="center" vertical="center" wrapText="1"/>
      <protection locked="0"/>
    </xf>
    <xf numFmtId="0" fontId="61" fillId="20" borderId="3"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53" fillId="9" borderId="3" xfId="0" applyFont="1" applyFill="1" applyBorder="1" applyAlignment="1" applyProtection="1">
      <alignment horizontal="center" vertical="center" wrapText="1"/>
      <protection locked="0"/>
    </xf>
    <xf numFmtId="0" fontId="31" fillId="10" borderId="3" xfId="0" applyFont="1" applyFill="1" applyBorder="1" applyAlignment="1" applyProtection="1">
      <alignment horizontal="center" vertical="center" wrapText="1"/>
      <protection locked="0"/>
    </xf>
    <xf numFmtId="0" fontId="31" fillId="10" borderId="3" xfId="0" applyFont="1" applyFill="1" applyBorder="1" applyAlignment="1" applyProtection="1">
      <alignment horizontal="center" vertical="center" textRotation="90" wrapText="1"/>
      <protection locked="0"/>
    </xf>
    <xf numFmtId="0" fontId="31" fillId="10" borderId="3" xfId="0" applyFont="1" applyFill="1" applyBorder="1" applyAlignment="1" applyProtection="1">
      <alignment horizontal="justify" vertical="center" wrapText="1"/>
      <protection locked="0"/>
    </xf>
    <xf numFmtId="164" fontId="45" fillId="10" borderId="3" xfId="0" applyNumberFormat="1" applyFont="1" applyFill="1" applyBorder="1" applyAlignment="1" applyProtection="1">
      <alignment horizontal="center" vertical="center" wrapText="1"/>
      <protection locked="0"/>
    </xf>
    <xf numFmtId="0" fontId="17" fillId="10" borderId="3" xfId="0" applyFont="1" applyFill="1" applyBorder="1" applyAlignment="1" applyProtection="1">
      <alignment horizontal="center" vertical="center" wrapText="1"/>
      <protection locked="0"/>
    </xf>
    <xf numFmtId="0" fontId="79" fillId="2" borderId="0" xfId="0" applyFont="1" applyFill="1" applyAlignment="1" applyProtection="1">
      <alignment horizontal="justify" vertical="center" wrapText="1"/>
      <protection locked="0"/>
    </xf>
    <xf numFmtId="0" fontId="53" fillId="24" borderId="3" xfId="0" applyFont="1" applyFill="1" applyBorder="1" applyAlignment="1" applyProtection="1">
      <alignment horizontal="center" vertical="center" wrapText="1"/>
      <protection locked="0"/>
    </xf>
    <xf numFmtId="0" fontId="31" fillId="24" borderId="3" xfId="0" applyFont="1" applyFill="1" applyBorder="1" applyAlignment="1" applyProtection="1">
      <alignment horizontal="center" vertical="center" wrapText="1"/>
      <protection locked="0"/>
    </xf>
    <xf numFmtId="0" fontId="31" fillId="24" borderId="3" xfId="0" applyFont="1" applyFill="1" applyBorder="1" applyAlignment="1" applyProtection="1">
      <alignment horizontal="center" vertical="center" textRotation="90" wrapText="1"/>
      <protection locked="0"/>
    </xf>
    <xf numFmtId="0" fontId="31" fillId="24" borderId="3" xfId="0" applyFont="1" applyFill="1" applyBorder="1" applyAlignment="1" applyProtection="1">
      <alignment horizontal="justify" vertical="center" wrapText="1"/>
      <protection locked="0"/>
    </xf>
    <xf numFmtId="0" fontId="17" fillId="24" borderId="3" xfId="0" applyFont="1" applyFill="1" applyBorder="1" applyAlignment="1" applyProtection="1">
      <alignment horizontal="justify" vertical="center" wrapText="1"/>
      <protection locked="0"/>
    </xf>
    <xf numFmtId="0" fontId="45" fillId="24" borderId="3" xfId="0" applyFont="1" applyFill="1" applyBorder="1" applyAlignment="1" applyProtection="1">
      <alignment horizontal="center" vertical="center" wrapText="1"/>
      <protection locked="0"/>
    </xf>
    <xf numFmtId="164" fontId="45" fillId="24" borderId="3" xfId="0" applyNumberFormat="1" applyFont="1" applyFill="1" applyBorder="1" applyAlignment="1" applyProtection="1">
      <alignment horizontal="center" vertical="center" wrapText="1"/>
      <protection locked="0"/>
    </xf>
    <xf numFmtId="0" fontId="53" fillId="22" borderId="3" xfId="0" applyFont="1" applyFill="1" applyBorder="1" applyAlignment="1" applyProtection="1">
      <alignment horizontal="center" vertical="center" wrapText="1"/>
      <protection locked="0"/>
    </xf>
    <xf numFmtId="0" fontId="31" fillId="22" borderId="3" xfId="0" applyFont="1" applyFill="1" applyBorder="1" applyAlignment="1" applyProtection="1">
      <alignment horizontal="center" vertical="center" wrapText="1"/>
      <protection locked="0"/>
    </xf>
    <xf numFmtId="0" fontId="31" fillId="22" borderId="3" xfId="0" applyFont="1" applyFill="1" applyBorder="1" applyAlignment="1" applyProtection="1">
      <alignment horizontal="center" vertical="center" textRotation="90" wrapText="1"/>
      <protection locked="0"/>
    </xf>
    <xf numFmtId="0" fontId="31" fillId="22" borderId="3" xfId="0" applyFont="1" applyFill="1" applyBorder="1" applyAlignment="1" applyProtection="1">
      <alignment horizontal="justify" vertical="center" wrapText="1"/>
      <protection locked="0"/>
    </xf>
    <xf numFmtId="0" fontId="17" fillId="22" borderId="3" xfId="0" applyFont="1" applyFill="1" applyBorder="1" applyAlignment="1" applyProtection="1">
      <alignment horizontal="justify" vertical="center" wrapText="1"/>
      <protection locked="0"/>
    </xf>
    <xf numFmtId="0" fontId="45" fillId="22" borderId="3" xfId="0" applyFont="1" applyFill="1" applyBorder="1" applyAlignment="1" applyProtection="1">
      <alignment horizontal="center" vertical="center" wrapText="1"/>
      <protection locked="0"/>
    </xf>
    <xf numFmtId="164" fontId="45" fillId="22" borderId="3" xfId="0" applyNumberFormat="1" applyFont="1" applyFill="1" applyBorder="1" applyAlignment="1" applyProtection="1">
      <alignment horizontal="center" vertical="center" wrapText="1"/>
      <protection locked="0"/>
    </xf>
    <xf numFmtId="164" fontId="56" fillId="2" borderId="11" xfId="0" applyNumberFormat="1" applyFont="1" applyFill="1" applyBorder="1" applyAlignment="1" applyProtection="1">
      <alignment horizontal="center" vertical="center" wrapText="1"/>
      <protection locked="0"/>
    </xf>
    <xf numFmtId="0" fontId="31" fillId="12" borderId="3" xfId="0" applyFont="1" applyFill="1" applyBorder="1" applyAlignment="1" applyProtection="1">
      <alignment horizontal="center" vertical="center" wrapText="1"/>
      <protection locked="0"/>
    </xf>
    <xf numFmtId="0" fontId="31" fillId="12" borderId="3" xfId="0" applyFont="1" applyFill="1" applyBorder="1" applyAlignment="1" applyProtection="1">
      <alignment horizontal="center" vertical="center" textRotation="90" wrapText="1"/>
      <protection locked="0"/>
    </xf>
    <xf numFmtId="0" fontId="31" fillId="12" borderId="3" xfId="0" applyFont="1" applyFill="1" applyBorder="1" applyAlignment="1" applyProtection="1">
      <alignment horizontal="justify" vertical="center" wrapText="1"/>
      <protection locked="0"/>
    </xf>
    <xf numFmtId="0" fontId="17" fillId="12" borderId="3" xfId="0" applyFont="1" applyFill="1" applyBorder="1" applyAlignment="1" applyProtection="1">
      <alignment horizontal="justify" vertical="center" wrapText="1"/>
      <protection locked="0"/>
    </xf>
    <xf numFmtId="0" fontId="45" fillId="12" borderId="3" xfId="0" applyFont="1" applyFill="1" applyBorder="1" applyAlignment="1" applyProtection="1">
      <alignment horizontal="center" vertical="center" wrapText="1"/>
      <protection locked="0"/>
    </xf>
    <xf numFmtId="164" fontId="45" fillId="12" borderId="3" xfId="0" applyNumberFormat="1" applyFont="1" applyFill="1" applyBorder="1" applyAlignment="1" applyProtection="1">
      <alignment horizontal="center" vertical="center" wrapText="1"/>
      <protection locked="0"/>
    </xf>
    <xf numFmtId="0" fontId="17" fillId="12" borderId="3" xfId="0" applyFont="1" applyFill="1" applyBorder="1" applyAlignment="1" applyProtection="1">
      <alignment horizontal="center" vertical="center" wrapText="1"/>
      <protection locked="0"/>
    </xf>
    <xf numFmtId="0" fontId="17" fillId="19" borderId="3" xfId="0" applyFont="1" applyFill="1" applyBorder="1" applyAlignment="1" applyProtection="1">
      <alignment horizontal="center" vertical="center" wrapText="1"/>
      <protection locked="0"/>
    </xf>
    <xf numFmtId="0" fontId="17" fillId="19" borderId="3" xfId="0" applyFont="1" applyFill="1" applyBorder="1" applyAlignment="1" applyProtection="1">
      <alignment horizontal="center" vertical="center" textRotation="90" wrapText="1"/>
      <protection locked="0"/>
    </xf>
    <xf numFmtId="0" fontId="17" fillId="19" borderId="3" xfId="0" applyFont="1" applyFill="1" applyBorder="1" applyAlignment="1" applyProtection="1">
      <alignment horizontal="justify" vertical="center" wrapText="1"/>
      <protection locked="0"/>
    </xf>
    <xf numFmtId="0" fontId="31" fillId="19" borderId="3" xfId="0" applyFont="1" applyFill="1" applyBorder="1" applyAlignment="1" applyProtection="1">
      <alignment horizontal="center" vertical="center" wrapText="1"/>
      <protection locked="0"/>
    </xf>
    <xf numFmtId="0" fontId="45" fillId="19" borderId="3" xfId="0" applyFont="1" applyFill="1" applyBorder="1" applyAlignment="1" applyProtection="1">
      <alignment horizontal="center" vertical="center" wrapText="1"/>
      <protection locked="0"/>
    </xf>
    <xf numFmtId="164" fontId="45" fillId="19" borderId="3" xfId="0" applyNumberFormat="1" applyFont="1" applyFill="1" applyBorder="1" applyAlignment="1" applyProtection="1">
      <alignment horizontal="center" vertical="center" wrapText="1"/>
      <protection locked="0"/>
    </xf>
    <xf numFmtId="0" fontId="31" fillId="25" borderId="3" xfId="0" applyFont="1" applyFill="1" applyBorder="1" applyAlignment="1" applyProtection="1">
      <alignment horizontal="center" vertical="center" wrapText="1"/>
      <protection locked="0"/>
    </xf>
    <xf numFmtId="0" fontId="31" fillId="25" borderId="3" xfId="0" applyFont="1" applyFill="1" applyBorder="1" applyAlignment="1" applyProtection="1">
      <alignment horizontal="center" vertical="center" textRotation="90" wrapText="1"/>
      <protection locked="0"/>
    </xf>
    <xf numFmtId="0" fontId="31" fillId="25" borderId="3" xfId="0" applyFont="1" applyFill="1" applyBorder="1" applyAlignment="1" applyProtection="1">
      <alignment horizontal="justify" vertical="center" wrapText="1"/>
      <protection locked="0"/>
    </xf>
    <xf numFmtId="0" fontId="45" fillId="25" borderId="3" xfId="0" applyFont="1" applyFill="1" applyBorder="1" applyAlignment="1" applyProtection="1">
      <alignment horizontal="center" vertical="center" wrapText="1"/>
      <protection locked="0"/>
    </xf>
    <xf numFmtId="164" fontId="45" fillId="25" borderId="3" xfId="0" applyNumberFormat="1" applyFont="1" applyFill="1" applyBorder="1" applyAlignment="1" applyProtection="1">
      <alignment horizontal="center" vertical="center" wrapText="1"/>
      <protection locked="0"/>
    </xf>
    <xf numFmtId="0" fontId="31" fillId="14" borderId="3" xfId="0" applyFont="1" applyFill="1" applyBorder="1" applyAlignment="1" applyProtection="1">
      <alignment horizontal="justify" vertical="center" wrapText="1"/>
      <protection locked="0"/>
    </xf>
    <xf numFmtId="0" fontId="31" fillId="14" borderId="3" xfId="0" applyFont="1" applyFill="1" applyBorder="1" applyAlignment="1" applyProtection="1">
      <alignment horizontal="center" vertical="center" wrapText="1"/>
      <protection locked="0"/>
    </xf>
    <xf numFmtId="0" fontId="31" fillId="14" borderId="3" xfId="0" applyFont="1" applyFill="1" applyBorder="1" applyAlignment="1" applyProtection="1">
      <alignment horizontal="center" vertical="center" textRotation="90" wrapText="1"/>
      <protection locked="0"/>
    </xf>
    <xf numFmtId="0" fontId="45" fillId="14" borderId="3" xfId="0" applyFont="1" applyFill="1" applyBorder="1" applyAlignment="1" applyProtection="1">
      <alignment horizontal="center" vertical="center" wrapText="1"/>
      <protection locked="0"/>
    </xf>
    <xf numFmtId="164" fontId="45" fillId="14" borderId="3" xfId="0" applyNumberFormat="1" applyFont="1" applyFill="1" applyBorder="1" applyAlignment="1" applyProtection="1">
      <alignment horizontal="center" vertical="center" wrapText="1"/>
      <protection locked="0"/>
    </xf>
    <xf numFmtId="0" fontId="31" fillId="11" borderId="3" xfId="0" applyFont="1" applyFill="1" applyBorder="1" applyAlignment="1" applyProtection="1">
      <alignment horizontal="center" vertical="center" wrapText="1"/>
      <protection locked="0"/>
    </xf>
    <xf numFmtId="0" fontId="31" fillId="11" borderId="3" xfId="0" applyFont="1" applyFill="1" applyBorder="1" applyAlignment="1" applyProtection="1">
      <alignment horizontal="center" vertical="center" textRotation="90" wrapText="1"/>
      <protection locked="0"/>
    </xf>
    <xf numFmtId="0" fontId="31" fillId="11" borderId="3" xfId="0" applyFont="1" applyFill="1" applyBorder="1" applyAlignment="1" applyProtection="1">
      <alignment horizontal="justify" vertical="center" wrapText="1"/>
      <protection locked="0"/>
    </xf>
    <xf numFmtId="0" fontId="17" fillId="11" borderId="3" xfId="0" applyFont="1" applyFill="1" applyBorder="1" applyAlignment="1" applyProtection="1">
      <alignment horizontal="justify" vertical="center" wrapText="1"/>
      <protection locked="0"/>
    </xf>
    <xf numFmtId="0" fontId="45" fillId="11" borderId="3" xfId="0" applyFont="1" applyFill="1" applyBorder="1" applyAlignment="1" applyProtection="1">
      <alignment horizontal="center" vertical="center" wrapText="1"/>
      <protection locked="0"/>
    </xf>
    <xf numFmtId="164" fontId="45" fillId="11" borderId="3" xfId="0" applyNumberFormat="1" applyFont="1" applyFill="1" applyBorder="1" applyAlignment="1" applyProtection="1">
      <alignment horizontal="center" vertical="center" wrapText="1"/>
      <protection locked="0"/>
    </xf>
    <xf numFmtId="3" fontId="31" fillId="11" borderId="3" xfId="0" applyNumberFormat="1" applyFont="1" applyFill="1" applyBorder="1" applyAlignment="1" applyProtection="1">
      <alignment horizontal="center" vertical="center" wrapText="1"/>
      <protection locked="0"/>
    </xf>
    <xf numFmtId="0" fontId="17" fillId="17" borderId="3" xfId="0" applyFont="1" applyFill="1" applyBorder="1" applyAlignment="1" applyProtection="1">
      <alignment horizontal="center" vertical="center" textRotation="90" wrapText="1"/>
      <protection locked="0"/>
    </xf>
    <xf numFmtId="0" fontId="17" fillId="17" borderId="3" xfId="0" applyFont="1" applyFill="1" applyBorder="1" applyAlignment="1" applyProtection="1">
      <alignment horizontal="justify" vertical="center" wrapText="1"/>
      <protection locked="0"/>
    </xf>
    <xf numFmtId="0" fontId="18" fillId="17" borderId="3" xfId="0" applyFont="1" applyFill="1" applyBorder="1" applyAlignment="1" applyProtection="1">
      <alignment horizontal="center" vertical="center" wrapText="1"/>
      <protection locked="0"/>
    </xf>
    <xf numFmtId="164" fontId="18" fillId="17" borderId="3" xfId="0" applyNumberFormat="1" applyFont="1" applyFill="1" applyBorder="1" applyAlignment="1" applyProtection="1">
      <alignment horizontal="center" vertical="center" wrapText="1"/>
      <protection locked="0"/>
    </xf>
    <xf numFmtId="0" fontId="17" fillId="2" borderId="0" xfId="0" applyFont="1" applyFill="1" applyAlignment="1" applyProtection="1">
      <alignment wrapText="1"/>
      <protection locked="0"/>
    </xf>
    <xf numFmtId="0" fontId="53" fillId="18" borderId="3" xfId="0" applyFont="1" applyFill="1" applyBorder="1" applyAlignment="1" applyProtection="1">
      <alignment horizontal="center" vertical="center" wrapText="1"/>
      <protection locked="0"/>
    </xf>
    <xf numFmtId="0" fontId="31" fillId="18" borderId="3" xfId="0" applyFont="1" applyFill="1" applyBorder="1" applyAlignment="1" applyProtection="1">
      <alignment horizontal="center" vertical="center" textRotation="90" wrapText="1"/>
      <protection locked="0"/>
    </xf>
    <xf numFmtId="0" fontId="45" fillId="18" borderId="3" xfId="0" applyFont="1" applyFill="1" applyBorder="1" applyAlignment="1" applyProtection="1">
      <alignment horizontal="center" vertical="center" wrapText="1"/>
      <protection locked="0"/>
    </xf>
    <xf numFmtId="164" fontId="45" fillId="18" borderId="3" xfId="0" applyNumberFormat="1" applyFont="1" applyFill="1" applyBorder="1" applyAlignment="1" applyProtection="1">
      <alignment horizontal="center" vertical="center" wrapText="1"/>
      <protection locked="0"/>
    </xf>
    <xf numFmtId="3" fontId="31" fillId="2" borderId="0" xfId="0" applyNumberFormat="1" applyFont="1" applyFill="1" applyAlignment="1" applyProtection="1">
      <alignment horizontal="center" vertical="center" wrapText="1"/>
      <protection locked="0"/>
    </xf>
    <xf numFmtId="0" fontId="31" fillId="26" borderId="3" xfId="0" applyFont="1" applyFill="1" applyBorder="1" applyAlignment="1" applyProtection="1">
      <alignment horizontal="center" vertical="center" wrapText="1"/>
      <protection locked="0"/>
    </xf>
    <xf numFmtId="165" fontId="82" fillId="26" borderId="3" xfId="0" applyNumberFormat="1" applyFont="1" applyFill="1" applyBorder="1" applyAlignment="1" applyProtection="1">
      <alignment horizontal="center" vertical="center" wrapText="1"/>
      <protection locked="0"/>
    </xf>
    <xf numFmtId="164" fontId="45" fillId="2" borderId="0" xfId="0" applyNumberFormat="1" applyFont="1" applyFill="1" applyAlignment="1" applyProtection="1">
      <alignment horizontal="center" vertical="center" wrapText="1"/>
      <protection locked="0"/>
    </xf>
    <xf numFmtId="165" fontId="82" fillId="2" borderId="3" xfId="0" applyNumberFormat="1" applyFont="1" applyFill="1" applyBorder="1" applyAlignment="1" applyProtection="1">
      <alignment horizontal="center" vertical="center" wrapText="1"/>
      <protection locked="0"/>
    </xf>
    <xf numFmtId="0" fontId="70" fillId="2" borderId="0" xfId="0" applyFont="1" applyFill="1" applyAlignment="1" applyProtection="1">
      <alignment horizontal="center" vertical="center" wrapText="1"/>
      <protection locked="0"/>
    </xf>
    <xf numFmtId="0" fontId="71" fillId="2" borderId="0" xfId="0" applyFont="1" applyFill="1" applyAlignment="1" applyProtection="1">
      <alignment horizontal="center" vertical="center" wrapText="1"/>
      <protection locked="0"/>
    </xf>
    <xf numFmtId="0" fontId="69" fillId="2" borderId="0" xfId="0" applyFont="1" applyFill="1" applyAlignment="1" applyProtection="1">
      <alignment horizontal="center" vertical="center" textRotation="90" wrapText="1"/>
      <protection locked="0"/>
    </xf>
    <xf numFmtId="0" fontId="69" fillId="2" borderId="0" xfId="0" applyFont="1" applyFill="1" applyAlignment="1" applyProtection="1">
      <alignment horizontal="center" vertical="center" wrapText="1"/>
      <protection locked="0"/>
    </xf>
    <xf numFmtId="0" fontId="72" fillId="2" borderId="0" xfId="0" applyFont="1" applyFill="1" applyAlignment="1" applyProtection="1">
      <alignment horizontal="center" vertical="center" wrapText="1"/>
      <protection locked="0"/>
    </xf>
    <xf numFmtId="0" fontId="74" fillId="2" borderId="0" xfId="0" applyFont="1" applyFill="1" applyAlignment="1" applyProtection="1">
      <alignment horizontal="center" vertical="center" wrapText="1"/>
      <protection locked="0"/>
    </xf>
    <xf numFmtId="164" fontId="71" fillId="2" borderId="0" xfId="0" applyNumberFormat="1" applyFont="1"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0" xfId="0" applyFont="1" applyAlignment="1" applyProtection="1">
      <alignment horizontal="justify" vertical="center" wrapText="1"/>
      <protection locked="0"/>
    </xf>
    <xf numFmtId="0" fontId="75" fillId="0" borderId="0" xfId="0" applyFont="1" applyAlignment="1" applyProtection="1">
      <alignment horizontal="justify" vertical="center" wrapText="1"/>
      <protection locked="0"/>
    </xf>
    <xf numFmtId="0" fontId="28" fillId="0" borderId="0" xfId="0" applyFont="1" applyAlignment="1" applyProtection="1">
      <alignment wrapText="1"/>
      <protection locked="0"/>
    </xf>
    <xf numFmtId="0" fontId="75" fillId="0" borderId="0" xfId="0" applyFont="1" applyAlignment="1" applyProtection="1">
      <alignment horizontal="center" vertical="center" wrapText="1"/>
      <protection locked="0"/>
    </xf>
    <xf numFmtId="0" fontId="76" fillId="0" borderId="0" xfId="0" applyFont="1" applyAlignment="1" applyProtection="1">
      <alignment horizontal="center" vertical="center" wrapText="1"/>
      <protection locked="0"/>
    </xf>
    <xf numFmtId="0" fontId="75" fillId="0" borderId="0" xfId="0" applyFont="1" applyAlignment="1" applyProtection="1">
      <alignment horizontal="center" vertical="center" textRotation="90" wrapText="1"/>
      <protection locked="0"/>
    </xf>
    <xf numFmtId="0" fontId="42" fillId="0" borderId="0" xfId="0" applyFont="1" applyAlignment="1" applyProtection="1">
      <alignment horizontal="justify" vertical="center" wrapText="1"/>
      <protection locked="0"/>
    </xf>
    <xf numFmtId="0" fontId="28" fillId="2" borderId="0" xfId="0" applyFont="1" applyFill="1" applyAlignment="1" applyProtection="1">
      <alignment wrapText="1"/>
      <protection locked="0"/>
    </xf>
    <xf numFmtId="3" fontId="75" fillId="0" borderId="0" xfId="0" applyNumberFormat="1" applyFont="1" applyAlignment="1" applyProtection="1">
      <alignment horizontal="center" vertical="center" wrapText="1"/>
      <protection locked="0"/>
    </xf>
    <xf numFmtId="0" fontId="46" fillId="0" borderId="0" xfId="0" applyFont="1" applyAlignment="1" applyProtection="1">
      <alignment horizontal="justify" vertical="center" wrapText="1"/>
      <protection locked="0"/>
    </xf>
    <xf numFmtId="0" fontId="23" fillId="2" borderId="0" xfId="0" applyFont="1" applyFill="1" applyAlignment="1" applyProtection="1">
      <alignment horizontal="center" vertical="center" wrapText="1"/>
      <protection locked="0"/>
    </xf>
    <xf numFmtId="0" fontId="77" fillId="2" borderId="0" xfId="0" applyFont="1" applyFill="1" applyAlignment="1" applyProtection="1">
      <alignment horizontal="center" vertical="center" wrapText="1"/>
      <protection locked="0"/>
    </xf>
    <xf numFmtId="0" fontId="78" fillId="2" borderId="0" xfId="0" applyFont="1" applyFill="1" applyAlignment="1" applyProtection="1">
      <alignment horizontal="center" vertical="center" wrapText="1"/>
      <protection locked="0"/>
    </xf>
    <xf numFmtId="49" fontId="23" fillId="2" borderId="0" xfId="0" applyNumberFormat="1" applyFont="1" applyFill="1" applyAlignment="1" applyProtection="1">
      <alignment wrapText="1"/>
      <protection locked="0"/>
    </xf>
    <xf numFmtId="0" fontId="24" fillId="0" borderId="0" xfId="0" applyFont="1" applyAlignment="1" applyProtection="1">
      <alignment horizontal="center" vertical="center" wrapText="1"/>
      <protection locked="0"/>
    </xf>
    <xf numFmtId="0" fontId="27" fillId="0" borderId="0" xfId="0" applyFont="1" applyAlignment="1" applyProtection="1">
      <alignment horizontal="justify" vertical="center" wrapText="1"/>
      <protection locked="0"/>
    </xf>
    <xf numFmtId="0" fontId="48" fillId="10" borderId="3" xfId="0" applyFont="1" applyFill="1" applyBorder="1" applyAlignment="1" applyProtection="1">
      <alignment horizontal="center" vertical="center" wrapText="1"/>
      <protection locked="0"/>
    </xf>
    <xf numFmtId="0" fontId="51" fillId="10" borderId="3" xfId="0" applyFont="1" applyFill="1" applyBorder="1" applyAlignment="1" applyProtection="1">
      <alignment horizontal="center" vertical="center" textRotation="90" wrapText="1"/>
      <protection locked="0"/>
    </xf>
    <xf numFmtId="0" fontId="18" fillId="2" borderId="3" xfId="0" applyFont="1" applyFill="1" applyBorder="1" applyAlignment="1" applyProtection="1">
      <alignment horizontal="center" vertical="center" wrapText="1"/>
      <protection locked="0"/>
    </xf>
    <xf numFmtId="0" fontId="64" fillId="2" borderId="6" xfId="0" applyFont="1" applyFill="1" applyBorder="1" applyAlignment="1" applyProtection="1">
      <alignment horizontal="center" vertical="center" wrapText="1"/>
      <protection locked="0"/>
    </xf>
    <xf numFmtId="0" fontId="64" fillId="2" borderId="0" xfId="0" applyFont="1" applyFill="1" applyAlignment="1" applyProtection="1">
      <alignment horizontal="justify" vertical="center" wrapText="1"/>
      <protection locked="0"/>
    </xf>
    <xf numFmtId="0" fontId="31" fillId="18" borderId="10" xfId="0" applyFont="1" applyFill="1" applyBorder="1" applyAlignment="1" applyProtection="1">
      <alignment horizontal="center" vertical="center" wrapText="1"/>
      <protection locked="0"/>
    </xf>
    <xf numFmtId="0" fontId="31" fillId="5" borderId="10" xfId="0" applyFont="1" applyFill="1" applyBorder="1" applyAlignment="1" applyProtection="1">
      <alignment horizontal="center" vertical="center" wrapText="1"/>
      <protection locked="0"/>
    </xf>
    <xf numFmtId="0" fontId="31" fillId="14" borderId="10" xfId="0" applyFont="1" applyFill="1" applyBorder="1" applyAlignment="1" applyProtection="1">
      <alignment horizontal="center" vertical="center" wrapText="1"/>
      <protection locked="0"/>
    </xf>
    <xf numFmtId="0" fontId="52" fillId="2" borderId="10" xfId="0" applyFont="1" applyFill="1" applyBorder="1" applyAlignment="1" applyProtection="1">
      <alignment horizontal="center" vertical="center" wrapText="1"/>
      <protection locked="0"/>
    </xf>
    <xf numFmtId="0" fontId="56" fillId="2" borderId="11" xfId="0" applyFont="1" applyFill="1" applyBorder="1" applyAlignment="1" applyProtection="1">
      <alignment horizontal="center" vertical="center" wrapText="1"/>
      <protection locked="0"/>
    </xf>
    <xf numFmtId="0" fontId="31" fillId="2" borderId="10" xfId="0" applyFont="1" applyFill="1" applyBorder="1" applyAlignment="1" applyProtection="1">
      <alignment horizontal="center" vertical="center" wrapText="1"/>
      <protection locked="0"/>
    </xf>
    <xf numFmtId="0" fontId="31" fillId="18" borderId="10" xfId="0" applyFont="1" applyFill="1" applyBorder="1" applyAlignment="1" applyProtection="1">
      <alignment horizontal="center" vertical="center" textRotation="90" wrapText="1"/>
      <protection locked="0"/>
    </xf>
    <xf numFmtId="0" fontId="31" fillId="18" borderId="10" xfId="0" applyFont="1" applyFill="1" applyBorder="1" applyAlignment="1" applyProtection="1">
      <alignment horizontal="justify" vertical="center" wrapText="1"/>
      <protection locked="0"/>
    </xf>
    <xf numFmtId="0" fontId="45" fillId="18" borderId="10" xfId="0" applyFont="1" applyFill="1" applyBorder="1" applyAlignment="1" applyProtection="1">
      <alignment horizontal="center" vertical="center" wrapText="1"/>
      <protection locked="0"/>
    </xf>
    <xf numFmtId="164" fontId="45" fillId="18" borderId="10" xfId="0" applyNumberFormat="1" applyFont="1" applyFill="1" applyBorder="1" applyAlignment="1" applyProtection="1">
      <alignment horizontal="center" vertical="center" wrapText="1"/>
      <protection locked="0"/>
    </xf>
    <xf numFmtId="0" fontId="31" fillId="17" borderId="10" xfId="0" applyFont="1" applyFill="1" applyBorder="1" applyAlignment="1" applyProtection="1">
      <alignment horizontal="center" vertical="center" wrapText="1"/>
      <protection locked="0"/>
    </xf>
    <xf numFmtId="0" fontId="63" fillId="14" borderId="11" xfId="0" applyFont="1" applyFill="1" applyBorder="1" applyAlignment="1" applyProtection="1">
      <alignment horizontal="center" vertical="center" wrapText="1"/>
      <protection locked="0"/>
    </xf>
    <xf numFmtId="0" fontId="31" fillId="18" borderId="3" xfId="0" applyFont="1" applyFill="1" applyBorder="1" applyAlignment="1" applyProtection="1">
      <alignment horizontal="center" vertical="center" wrapText="1"/>
      <protection locked="0"/>
    </xf>
    <xf numFmtId="0" fontId="63" fillId="22" borderId="11" xfId="0" applyFont="1" applyFill="1" applyBorder="1" applyAlignment="1" applyProtection="1">
      <alignment horizontal="center" vertical="center" wrapText="1"/>
      <protection locked="0"/>
    </xf>
    <xf numFmtId="0" fontId="63" fillId="24" borderId="11" xfId="0" applyFont="1" applyFill="1" applyBorder="1" applyAlignment="1" applyProtection="1">
      <alignment horizontal="center" vertical="center" wrapText="1"/>
      <protection locked="0"/>
    </xf>
    <xf numFmtId="0" fontId="17" fillId="18" borderId="3" xfId="0" applyFont="1" applyFill="1" applyBorder="1" applyAlignment="1" applyProtection="1">
      <alignment horizontal="center" vertical="center" wrapText="1"/>
      <protection locked="0"/>
    </xf>
    <xf numFmtId="0" fontId="63" fillId="12" borderId="11" xfId="0" applyFont="1" applyFill="1" applyBorder="1" applyAlignment="1" applyProtection="1">
      <alignment horizontal="center" vertical="center" wrapText="1"/>
      <protection locked="0"/>
    </xf>
    <xf numFmtId="0" fontId="63" fillId="18" borderId="11" xfId="0" applyFont="1" applyFill="1" applyBorder="1" applyAlignment="1" applyProtection="1">
      <alignment horizontal="justify" vertical="center" wrapText="1"/>
      <protection locked="0"/>
    </xf>
    <xf numFmtId="164" fontId="45" fillId="8" borderId="11" xfId="0" applyNumberFormat="1" applyFont="1" applyFill="1" applyBorder="1" applyAlignment="1" applyProtection="1">
      <alignment horizontal="center" vertical="center" wrapText="1"/>
      <protection locked="0"/>
    </xf>
    <xf numFmtId="0" fontId="45" fillId="14" borderId="10" xfId="0" applyFont="1" applyFill="1" applyBorder="1" applyAlignment="1" applyProtection="1">
      <alignment horizontal="center" vertical="center" wrapText="1"/>
      <protection locked="0"/>
    </xf>
    <xf numFmtId="164" fontId="45" fillId="14" borderId="10" xfId="0" applyNumberFormat="1" applyFont="1" applyFill="1" applyBorder="1" applyAlignment="1" applyProtection="1">
      <alignment horizontal="center" vertical="center" wrapText="1"/>
      <protection locked="0"/>
    </xf>
    <xf numFmtId="0" fontId="57" fillId="12" borderId="11" xfId="0" applyFont="1" applyFill="1" applyBorder="1" applyAlignment="1" applyProtection="1">
      <alignment horizontal="center" vertical="center" wrapText="1"/>
      <protection locked="0"/>
    </xf>
    <xf numFmtId="0" fontId="57" fillId="19" borderId="11" xfId="0" applyFont="1" applyFill="1" applyBorder="1" applyAlignment="1" applyProtection="1">
      <alignment horizontal="center" vertical="center" wrapText="1"/>
      <protection locked="0"/>
    </xf>
    <xf numFmtId="0" fontId="69" fillId="15" borderId="11" xfId="0" applyFont="1" applyFill="1" applyBorder="1" applyAlignment="1" applyProtection="1">
      <alignment horizontal="center" vertical="center" wrapText="1"/>
      <protection locked="0"/>
    </xf>
    <xf numFmtId="0" fontId="63" fillId="18" borderId="11" xfId="0" applyFont="1" applyFill="1" applyBorder="1" applyAlignment="1" applyProtection="1">
      <alignment horizontal="center" vertical="center" wrapText="1"/>
      <protection locked="0"/>
    </xf>
    <xf numFmtId="164" fontId="57" fillId="22" borderId="11" xfId="0" applyNumberFormat="1" applyFont="1" applyFill="1" applyBorder="1" applyAlignment="1" applyProtection="1">
      <alignment horizontal="center" vertical="center" wrapText="1"/>
      <protection locked="0"/>
    </xf>
    <xf numFmtId="0" fontId="63" fillId="17" borderId="11"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locked="0"/>
    </xf>
    <xf numFmtId="164" fontId="57" fillId="17" borderId="11" xfId="0" applyNumberFormat="1" applyFont="1" applyFill="1" applyBorder="1" applyAlignment="1" applyProtection="1">
      <alignment horizontal="center" vertical="center" wrapText="1"/>
      <protection locked="0"/>
    </xf>
    <xf numFmtId="164" fontId="57" fillId="12" borderId="11" xfId="0" applyNumberFormat="1" applyFont="1" applyFill="1" applyBorder="1" applyAlignment="1" applyProtection="1">
      <alignment horizontal="center" vertical="center" wrapText="1"/>
      <protection locked="0"/>
    </xf>
    <xf numFmtId="164" fontId="57" fillId="11" borderId="11" xfId="0" applyNumberFormat="1" applyFont="1" applyFill="1" applyBorder="1" applyAlignment="1" applyProtection="1">
      <alignment horizontal="center" vertical="center" wrapText="1"/>
      <protection locked="0"/>
    </xf>
    <xf numFmtId="0" fontId="57" fillId="24" borderId="11" xfId="0" applyFont="1" applyFill="1" applyBorder="1" applyAlignment="1" applyProtection="1">
      <alignment horizontal="center" vertical="center" wrapText="1"/>
      <protection locked="0"/>
    </xf>
    <xf numFmtId="164" fontId="57" fillId="24" borderId="11" xfId="0" applyNumberFormat="1" applyFont="1" applyFill="1" applyBorder="1" applyAlignment="1" applyProtection="1">
      <alignment horizontal="center" vertical="center" wrapText="1"/>
      <protection locked="0"/>
    </xf>
    <xf numFmtId="0" fontId="57" fillId="4" borderId="11" xfId="0" applyFont="1" applyFill="1" applyBorder="1" applyAlignment="1" applyProtection="1">
      <alignment horizontal="center" vertical="center" wrapText="1"/>
      <protection locked="0"/>
    </xf>
    <xf numFmtId="0" fontId="57" fillId="17" borderId="11" xfId="0" applyFont="1" applyFill="1" applyBorder="1" applyAlignment="1" applyProtection="1">
      <alignment horizontal="center" vertical="center" wrapText="1"/>
      <protection locked="0"/>
    </xf>
    <xf numFmtId="164" fontId="57" fillId="4" borderId="11" xfId="0" applyNumberFormat="1" applyFont="1" applyFill="1" applyBorder="1" applyAlignment="1" applyProtection="1">
      <alignment horizontal="center" vertical="center" wrapText="1"/>
      <protection locked="0"/>
    </xf>
    <xf numFmtId="164" fontId="57" fillId="19" borderId="11" xfId="0" applyNumberFormat="1" applyFont="1" applyFill="1" applyBorder="1" applyAlignment="1" applyProtection="1">
      <alignment horizontal="center" vertical="center" wrapText="1"/>
      <protection locked="0"/>
    </xf>
    <xf numFmtId="164" fontId="73" fillId="15" borderId="11" xfId="0" applyNumberFormat="1" applyFont="1" applyFill="1" applyBorder="1" applyAlignment="1" applyProtection="1">
      <alignment horizontal="center" vertical="center" wrapText="1"/>
      <protection locked="0"/>
    </xf>
    <xf numFmtId="0" fontId="57" fillId="18" borderId="11" xfId="0" applyFont="1" applyFill="1" applyBorder="1" applyAlignment="1" applyProtection="1">
      <alignment horizontal="center" vertical="center" wrapText="1"/>
      <protection locked="0"/>
    </xf>
    <xf numFmtId="164" fontId="57" fillId="18" borderId="11" xfId="0" applyNumberFormat="1" applyFont="1" applyFill="1" applyBorder="1" applyAlignment="1" applyProtection="1">
      <alignment horizontal="center" vertical="center" wrapText="1"/>
      <protection locked="0"/>
    </xf>
    <xf numFmtId="0" fontId="57" fillId="22" borderId="11" xfId="0" applyFont="1" applyFill="1" applyBorder="1" applyAlignment="1" applyProtection="1">
      <alignment horizontal="center" vertical="center" wrapText="1"/>
      <protection locked="0"/>
    </xf>
    <xf numFmtId="0" fontId="57" fillId="25" borderId="11" xfId="0" applyFont="1" applyFill="1" applyBorder="1" applyAlignment="1" applyProtection="1">
      <alignment horizontal="center" vertical="center" wrapText="1"/>
      <protection locked="0"/>
    </xf>
    <xf numFmtId="164" fontId="57" fillId="25" borderId="11" xfId="0" applyNumberFormat="1" applyFont="1" applyFill="1" applyBorder="1" applyAlignment="1" applyProtection="1">
      <alignment horizontal="center" vertical="center" wrapText="1"/>
      <protection locked="0"/>
    </xf>
    <xf numFmtId="0" fontId="57" fillId="11" borderId="11" xfId="0" applyFont="1" applyFill="1" applyBorder="1" applyAlignment="1" applyProtection="1">
      <alignment horizontal="center" vertical="center" wrapText="1"/>
      <protection locked="0"/>
    </xf>
    <xf numFmtId="0" fontId="57" fillId="14" borderId="11" xfId="0" applyFont="1" applyFill="1" applyBorder="1" applyAlignment="1" applyProtection="1">
      <alignment horizontal="center" vertical="center" wrapText="1"/>
      <protection locked="0"/>
    </xf>
    <xf numFmtId="0" fontId="18" fillId="18" borderId="10" xfId="0" applyFont="1" applyFill="1" applyBorder="1" applyAlignment="1" applyProtection="1">
      <alignment horizontal="center" vertical="center" wrapText="1"/>
      <protection locked="0"/>
    </xf>
    <xf numFmtId="164" fontId="57" fillId="9" borderId="11" xfId="0" applyNumberFormat="1" applyFont="1" applyFill="1" applyBorder="1" applyAlignment="1" applyProtection="1">
      <alignment horizontal="center" vertical="center" wrapText="1"/>
      <protection locked="0"/>
    </xf>
    <xf numFmtId="0" fontId="57" fillId="10" borderId="11" xfId="0" applyFont="1" applyFill="1" applyBorder="1" applyAlignment="1" applyProtection="1">
      <alignment horizontal="center" vertical="center" wrapText="1"/>
      <protection locked="0"/>
    </xf>
    <xf numFmtId="164" fontId="57" fillId="10" borderId="11" xfId="0" applyNumberFormat="1" applyFont="1" applyFill="1" applyBorder="1" applyAlignment="1" applyProtection="1">
      <alignment horizontal="center" vertical="center" wrapText="1"/>
      <protection locked="0"/>
    </xf>
    <xf numFmtId="0" fontId="57" fillId="9" borderId="11" xfId="0" applyFont="1" applyFill="1" applyBorder="1" applyAlignment="1" applyProtection="1">
      <alignment horizontal="center" vertical="center" wrapText="1"/>
      <protection locked="0"/>
    </xf>
    <xf numFmtId="0" fontId="57" fillId="20" borderId="11" xfId="0" applyFont="1" applyFill="1" applyBorder="1" applyAlignment="1" applyProtection="1">
      <alignment horizontal="center" vertical="center" wrapText="1"/>
      <protection locked="0"/>
    </xf>
    <xf numFmtId="164" fontId="57" fillId="5" borderId="11" xfId="0" applyNumberFormat="1" applyFont="1" applyFill="1" applyBorder="1" applyAlignment="1" applyProtection="1">
      <alignment horizontal="center" vertical="center" wrapText="1"/>
      <protection locked="0"/>
    </xf>
    <xf numFmtId="164" fontId="57" fillId="14" borderId="11" xfId="0" applyNumberFormat="1" applyFont="1" applyFill="1" applyBorder="1" applyAlignment="1" applyProtection="1">
      <alignment horizontal="center" vertical="center" wrapText="1"/>
      <protection locked="0"/>
    </xf>
    <xf numFmtId="0" fontId="57" fillId="3" borderId="11" xfId="0" applyFont="1" applyFill="1" applyBorder="1" applyAlignment="1" applyProtection="1">
      <alignment horizontal="center" vertical="center" wrapText="1"/>
      <protection locked="0"/>
    </xf>
    <xf numFmtId="164" fontId="57" fillId="3" borderId="11" xfId="0" applyNumberFormat="1" applyFont="1" applyFill="1" applyBorder="1" applyAlignment="1" applyProtection="1">
      <alignment horizontal="center" vertical="center" wrapText="1"/>
      <protection locked="0"/>
    </xf>
    <xf numFmtId="0" fontId="45" fillId="17" borderId="11" xfId="0" applyFont="1" applyFill="1" applyBorder="1" applyAlignment="1" applyProtection="1">
      <alignment horizontal="center" vertical="center" wrapText="1"/>
      <protection locked="0"/>
    </xf>
    <xf numFmtId="164" fontId="45" fillId="17" borderId="11" xfId="0" applyNumberFormat="1" applyFont="1" applyFill="1" applyBorder="1" applyAlignment="1" applyProtection="1">
      <alignment horizontal="center" vertical="center" wrapText="1"/>
      <protection locked="0"/>
    </xf>
    <xf numFmtId="164" fontId="57" fillId="20" borderId="11" xfId="0" applyNumberFormat="1" applyFont="1" applyFill="1" applyBorder="1" applyAlignment="1" applyProtection="1">
      <alignment horizontal="center" vertical="center" wrapText="1"/>
      <protection locked="0"/>
    </xf>
    <xf numFmtId="164" fontId="45" fillId="5" borderId="11" xfId="0" applyNumberFormat="1" applyFont="1" applyFill="1" applyBorder="1" applyAlignment="1" applyProtection="1">
      <alignment horizontal="center" vertical="center" wrapText="1"/>
      <protection locked="0"/>
    </xf>
    <xf numFmtId="0" fontId="45" fillId="27" borderId="11" xfId="0" applyFont="1" applyFill="1" applyBorder="1" applyAlignment="1" applyProtection="1">
      <alignment horizontal="center" vertical="center" wrapText="1"/>
      <protection locked="0"/>
    </xf>
    <xf numFmtId="164" fontId="45" fillId="27" borderId="11" xfId="0" applyNumberFormat="1" applyFont="1" applyFill="1" applyBorder="1" applyAlignment="1" applyProtection="1">
      <alignment horizontal="center" vertical="center" wrapText="1"/>
      <protection locked="0"/>
    </xf>
    <xf numFmtId="0" fontId="45" fillId="10" borderId="3" xfId="0" applyFont="1" applyFill="1" applyBorder="1" applyAlignment="1" applyProtection="1">
      <alignment horizontal="center" vertical="center" wrapText="1"/>
      <protection locked="0"/>
    </xf>
    <xf numFmtId="3" fontId="31" fillId="18" borderId="3" xfId="0" applyNumberFormat="1" applyFont="1" applyFill="1" applyBorder="1" applyAlignment="1" applyProtection="1">
      <alignment horizontal="center" vertical="center" wrapText="1"/>
      <protection locked="0"/>
    </xf>
    <xf numFmtId="0" fontId="31" fillId="18" borderId="3" xfId="0" applyFont="1" applyFill="1" applyBorder="1" applyAlignment="1" applyProtection="1">
      <alignment horizontal="justify" vertical="center" wrapText="1"/>
      <protection locked="0"/>
    </xf>
    <xf numFmtId="0" fontId="63" fillId="19" borderId="11" xfId="0" applyFont="1" applyFill="1" applyBorder="1" applyAlignment="1" applyProtection="1">
      <alignment horizontal="center" vertical="center" wrapText="1"/>
      <protection locked="0"/>
    </xf>
    <xf numFmtId="0" fontId="63" fillId="25" borderId="11" xfId="0" applyFont="1" applyFill="1" applyBorder="1" applyAlignment="1" applyProtection="1">
      <alignment horizontal="center" vertical="center" wrapText="1"/>
      <protection locked="0"/>
    </xf>
    <xf numFmtId="0" fontId="63" fillId="11" borderId="11" xfId="0" applyFont="1" applyFill="1" applyBorder="1" applyAlignment="1" applyProtection="1">
      <alignment horizontal="center" vertical="center" wrapText="1"/>
      <protection locked="0"/>
    </xf>
    <xf numFmtId="0" fontId="63" fillId="4" borderId="11" xfId="0" applyFont="1" applyFill="1" applyBorder="1" applyAlignment="1" applyProtection="1">
      <alignment horizontal="center" vertical="center" wrapText="1"/>
      <protection locked="0"/>
    </xf>
    <xf numFmtId="0" fontId="63" fillId="20" borderId="11" xfId="0" applyFont="1" applyFill="1" applyBorder="1" applyAlignment="1" applyProtection="1">
      <alignment horizontal="center" vertical="center" wrapText="1"/>
      <protection locked="0"/>
    </xf>
    <xf numFmtId="0" fontId="63" fillId="10" borderId="11" xfId="0" applyFont="1" applyFill="1" applyBorder="1" applyAlignment="1" applyProtection="1">
      <alignment horizontal="center" vertical="center" wrapText="1"/>
      <protection locked="0"/>
    </xf>
    <xf numFmtId="0" fontId="63" fillId="9" borderId="11" xfId="0" applyFont="1" applyFill="1" applyBorder="1" applyAlignment="1" applyProtection="1">
      <alignment horizontal="center" vertical="center" wrapText="1"/>
      <protection locked="0"/>
    </xf>
    <xf numFmtId="0" fontId="63" fillId="5" borderId="11" xfId="0" applyFont="1" applyFill="1" applyBorder="1" applyAlignment="1" applyProtection="1">
      <alignment horizontal="center" vertical="center" wrapText="1"/>
      <protection locked="0"/>
    </xf>
    <xf numFmtId="0" fontId="63" fillId="24" borderId="11" xfId="0" applyFont="1" applyFill="1" applyBorder="1" applyAlignment="1" applyProtection="1">
      <alignment horizontal="justify" vertical="center" wrapText="1"/>
      <protection locked="0"/>
    </xf>
    <xf numFmtId="0" fontId="63" fillId="22" borderId="11" xfId="0" applyFont="1" applyFill="1" applyBorder="1" applyAlignment="1" applyProtection="1">
      <alignment horizontal="justify" vertical="center" wrapText="1"/>
      <protection locked="0"/>
    </xf>
    <xf numFmtId="0" fontId="63" fillId="4" borderId="11" xfId="0" applyFont="1" applyFill="1" applyBorder="1" applyAlignment="1" applyProtection="1">
      <alignment horizontal="justify" vertical="center" wrapText="1"/>
      <protection locked="0"/>
    </xf>
    <xf numFmtId="0" fontId="31" fillId="14" borderId="10" xfId="0" applyFont="1" applyFill="1" applyBorder="1" applyAlignment="1" applyProtection="1">
      <alignment horizontal="justify" vertical="center" wrapText="1"/>
      <protection locked="0"/>
    </xf>
    <xf numFmtId="0" fontId="63" fillId="9" borderId="11" xfId="0" applyFont="1" applyFill="1" applyBorder="1" applyAlignment="1" applyProtection="1">
      <alignment horizontal="justify" vertical="center" wrapText="1"/>
      <protection locked="0"/>
    </xf>
    <xf numFmtId="0" fontId="63" fillId="10" borderId="11" xfId="0" applyFont="1" applyFill="1" applyBorder="1" applyAlignment="1" applyProtection="1">
      <alignment horizontal="justify" vertical="center" wrapText="1"/>
      <protection locked="0"/>
    </xf>
    <xf numFmtId="0" fontId="63" fillId="14" borderId="11" xfId="0" applyFont="1" applyFill="1" applyBorder="1" applyAlignment="1" applyProtection="1">
      <alignment horizontal="justify" vertical="center" wrapText="1"/>
      <protection locked="0"/>
    </xf>
    <xf numFmtId="0" fontId="17" fillId="2" borderId="2" xfId="0" applyFont="1" applyFill="1" applyBorder="1" applyAlignment="1" applyProtection="1">
      <alignment horizontal="center" vertical="center" wrapText="1"/>
      <protection locked="0"/>
    </xf>
    <xf numFmtId="0" fontId="41" fillId="17" borderId="11" xfId="0" applyFont="1" applyFill="1" applyBorder="1" applyAlignment="1" applyProtection="1">
      <alignment horizontal="center" vertical="center" wrapText="1"/>
      <protection locked="0"/>
    </xf>
    <xf numFmtId="0" fontId="41" fillId="27" borderId="11" xfId="0" applyFont="1" applyFill="1" applyBorder="1" applyAlignment="1" applyProtection="1">
      <alignment horizontal="center" vertical="center" wrapText="1"/>
      <protection locked="0"/>
    </xf>
    <xf numFmtId="0" fontId="31" fillId="4" borderId="10" xfId="0" applyFont="1" applyFill="1" applyBorder="1" applyAlignment="1" applyProtection="1">
      <alignment horizontal="center" vertical="center" wrapText="1"/>
      <protection locked="0"/>
    </xf>
    <xf numFmtId="0" fontId="63" fillId="3" borderId="11" xfId="0" applyFont="1" applyFill="1" applyBorder="1" applyAlignment="1" applyProtection="1">
      <alignment horizontal="center" vertical="center" wrapText="1"/>
      <protection locked="0"/>
    </xf>
    <xf numFmtId="0" fontId="41" fillId="5" borderId="11" xfId="0" applyFont="1" applyFill="1" applyBorder="1" applyAlignment="1" applyProtection="1">
      <alignment horizontal="center" vertical="center" wrapText="1"/>
      <protection locked="0"/>
    </xf>
    <xf numFmtId="0" fontId="41" fillId="6" borderId="11" xfId="0" applyFont="1" applyFill="1" applyBorder="1" applyAlignment="1" applyProtection="1">
      <alignment horizontal="center" vertical="center" wrapText="1"/>
      <protection locked="0"/>
    </xf>
    <xf numFmtId="0" fontId="35" fillId="3" borderId="3" xfId="0" applyFont="1" applyFill="1" applyBorder="1" applyAlignment="1" applyProtection="1">
      <alignment horizontal="center" vertical="center" textRotation="90" wrapText="1"/>
      <protection locked="0"/>
    </xf>
    <xf numFmtId="0" fontId="41" fillId="7" borderId="11" xfId="0" applyFont="1" applyFill="1" applyBorder="1" applyAlignment="1" applyProtection="1">
      <alignment horizontal="center" vertical="center" wrapText="1"/>
      <protection locked="0"/>
    </xf>
    <xf numFmtId="0" fontId="41" fillId="8" borderId="11" xfId="0" applyFont="1" applyFill="1" applyBorder="1" applyAlignment="1" applyProtection="1">
      <alignment horizontal="center" vertical="center" wrapText="1"/>
      <protection locked="0"/>
    </xf>
    <xf numFmtId="0" fontId="41" fillId="6" borderId="11" xfId="0" applyFont="1" applyFill="1" applyBorder="1" applyAlignment="1" applyProtection="1">
      <alignment horizontal="justify" vertical="center" wrapText="1"/>
      <protection locked="0"/>
    </xf>
    <xf numFmtId="0" fontId="41" fillId="9" borderId="11" xfId="0" applyFont="1" applyFill="1" applyBorder="1" applyAlignment="1" applyProtection="1">
      <alignment horizontal="center" vertical="center" wrapText="1"/>
      <protection locked="0"/>
    </xf>
    <xf numFmtId="0" fontId="26" fillId="0" borderId="0" xfId="0" applyFont="1" applyAlignment="1" applyProtection="1">
      <alignment horizontal="justify" vertical="center" wrapText="1"/>
      <protection locked="0"/>
    </xf>
    <xf numFmtId="0" fontId="28" fillId="0" borderId="0" xfId="0" applyFont="1" applyAlignment="1" applyProtection="1">
      <alignment horizontal="center" vertical="center" wrapText="1"/>
      <protection locked="0"/>
    </xf>
    <xf numFmtId="0" fontId="28" fillId="0" borderId="0" xfId="0" applyFont="1" applyAlignment="1" applyProtection="1">
      <alignment horizontal="justify" vertical="center" wrapText="1"/>
      <protection locked="0"/>
    </xf>
    <xf numFmtId="0" fontId="41" fillId="7" borderId="11" xfId="0" applyFont="1" applyFill="1" applyBorder="1" applyAlignment="1" applyProtection="1">
      <alignment horizontal="justify" vertical="center" wrapText="1"/>
      <protection locked="0"/>
    </xf>
    <xf numFmtId="0" fontId="41" fillId="5" borderId="11" xfId="0" applyFont="1" applyFill="1" applyBorder="1" applyAlignment="1" applyProtection="1">
      <alignment horizontal="justify" vertical="center" wrapText="1"/>
      <protection locked="0"/>
    </xf>
    <xf numFmtId="0" fontId="41" fillId="8" borderId="11" xfId="0" applyFont="1" applyFill="1" applyBorder="1" applyAlignment="1" applyProtection="1">
      <alignment horizontal="justify" vertical="center" wrapText="1"/>
      <protection locked="0"/>
    </xf>
    <xf numFmtId="0" fontId="31" fillId="14" borderId="10" xfId="0" applyFont="1" applyFill="1" applyBorder="1" applyAlignment="1" applyProtection="1">
      <alignment horizontal="center" vertical="center" textRotation="90" wrapText="1"/>
      <protection locked="0"/>
    </xf>
    <xf numFmtId="0" fontId="63" fillId="12" borderId="11" xfId="0" applyFont="1" applyFill="1" applyBorder="1" applyAlignment="1" applyProtection="1">
      <alignment horizontal="justify" vertical="center" wrapText="1"/>
      <protection locked="0"/>
    </xf>
    <xf numFmtId="0" fontId="63" fillId="25" borderId="11" xfId="0" applyFont="1" applyFill="1" applyBorder="1" applyAlignment="1" applyProtection="1">
      <alignment horizontal="justify" vertical="center" wrapText="1"/>
      <protection locked="0"/>
    </xf>
    <xf numFmtId="0" fontId="63" fillId="17" borderId="11" xfId="0" applyFont="1" applyFill="1" applyBorder="1" applyAlignment="1" applyProtection="1">
      <alignment horizontal="justify" vertical="center" wrapText="1"/>
      <protection locked="0"/>
    </xf>
    <xf numFmtId="0" fontId="63" fillId="11" borderId="11" xfId="0" applyFont="1" applyFill="1" applyBorder="1" applyAlignment="1" applyProtection="1">
      <alignment horizontal="justify" vertical="center" wrapText="1"/>
      <protection locked="0"/>
    </xf>
    <xf numFmtId="0" fontId="63" fillId="19" borderId="11" xfId="0" applyFont="1" applyFill="1" applyBorder="1" applyAlignment="1" applyProtection="1">
      <alignment horizontal="justify" vertical="center" wrapText="1"/>
      <protection locked="0"/>
    </xf>
    <xf numFmtId="0" fontId="69" fillId="15" borderId="11" xfId="0" applyFont="1" applyFill="1" applyBorder="1" applyAlignment="1" applyProtection="1">
      <alignment horizontal="justify" vertical="center" wrapText="1"/>
      <protection locked="0"/>
    </xf>
    <xf numFmtId="0" fontId="41" fillId="27" borderId="11" xfId="0" applyFont="1" applyFill="1" applyBorder="1" applyAlignment="1" applyProtection="1">
      <alignment horizontal="justify" vertical="center" wrapText="1"/>
      <protection locked="0"/>
    </xf>
    <xf numFmtId="0" fontId="63" fillId="5" borderId="11" xfId="0" applyFont="1" applyFill="1" applyBorder="1" applyAlignment="1" applyProtection="1">
      <alignment horizontal="justify" vertical="center" wrapText="1"/>
      <protection locked="0"/>
    </xf>
    <xf numFmtId="0" fontId="41" fillId="9" borderId="11" xfId="0" applyFont="1" applyFill="1" applyBorder="1" applyAlignment="1" applyProtection="1">
      <alignment horizontal="justify" vertical="center" wrapText="1"/>
      <protection locked="0"/>
    </xf>
    <xf numFmtId="0" fontId="45" fillId="5" borderId="11" xfId="0" applyFont="1" applyFill="1" applyBorder="1" applyAlignment="1" applyProtection="1">
      <alignment horizontal="center" vertical="center" wrapText="1"/>
      <protection locked="0"/>
    </xf>
    <xf numFmtId="0" fontId="45" fillId="6" borderId="11" xfId="0" applyFont="1" applyFill="1" applyBorder="1" applyAlignment="1" applyProtection="1">
      <alignment horizontal="center" vertical="center" wrapText="1"/>
      <protection locked="0"/>
    </xf>
    <xf numFmtId="164" fontId="45" fillId="6" borderId="11" xfId="0" applyNumberFormat="1" applyFont="1" applyFill="1" applyBorder="1" applyAlignment="1" applyProtection="1">
      <alignment horizontal="center" vertical="center" wrapText="1"/>
      <protection locked="0"/>
    </xf>
    <xf numFmtId="0" fontId="63" fillId="3" borderId="11" xfId="0" applyFont="1" applyFill="1" applyBorder="1" applyAlignment="1" applyProtection="1">
      <alignment horizontal="justify" vertical="center" wrapText="1"/>
      <protection locked="0"/>
    </xf>
    <xf numFmtId="0" fontId="45" fillId="7" borderId="11" xfId="0" applyFont="1" applyFill="1" applyBorder="1" applyAlignment="1" applyProtection="1">
      <alignment horizontal="center" vertical="center" wrapText="1"/>
      <protection locked="0"/>
    </xf>
    <xf numFmtId="164" fontId="45" fillId="7" borderId="11" xfId="0" applyNumberFormat="1" applyFont="1" applyFill="1" applyBorder="1" applyAlignment="1" applyProtection="1">
      <alignment horizontal="center" vertical="center" wrapText="1"/>
      <protection locked="0"/>
    </xf>
    <xf numFmtId="0" fontId="45" fillId="8" borderId="11" xfId="0" applyFont="1" applyFill="1" applyBorder="1" applyAlignment="1" applyProtection="1">
      <alignment horizontal="center" vertical="center" wrapText="1"/>
      <protection locked="0"/>
    </xf>
    <xf numFmtId="0" fontId="57" fillId="5" borderId="11" xfId="0" applyFont="1" applyFill="1" applyBorder="1" applyAlignment="1" applyProtection="1">
      <alignment horizontal="center" vertical="center" wrapText="1"/>
      <protection locked="0"/>
    </xf>
    <xf numFmtId="0" fontId="45" fillId="9" borderId="11" xfId="0" applyFont="1" applyFill="1" applyBorder="1" applyAlignment="1" applyProtection="1">
      <alignment horizontal="center" vertical="center" wrapText="1"/>
      <protection locked="0"/>
    </xf>
    <xf numFmtId="164" fontId="45" fillId="9" borderId="11" xfId="0" applyNumberFormat="1" applyFont="1" applyFill="1" applyBorder="1" applyAlignment="1" applyProtection="1">
      <alignment horizontal="center" vertical="center" wrapText="1"/>
      <protection locked="0"/>
    </xf>
    <xf numFmtId="0" fontId="63" fillId="20" borderId="11" xfId="0" applyFont="1" applyFill="1" applyBorder="1" applyAlignment="1" applyProtection="1">
      <alignment horizontal="justify" vertical="center" wrapText="1"/>
      <protection locked="0"/>
    </xf>
    <xf numFmtId="0" fontId="41" fillId="17" borderId="11" xfId="0" applyFont="1" applyFill="1" applyBorder="1" applyAlignment="1" applyProtection="1">
      <alignment horizontal="justify" vertical="center" wrapText="1"/>
      <protection locked="0"/>
    </xf>
    <xf numFmtId="0" fontId="31" fillId="7" borderId="3" xfId="0" applyFont="1" applyFill="1" applyBorder="1" applyAlignment="1" applyProtection="1">
      <alignment horizontal="justify" vertical="center" wrapText="1"/>
      <protection locked="0"/>
    </xf>
    <xf numFmtId="3" fontId="31" fillId="7" borderId="3" xfId="0" applyNumberFormat="1" applyFont="1" applyFill="1" applyBorder="1" applyAlignment="1" applyProtection="1">
      <alignment horizontal="center" vertical="center" wrapText="1"/>
      <protection locked="0"/>
    </xf>
    <xf numFmtId="3" fontId="31" fillId="9" borderId="3" xfId="0" applyNumberFormat="1" applyFont="1" applyFill="1" applyBorder="1" applyAlignment="1" applyProtection="1">
      <alignment horizontal="center" vertical="center" wrapText="1"/>
      <protection locked="0"/>
    </xf>
    <xf numFmtId="3" fontId="31" fillId="8" borderId="3" xfId="0" applyNumberFormat="1" applyFont="1" applyFill="1" applyBorder="1" applyAlignment="1" applyProtection="1">
      <alignment horizontal="center" vertical="center" wrapText="1"/>
      <protection locked="0"/>
    </xf>
    <xf numFmtId="3" fontId="31" fillId="4" borderId="3" xfId="0" applyNumberFormat="1" applyFont="1" applyFill="1" applyBorder="1" applyAlignment="1" applyProtection="1">
      <alignment horizontal="center" vertical="center" wrapText="1"/>
      <protection locked="0"/>
    </xf>
    <xf numFmtId="3" fontId="31" fillId="25" borderId="3" xfId="0" applyNumberFormat="1" applyFont="1" applyFill="1" applyBorder="1" applyAlignment="1" applyProtection="1">
      <alignment horizontal="center" vertical="center" wrapText="1"/>
      <protection locked="0"/>
    </xf>
    <xf numFmtId="3" fontId="17" fillId="17" borderId="3" xfId="0" applyNumberFormat="1" applyFont="1" applyFill="1" applyBorder="1" applyAlignment="1" applyProtection="1">
      <alignment horizontal="center" vertical="center" wrapText="1"/>
      <protection locked="0"/>
    </xf>
    <xf numFmtId="3" fontId="31" fillId="18" borderId="10" xfId="0" applyNumberFormat="1" applyFont="1" applyFill="1" applyBorder="1" applyAlignment="1" applyProtection="1">
      <alignment horizontal="center" vertical="center" wrapText="1"/>
      <protection locked="0"/>
    </xf>
    <xf numFmtId="0" fontId="31" fillId="25" borderId="3" xfId="0" applyFont="1" applyFill="1" applyBorder="1" applyAlignment="1" applyProtection="1">
      <alignment vertical="center" wrapText="1"/>
      <protection locked="0"/>
    </xf>
    <xf numFmtId="0" fontId="31" fillId="2" borderId="12" xfId="0" applyFont="1" applyFill="1" applyBorder="1" applyAlignment="1" applyProtection="1">
      <alignment horizontal="center" vertical="center" wrapText="1"/>
      <protection locked="0"/>
    </xf>
    <xf numFmtId="0" fontId="17" fillId="8" borderId="3" xfId="0" applyFont="1" applyFill="1" applyBorder="1" applyAlignment="1" applyProtection="1">
      <alignment horizontal="center" vertical="center" wrapText="1"/>
      <protection locked="0"/>
    </xf>
    <xf numFmtId="0" fontId="17" fillId="4" borderId="3" xfId="0" applyFont="1" applyFill="1" applyBorder="1" applyAlignment="1" applyProtection="1">
      <alignment horizontal="center" vertical="center" wrapText="1"/>
      <protection locked="0"/>
    </xf>
    <xf numFmtId="0" fontId="17" fillId="24" borderId="3" xfId="0" applyFont="1" applyFill="1" applyBorder="1" applyAlignment="1" applyProtection="1">
      <alignment horizontal="center" vertical="center" wrapText="1"/>
      <protection locked="0"/>
    </xf>
    <xf numFmtId="0" fontId="17" fillId="22" borderId="3" xfId="0" applyFont="1" applyFill="1" applyBorder="1" applyAlignment="1" applyProtection="1">
      <alignment horizontal="center" vertical="center" wrapText="1"/>
      <protection locked="0"/>
    </xf>
    <xf numFmtId="0" fontId="17" fillId="14" borderId="3" xfId="0" applyFont="1" applyFill="1" applyBorder="1" applyAlignment="1" applyProtection="1">
      <alignment horizontal="center" vertical="center" wrapText="1"/>
      <protection locked="0"/>
    </xf>
    <xf numFmtId="0" fontId="17" fillId="11" borderId="3" xfId="0" applyFont="1" applyFill="1" applyBorder="1" applyAlignment="1" applyProtection="1">
      <alignment horizontal="center" vertical="center" wrapText="1"/>
      <protection locked="0"/>
    </xf>
    <xf numFmtId="0" fontId="100" fillId="2" borderId="3" xfId="1" applyFont="1" applyFill="1" applyBorder="1" applyAlignment="1">
      <alignment horizontal="center" vertical="center" wrapText="1"/>
    </xf>
    <xf numFmtId="3" fontId="17" fillId="11" borderId="3" xfId="0" applyNumberFormat="1" applyFont="1" applyFill="1" applyBorder="1" applyAlignment="1" applyProtection="1">
      <alignment horizontal="center" vertical="center" wrapText="1"/>
      <protection locked="0"/>
    </xf>
    <xf numFmtId="0" fontId="61" fillId="18" borderId="3" xfId="0" applyFont="1" applyFill="1" applyBorder="1" applyAlignment="1" applyProtection="1">
      <alignment horizontal="center" vertical="center" wrapText="1"/>
      <protection locked="0"/>
    </xf>
    <xf numFmtId="3" fontId="31" fillId="12" borderId="3" xfId="0" applyNumberFormat="1" applyFont="1" applyFill="1" applyBorder="1" applyAlignment="1" applyProtection="1">
      <alignment horizontal="center" vertical="center" wrapText="1"/>
      <protection locked="0"/>
    </xf>
    <xf numFmtId="3" fontId="17" fillId="12" borderId="3" xfId="0" applyNumberFormat="1" applyFont="1" applyFill="1" applyBorder="1" applyAlignment="1" applyProtection="1">
      <alignment horizontal="center" vertical="center" wrapText="1"/>
      <protection locked="0"/>
    </xf>
    <xf numFmtId="3" fontId="62" fillId="12" borderId="3" xfId="0" applyNumberFormat="1" applyFont="1" applyFill="1" applyBorder="1" applyAlignment="1" applyProtection="1">
      <alignment horizontal="center" vertical="center" wrapText="1"/>
      <protection locked="0"/>
    </xf>
    <xf numFmtId="0" fontId="53" fillId="2" borderId="10" xfId="0" applyFont="1" applyFill="1" applyBorder="1" applyAlignment="1" applyProtection="1">
      <alignment horizontal="center" vertical="center" wrapText="1"/>
      <protection locked="0"/>
    </xf>
    <xf numFmtId="0" fontId="54" fillId="2" borderId="10" xfId="0" applyFont="1" applyFill="1" applyBorder="1" applyAlignment="1" applyProtection="1">
      <alignment horizontal="center" vertical="center" wrapText="1"/>
      <protection locked="0"/>
    </xf>
    <xf numFmtId="0" fontId="31" fillId="7" borderId="10" xfId="0" applyFont="1" applyFill="1" applyBorder="1" applyAlignment="1" applyProtection="1">
      <alignment horizontal="justify" vertical="center" wrapText="1"/>
      <protection locked="0"/>
    </xf>
    <xf numFmtId="16" fontId="31" fillId="7" borderId="10" xfId="0" applyNumberFormat="1" applyFont="1" applyFill="1" applyBorder="1" applyAlignment="1" applyProtection="1">
      <alignment horizontal="left" vertical="center" wrapText="1"/>
      <protection locked="0"/>
    </xf>
    <xf numFmtId="0" fontId="41" fillId="7" borderId="3" xfId="0" applyFont="1" applyFill="1" applyBorder="1" applyAlignment="1" applyProtection="1">
      <alignment horizontal="center" vertical="center" wrapText="1"/>
      <protection locked="0"/>
    </xf>
    <xf numFmtId="0" fontId="41" fillId="9" borderId="3" xfId="0" applyFont="1" applyFill="1" applyBorder="1" applyAlignment="1" applyProtection="1">
      <alignment horizontal="center" vertical="center" wrapText="1"/>
      <protection locked="0"/>
    </xf>
    <xf numFmtId="0" fontId="31" fillId="29" borderId="3" xfId="0" applyFont="1" applyFill="1" applyBorder="1" applyAlignment="1" applyProtection="1">
      <alignment horizontal="center" vertical="center" wrapText="1"/>
      <protection locked="0"/>
    </xf>
    <xf numFmtId="0" fontId="63" fillId="29" borderId="11" xfId="0" applyFont="1" applyFill="1" applyBorder="1" applyAlignment="1" applyProtection="1">
      <alignment horizontal="center" vertical="center" wrapText="1"/>
      <protection locked="0"/>
    </xf>
    <xf numFmtId="0" fontId="63" fillId="29" borderId="11" xfId="0" applyFont="1" applyFill="1" applyBorder="1" applyAlignment="1" applyProtection="1">
      <alignment horizontal="justify" vertical="center" wrapText="1"/>
      <protection locked="0"/>
    </xf>
    <xf numFmtId="0" fontId="17" fillId="29" borderId="3" xfId="0" applyFont="1" applyFill="1" applyBorder="1" applyAlignment="1" applyProtection="1">
      <alignment horizontal="center" vertical="center" wrapText="1"/>
      <protection locked="0"/>
    </xf>
    <xf numFmtId="0" fontId="31" fillId="29" borderId="3" xfId="0" applyFont="1" applyFill="1" applyBorder="1" applyAlignment="1" applyProtection="1">
      <alignment horizontal="center" vertical="center" textRotation="90" wrapText="1"/>
      <protection locked="0"/>
    </xf>
    <xf numFmtId="0" fontId="31" fillId="29" borderId="3" xfId="0" applyFont="1" applyFill="1" applyBorder="1" applyAlignment="1" applyProtection="1">
      <alignment horizontal="justify" vertical="center" wrapText="1"/>
      <protection locked="0"/>
    </xf>
    <xf numFmtId="16" fontId="31" fillId="29" borderId="3" xfId="0" applyNumberFormat="1" applyFont="1" applyFill="1" applyBorder="1" applyAlignment="1" applyProtection="1">
      <alignment horizontal="justify" vertical="center" wrapText="1"/>
      <protection locked="0"/>
    </xf>
    <xf numFmtId="0" fontId="17" fillId="29" borderId="3" xfId="0" applyFont="1" applyFill="1" applyBorder="1" applyAlignment="1" applyProtection="1">
      <alignment horizontal="justify" vertical="center" wrapText="1"/>
      <protection locked="0"/>
    </xf>
    <xf numFmtId="0" fontId="57" fillId="29" borderId="11" xfId="0" applyFont="1" applyFill="1" applyBorder="1" applyAlignment="1" applyProtection="1">
      <alignment horizontal="center" vertical="center" wrapText="1"/>
      <protection locked="0"/>
    </xf>
    <xf numFmtId="164" fontId="57" fillId="29" borderId="11" xfId="0" applyNumberFormat="1" applyFont="1" applyFill="1" applyBorder="1" applyAlignment="1" applyProtection="1">
      <alignment horizontal="center" vertical="center" wrapText="1"/>
      <protection locked="0"/>
    </xf>
    <xf numFmtId="0" fontId="45" fillId="29" borderId="3" xfId="0" applyFont="1" applyFill="1" applyBorder="1" applyAlignment="1" applyProtection="1">
      <alignment horizontal="center" vertical="center" wrapText="1"/>
      <protection locked="0"/>
    </xf>
    <xf numFmtId="164" fontId="45" fillId="29" borderId="3" xfId="0" applyNumberFormat="1" applyFont="1" applyFill="1" applyBorder="1" applyAlignment="1" applyProtection="1">
      <alignment horizontal="center" vertical="center" wrapText="1"/>
      <protection locked="0"/>
    </xf>
    <xf numFmtId="0" fontId="41" fillId="6" borderId="3" xfId="0" applyFont="1" applyFill="1" applyBorder="1" applyAlignment="1" applyProtection="1">
      <alignment horizontal="center" vertical="center" wrapText="1"/>
      <protection locked="0"/>
    </xf>
    <xf numFmtId="0" fontId="41" fillId="27" borderId="3" xfId="0"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protection locked="0"/>
    </xf>
    <xf numFmtId="0" fontId="41" fillId="5" borderId="3" xfId="0" applyFont="1" applyFill="1" applyBorder="1" applyAlignment="1" applyProtection="1">
      <alignment horizontal="center" vertical="center" wrapText="1"/>
      <protection locked="0"/>
    </xf>
    <xf numFmtId="0" fontId="41" fillId="17" borderId="3" xfId="0" applyFont="1" applyFill="1" applyBorder="1" applyAlignment="1" applyProtection="1">
      <alignment horizontal="center" vertical="center" wrapText="1"/>
      <protection locked="0"/>
    </xf>
    <xf numFmtId="0" fontId="63" fillId="3" borderId="3" xfId="0" applyFont="1" applyFill="1" applyBorder="1" applyAlignment="1" applyProtection="1">
      <alignment horizontal="center" vertical="center" wrapText="1"/>
      <protection locked="0"/>
    </xf>
    <xf numFmtId="0" fontId="63" fillId="4" borderId="3" xfId="0" applyFont="1" applyFill="1" applyBorder="1" applyAlignment="1" applyProtection="1">
      <alignment horizontal="center" vertical="center" wrapText="1"/>
      <protection locked="0"/>
    </xf>
    <xf numFmtId="0" fontId="63" fillId="5" borderId="3" xfId="0" applyFont="1" applyFill="1" applyBorder="1" applyAlignment="1" applyProtection="1">
      <alignment horizontal="center" vertical="center" wrapText="1"/>
      <protection locked="0"/>
    </xf>
    <xf numFmtId="0" fontId="63" fillId="20" borderId="3" xfId="0" applyFont="1" applyFill="1" applyBorder="1" applyAlignment="1" applyProtection="1">
      <alignment horizontal="center" vertical="center" wrapText="1"/>
      <protection locked="0"/>
    </xf>
    <xf numFmtId="0" fontId="63" fillId="9" borderId="3" xfId="0" applyFont="1" applyFill="1" applyBorder="1" applyAlignment="1" applyProtection="1">
      <alignment horizontal="center" vertical="center" wrapText="1"/>
      <protection locked="0"/>
    </xf>
    <xf numFmtId="0" fontId="63" fillId="10" borderId="3" xfId="0" applyFont="1" applyFill="1" applyBorder="1" applyAlignment="1" applyProtection="1">
      <alignment horizontal="center" vertical="center" wrapText="1"/>
      <protection locked="0"/>
    </xf>
    <xf numFmtId="0" fontId="63" fillId="24" borderId="3" xfId="0" applyFont="1" applyFill="1" applyBorder="1" applyAlignment="1" applyProtection="1">
      <alignment horizontal="center" vertical="center" wrapText="1"/>
      <protection locked="0"/>
    </xf>
    <xf numFmtId="0" fontId="63" fillId="22" borderId="3" xfId="0" applyFont="1" applyFill="1" applyBorder="1" applyAlignment="1" applyProtection="1">
      <alignment horizontal="center" vertical="center" wrapText="1"/>
      <protection locked="0"/>
    </xf>
    <xf numFmtId="0" fontId="63" fillId="29" borderId="3" xfId="0" applyFont="1" applyFill="1" applyBorder="1" applyAlignment="1" applyProtection="1">
      <alignment horizontal="center" vertical="center" wrapText="1"/>
      <protection locked="0"/>
    </xf>
    <xf numFmtId="0" fontId="63" fillId="12" borderId="3" xfId="0" applyFont="1" applyFill="1" applyBorder="1" applyAlignment="1" applyProtection="1">
      <alignment horizontal="center" vertical="center" wrapText="1"/>
      <protection locked="0"/>
    </xf>
    <xf numFmtId="0" fontId="63" fillId="19" borderId="3" xfId="0" applyFont="1" applyFill="1" applyBorder="1" applyAlignment="1" applyProtection="1">
      <alignment horizontal="center" vertical="center" wrapText="1"/>
      <protection locked="0"/>
    </xf>
    <xf numFmtId="0" fontId="63" fillId="25" borderId="3" xfId="0" applyFont="1" applyFill="1" applyBorder="1" applyAlignment="1" applyProtection="1">
      <alignment horizontal="center" vertical="center" wrapText="1"/>
      <protection locked="0"/>
    </xf>
    <xf numFmtId="0" fontId="63" fillId="11" borderId="3" xfId="0" applyFont="1" applyFill="1" applyBorder="1" applyAlignment="1" applyProtection="1">
      <alignment horizontal="center" vertical="center" wrapText="1"/>
      <protection locked="0"/>
    </xf>
    <xf numFmtId="0" fontId="63" fillId="17" borderId="3" xfId="0" applyFont="1" applyFill="1" applyBorder="1" applyAlignment="1" applyProtection="1">
      <alignment horizontal="center" vertical="center" wrapText="1"/>
      <protection locked="0"/>
    </xf>
    <xf numFmtId="0" fontId="63" fillId="18" borderId="3" xfId="0" applyFont="1" applyFill="1" applyBorder="1" applyAlignment="1" applyProtection="1">
      <alignment horizontal="center" vertical="center" wrapText="1"/>
      <protection locked="0"/>
    </xf>
    <xf numFmtId="0" fontId="61" fillId="5" borderId="3" xfId="0" applyFont="1" applyFill="1" applyBorder="1" applyAlignment="1" applyProtection="1">
      <alignment horizontal="center" vertical="center" wrapText="1"/>
      <protection locked="0"/>
    </xf>
    <xf numFmtId="0" fontId="61" fillId="22" borderId="3" xfId="0" applyFont="1" applyFill="1" applyBorder="1" applyAlignment="1" applyProtection="1">
      <alignment horizontal="center" vertical="center" wrapText="1"/>
      <protection locked="0"/>
    </xf>
    <xf numFmtId="0" fontId="61" fillId="4" borderId="3" xfId="0" applyFont="1" applyFill="1" applyBorder="1" applyAlignment="1" applyProtection="1">
      <alignment horizontal="center" vertical="center" wrapText="1"/>
      <protection locked="0"/>
    </xf>
    <xf numFmtId="0" fontId="61" fillId="12" borderId="3" xfId="0" applyFont="1" applyFill="1" applyBorder="1" applyAlignment="1" applyProtection="1">
      <alignment horizontal="center" vertical="center" wrapText="1"/>
      <protection locked="0"/>
    </xf>
    <xf numFmtId="0" fontId="61" fillId="25" borderId="3" xfId="0" applyFont="1" applyFill="1" applyBorder="1" applyAlignment="1" applyProtection="1">
      <alignment horizontal="center" vertical="center" wrapText="1"/>
      <protection locked="0"/>
    </xf>
    <xf numFmtId="0" fontId="61" fillId="14" borderId="3" xfId="0" applyFont="1" applyFill="1" applyBorder="1" applyAlignment="1" applyProtection="1">
      <alignment horizontal="center" vertical="center" wrapText="1"/>
      <protection locked="0"/>
    </xf>
    <xf numFmtId="0" fontId="61" fillId="11" borderId="3" xfId="0" applyFont="1" applyFill="1" applyBorder="1" applyAlignment="1" applyProtection="1">
      <alignment horizontal="center" vertical="center" wrapText="1"/>
      <protection locked="0"/>
    </xf>
    <xf numFmtId="0" fontId="67" fillId="17" borderId="3" xfId="0" applyFont="1" applyFill="1" applyBorder="1" applyAlignment="1" applyProtection="1">
      <alignment horizontal="center" vertical="center" wrapText="1"/>
      <protection locked="0"/>
    </xf>
    <xf numFmtId="0" fontId="61" fillId="17" borderId="3" xfId="0" applyFont="1" applyFill="1" applyBorder="1" applyAlignment="1" applyProtection="1">
      <alignment horizontal="center" vertical="center" wrapText="1"/>
      <protection locked="0"/>
    </xf>
    <xf numFmtId="0" fontId="67" fillId="4" borderId="3" xfId="0" applyFont="1" applyFill="1" applyBorder="1" applyAlignment="1" applyProtection="1">
      <alignment horizontal="center" vertical="center" wrapText="1"/>
      <protection locked="0"/>
    </xf>
    <xf numFmtId="0" fontId="67" fillId="5" borderId="3" xfId="0" applyFont="1" applyFill="1" applyBorder="1" applyAlignment="1" applyProtection="1">
      <alignment horizontal="center" vertical="center" wrapText="1"/>
      <protection locked="0"/>
    </xf>
    <xf numFmtId="0" fontId="61" fillId="8" borderId="3" xfId="0" applyFont="1" applyFill="1" applyBorder="1" applyAlignment="1" applyProtection="1">
      <alignment horizontal="center" vertical="center" wrapText="1"/>
      <protection locked="0"/>
    </xf>
    <xf numFmtId="0" fontId="17" fillId="7" borderId="3" xfId="0" applyFont="1" applyFill="1" applyBorder="1" applyAlignment="1" applyProtection="1">
      <alignment horizontal="center" vertical="center" wrapText="1"/>
      <protection locked="0"/>
    </xf>
    <xf numFmtId="0" fontId="67" fillId="7" borderId="3" xfId="0" applyFont="1" applyFill="1" applyBorder="1" applyAlignment="1" applyProtection="1">
      <alignment horizontal="center" vertical="center" wrapText="1"/>
      <protection locked="0"/>
    </xf>
    <xf numFmtId="0" fontId="67" fillId="9" borderId="3" xfId="0" applyFont="1" applyFill="1" applyBorder="1" applyAlignment="1" applyProtection="1">
      <alignment horizontal="center" vertical="center" wrapText="1"/>
      <protection locked="0"/>
    </xf>
    <xf numFmtId="0" fontId="31" fillId="6" borderId="0" xfId="0" applyFont="1" applyFill="1" applyAlignment="1" applyProtection="1">
      <alignment horizontal="center" vertical="center" wrapText="1"/>
      <protection locked="0"/>
    </xf>
    <xf numFmtId="0" fontId="67" fillId="6" borderId="3" xfId="0" applyFont="1" applyFill="1" applyBorder="1" applyAlignment="1" applyProtection="1">
      <alignment horizontal="center" vertical="center" wrapText="1"/>
      <protection locked="0"/>
    </xf>
    <xf numFmtId="0" fontId="30" fillId="0" borderId="3" xfId="1" applyFont="1" applyBorder="1" applyAlignment="1">
      <alignment horizontal="justify" vertical="center" wrapText="1"/>
    </xf>
    <xf numFmtId="0" fontId="67" fillId="20" borderId="3" xfId="0" applyFont="1" applyFill="1" applyBorder="1" applyAlignment="1" applyProtection="1">
      <alignment horizontal="center" vertical="center" wrapText="1"/>
      <protection locked="0"/>
    </xf>
    <xf numFmtId="0" fontId="67" fillId="10" borderId="3" xfId="0" applyFont="1" applyFill="1" applyBorder="1" applyAlignment="1" applyProtection="1">
      <alignment horizontal="center" vertical="center" wrapText="1"/>
      <protection locked="0"/>
    </xf>
    <xf numFmtId="0" fontId="67" fillId="22" borderId="3" xfId="0" applyFont="1" applyFill="1" applyBorder="1" applyAlignment="1" applyProtection="1">
      <alignment horizontal="center" vertical="center" wrapText="1"/>
      <protection locked="0"/>
    </xf>
    <xf numFmtId="0" fontId="61" fillId="27" borderId="3" xfId="0" applyFont="1" applyFill="1" applyBorder="1" applyAlignment="1" applyProtection="1">
      <alignment horizontal="center" vertical="center" wrapText="1"/>
      <protection locked="0"/>
    </xf>
    <xf numFmtId="0" fontId="61" fillId="6" borderId="10" xfId="0" applyFont="1" applyFill="1" applyBorder="1" applyAlignment="1" applyProtection="1">
      <alignment horizontal="center" vertical="center" wrapText="1"/>
      <protection locked="0"/>
    </xf>
    <xf numFmtId="0" fontId="61" fillId="3" borderId="3" xfId="0" applyFont="1" applyFill="1" applyBorder="1" applyAlignment="1" applyProtection="1">
      <alignment horizontal="center" vertical="center" wrapText="1"/>
      <protection locked="0"/>
    </xf>
    <xf numFmtId="0" fontId="101" fillId="2" borderId="3" xfId="1" applyFont="1" applyFill="1" applyBorder="1" applyAlignment="1">
      <alignment horizontal="justify" vertical="center" wrapText="1"/>
    </xf>
    <xf numFmtId="0" fontId="67" fillId="27" borderId="3" xfId="0" applyFont="1" applyFill="1" applyBorder="1" applyAlignment="1" applyProtection="1">
      <alignment horizontal="center" vertical="center" wrapText="1"/>
      <protection locked="0"/>
    </xf>
    <xf numFmtId="0" fontId="61" fillId="10" borderId="3" xfId="0" applyFont="1" applyFill="1" applyBorder="1" applyAlignment="1" applyProtection="1">
      <alignment horizontal="center" vertical="center" wrapText="1"/>
      <protection locked="0"/>
    </xf>
    <xf numFmtId="0" fontId="67" fillId="24" borderId="3" xfId="0" applyFont="1" applyFill="1" applyBorder="1" applyAlignment="1" applyProtection="1">
      <alignment horizontal="center" vertical="center" wrapText="1"/>
      <protection locked="0"/>
    </xf>
    <xf numFmtId="0" fontId="61" fillId="24" borderId="3" xfId="0" applyFont="1" applyFill="1" applyBorder="1" applyAlignment="1" applyProtection="1">
      <alignment horizontal="center" vertical="center" wrapText="1"/>
      <protection locked="0"/>
    </xf>
    <xf numFmtId="0" fontId="67" fillId="12" borderId="3" xfId="0" applyFont="1" applyFill="1" applyBorder="1" applyAlignment="1" applyProtection="1">
      <alignment horizontal="center" vertical="center" wrapText="1"/>
      <protection locked="0"/>
    </xf>
    <xf numFmtId="0" fontId="61" fillId="29" borderId="3" xfId="0" applyFont="1" applyFill="1" applyBorder="1" applyAlignment="1" applyProtection="1">
      <alignment horizontal="center" vertical="center" wrapText="1"/>
      <protection locked="0"/>
    </xf>
    <xf numFmtId="0" fontId="53" fillId="30" borderId="3" xfId="0" applyFont="1" applyFill="1" applyBorder="1" applyAlignment="1" applyProtection="1">
      <alignment horizontal="center" vertical="center" wrapText="1"/>
      <protection locked="0"/>
    </xf>
    <xf numFmtId="0" fontId="31" fillId="30" borderId="3" xfId="0" applyFont="1" applyFill="1" applyBorder="1" applyAlignment="1" applyProtection="1">
      <alignment horizontal="center" vertical="center" wrapText="1"/>
      <protection locked="0"/>
    </xf>
    <xf numFmtId="0" fontId="31" fillId="30" borderId="10" xfId="0" applyFont="1" applyFill="1" applyBorder="1" applyAlignment="1" applyProtection="1">
      <alignment horizontal="center" vertical="center" wrapText="1"/>
      <protection locked="0"/>
    </xf>
    <xf numFmtId="0" fontId="17" fillId="30" borderId="3" xfId="0" applyFont="1" applyFill="1" applyBorder="1" applyAlignment="1" applyProtection="1">
      <alignment horizontal="center" vertical="center" wrapText="1"/>
      <protection locked="0"/>
    </xf>
    <xf numFmtId="0" fontId="63" fillId="30" borderId="11" xfId="0" applyFont="1" applyFill="1" applyBorder="1" applyAlignment="1" applyProtection="1">
      <alignment horizontal="center" vertical="center" wrapText="1"/>
      <protection locked="0"/>
    </xf>
    <xf numFmtId="0" fontId="63" fillId="30" borderId="11" xfId="0" applyFont="1" applyFill="1" applyBorder="1" applyAlignment="1" applyProtection="1">
      <alignment horizontal="justify" vertical="center" wrapText="1"/>
      <protection locked="0"/>
    </xf>
    <xf numFmtId="0" fontId="63" fillId="30" borderId="3" xfId="0" applyFont="1" applyFill="1" applyBorder="1" applyAlignment="1" applyProtection="1">
      <alignment horizontal="center" vertical="center" wrapText="1"/>
      <protection locked="0"/>
    </xf>
    <xf numFmtId="0" fontId="31" fillId="30" borderId="3" xfId="0" applyFont="1" applyFill="1" applyBorder="1" applyAlignment="1" applyProtection="1">
      <alignment horizontal="center" vertical="center" textRotation="90" wrapText="1"/>
      <protection locked="0"/>
    </xf>
    <xf numFmtId="0" fontId="31" fillId="30" borderId="10" xfId="0" applyFont="1" applyFill="1" applyBorder="1" applyAlignment="1" applyProtection="1">
      <alignment horizontal="center" vertical="center" textRotation="90" wrapText="1"/>
      <protection locked="0"/>
    </xf>
    <xf numFmtId="0" fontId="17" fillId="30" borderId="3" xfId="0" applyFont="1" applyFill="1" applyBorder="1" applyAlignment="1" applyProtection="1">
      <alignment horizontal="center" vertical="center" textRotation="90" wrapText="1"/>
      <protection locked="0"/>
    </xf>
    <xf numFmtId="0" fontId="31" fillId="30" borderId="3" xfId="0" applyFont="1" applyFill="1" applyBorder="1" applyAlignment="1" applyProtection="1">
      <alignment horizontal="justify" vertical="center" wrapText="1"/>
      <protection locked="0"/>
    </xf>
    <xf numFmtId="0" fontId="31" fillId="30" borderId="10" xfId="0" applyFont="1" applyFill="1" applyBorder="1" applyAlignment="1" applyProtection="1">
      <alignment horizontal="justify" vertical="center" wrapText="1"/>
      <protection locked="0"/>
    </xf>
    <xf numFmtId="16" fontId="31" fillId="30" borderId="3" xfId="0" applyNumberFormat="1" applyFont="1" applyFill="1" applyBorder="1" applyAlignment="1" applyProtection="1">
      <alignment horizontal="justify" vertical="center" wrapText="1"/>
      <protection locked="0"/>
    </xf>
    <xf numFmtId="0" fontId="17" fillId="30" borderId="3" xfId="0" applyFont="1" applyFill="1" applyBorder="1" applyAlignment="1" applyProtection="1">
      <alignment horizontal="justify" vertical="center" wrapText="1"/>
      <protection locked="0"/>
    </xf>
    <xf numFmtId="0" fontId="67" fillId="30" borderId="3" xfId="0" applyFont="1" applyFill="1" applyBorder="1" applyAlignment="1" applyProtection="1">
      <alignment horizontal="center" vertical="center" wrapText="1"/>
      <protection locked="0"/>
    </xf>
    <xf numFmtId="0" fontId="61" fillId="30" borderId="3" xfId="0" applyFont="1" applyFill="1" applyBorder="1" applyAlignment="1" applyProtection="1">
      <alignment horizontal="center" vertical="center" wrapText="1"/>
      <protection locked="0"/>
    </xf>
    <xf numFmtId="0" fontId="17" fillId="30" borderId="10" xfId="0" applyFont="1" applyFill="1" applyBorder="1" applyAlignment="1" applyProtection="1">
      <alignment horizontal="center" vertical="center" wrapText="1"/>
      <protection locked="0"/>
    </xf>
    <xf numFmtId="3" fontId="31" fillId="30" borderId="3" xfId="0" applyNumberFormat="1" applyFont="1" applyFill="1" applyBorder="1" applyAlignment="1" applyProtection="1">
      <alignment horizontal="center" vertical="center" wrapText="1"/>
      <protection locked="0"/>
    </xf>
    <xf numFmtId="0" fontId="57" fillId="30" borderId="11" xfId="0" applyFont="1" applyFill="1" applyBorder="1" applyAlignment="1" applyProtection="1">
      <alignment horizontal="center" vertical="center" wrapText="1"/>
      <protection locked="0"/>
    </xf>
    <xf numFmtId="164" fontId="57" fillId="30" borderId="11" xfId="0" applyNumberFormat="1" applyFont="1" applyFill="1" applyBorder="1" applyAlignment="1" applyProtection="1">
      <alignment horizontal="center" vertical="center" wrapText="1"/>
      <protection locked="0"/>
    </xf>
    <xf numFmtId="0" fontId="34" fillId="30" borderId="3" xfId="0" applyFont="1" applyFill="1" applyBorder="1" applyAlignment="1" applyProtection="1">
      <alignment horizontal="center" vertical="center" wrapText="1"/>
      <protection locked="0"/>
    </xf>
    <xf numFmtId="0" fontId="45" fillId="30" borderId="3" xfId="0" applyFont="1" applyFill="1" applyBorder="1" applyAlignment="1" applyProtection="1">
      <alignment horizontal="center" vertical="center" wrapText="1"/>
      <protection locked="0"/>
    </xf>
    <xf numFmtId="164" fontId="45" fillId="30" borderId="3" xfId="0" applyNumberFormat="1" applyFont="1" applyFill="1" applyBorder="1" applyAlignment="1" applyProtection="1">
      <alignment horizontal="center" vertical="center" wrapText="1"/>
      <protection locked="0"/>
    </xf>
    <xf numFmtId="0" fontId="45" fillId="30" borderId="10" xfId="0" applyFont="1" applyFill="1" applyBorder="1" applyAlignment="1" applyProtection="1">
      <alignment horizontal="center" vertical="center" wrapText="1"/>
      <protection locked="0"/>
    </xf>
    <xf numFmtId="164" fontId="45" fillId="30" borderId="10" xfId="0" applyNumberFormat="1" applyFont="1" applyFill="1" applyBorder="1" applyAlignment="1" applyProtection="1">
      <alignment horizontal="center" vertical="center" wrapText="1"/>
      <protection locked="0"/>
    </xf>
    <xf numFmtId="0" fontId="18" fillId="30" borderId="3" xfId="0" applyFont="1" applyFill="1" applyBorder="1" applyAlignment="1" applyProtection="1">
      <alignment horizontal="center" vertical="center" wrapText="1"/>
      <protection locked="0"/>
    </xf>
    <xf numFmtId="164" fontId="18" fillId="30" borderId="3" xfId="0" applyNumberFormat="1" applyFont="1" applyFill="1" applyBorder="1" applyAlignment="1" applyProtection="1">
      <alignment horizontal="center" vertical="center" wrapText="1"/>
      <protection locked="0"/>
    </xf>
    <xf numFmtId="9" fontId="41" fillId="7" borderId="11" xfId="0" applyNumberFormat="1" applyFont="1" applyFill="1" applyBorder="1" applyAlignment="1" applyProtection="1">
      <alignment horizontal="center" vertical="center" wrapText="1"/>
      <protection locked="0"/>
    </xf>
    <xf numFmtId="9" fontId="41" fillId="9" borderId="11" xfId="0" applyNumberFormat="1" applyFont="1" applyFill="1" applyBorder="1" applyAlignment="1" applyProtection="1">
      <alignment horizontal="center" vertical="center" wrapText="1"/>
      <protection locked="0"/>
    </xf>
    <xf numFmtId="9" fontId="41" fillId="8" borderId="11" xfId="0" applyNumberFormat="1" applyFont="1" applyFill="1" applyBorder="1" applyAlignment="1" applyProtection="1">
      <alignment horizontal="center" vertical="center" wrapText="1"/>
      <protection locked="0"/>
    </xf>
    <xf numFmtId="9" fontId="69" fillId="15" borderId="11" xfId="0" applyNumberFormat="1" applyFont="1" applyFill="1" applyBorder="1" applyAlignment="1" applyProtection="1">
      <alignment horizontal="center" vertical="center" wrapText="1"/>
      <protection locked="0"/>
    </xf>
    <xf numFmtId="9" fontId="41" fillId="27" borderId="11" xfId="0" applyNumberFormat="1" applyFont="1" applyFill="1" applyBorder="1" applyAlignment="1" applyProtection="1">
      <alignment horizontal="center" vertical="center" wrapText="1"/>
      <protection locked="0"/>
    </xf>
    <xf numFmtId="9" fontId="41" fillId="6" borderId="11" xfId="0" applyNumberFormat="1" applyFont="1" applyFill="1" applyBorder="1" applyAlignment="1" applyProtection="1">
      <alignment horizontal="center" vertical="center" wrapText="1"/>
      <protection locked="0"/>
    </xf>
    <xf numFmtId="9" fontId="41" fillId="5" borderId="11" xfId="0" applyNumberFormat="1" applyFont="1" applyFill="1" applyBorder="1" applyAlignment="1" applyProtection="1">
      <alignment horizontal="center" vertical="center" wrapText="1"/>
      <protection locked="0"/>
    </xf>
    <xf numFmtId="9" fontId="41" fillId="17" borderId="11" xfId="0" applyNumberFormat="1" applyFont="1" applyFill="1" applyBorder="1" applyAlignment="1" applyProtection="1">
      <alignment horizontal="center" vertical="center" wrapText="1"/>
      <protection locked="0"/>
    </xf>
    <xf numFmtId="9" fontId="63" fillId="3" borderId="11" xfId="0" applyNumberFormat="1" applyFont="1" applyFill="1" applyBorder="1" applyAlignment="1" applyProtection="1">
      <alignment horizontal="center" vertical="center" wrapText="1"/>
      <protection locked="0"/>
    </xf>
    <xf numFmtId="9" fontId="63" fillId="4" borderId="11" xfId="0" applyNumberFormat="1" applyFont="1" applyFill="1" applyBorder="1" applyAlignment="1" applyProtection="1">
      <alignment horizontal="center" vertical="center" wrapText="1"/>
      <protection locked="0"/>
    </xf>
    <xf numFmtId="9" fontId="63" fillId="5" borderId="11" xfId="0" applyNumberFormat="1" applyFont="1" applyFill="1" applyBorder="1" applyAlignment="1" applyProtection="1">
      <alignment horizontal="center" vertical="center" wrapText="1"/>
      <protection locked="0"/>
    </xf>
    <xf numFmtId="9" fontId="63" fillId="20" borderId="11" xfId="0" applyNumberFormat="1" applyFont="1" applyFill="1" applyBorder="1" applyAlignment="1" applyProtection="1">
      <alignment horizontal="center" vertical="center" wrapText="1"/>
      <protection locked="0"/>
    </xf>
    <xf numFmtId="9" fontId="63" fillId="9" borderId="11" xfId="0" applyNumberFormat="1" applyFont="1" applyFill="1" applyBorder="1" applyAlignment="1" applyProtection="1">
      <alignment horizontal="center" vertical="center" wrapText="1"/>
      <protection locked="0"/>
    </xf>
    <xf numFmtId="9" fontId="63" fillId="10" borderId="11" xfId="0" applyNumberFormat="1" applyFont="1" applyFill="1" applyBorder="1" applyAlignment="1" applyProtection="1">
      <alignment horizontal="center" vertical="center" wrapText="1"/>
      <protection locked="0"/>
    </xf>
    <xf numFmtId="9" fontId="63" fillId="30" borderId="11" xfId="0" applyNumberFormat="1" applyFont="1" applyFill="1" applyBorder="1" applyAlignment="1" applyProtection="1">
      <alignment horizontal="center" vertical="center" wrapText="1"/>
      <protection locked="0"/>
    </xf>
    <xf numFmtId="9" fontId="63" fillId="24" borderId="11" xfId="0" applyNumberFormat="1" applyFont="1" applyFill="1" applyBorder="1" applyAlignment="1" applyProtection="1">
      <alignment horizontal="center" vertical="center" wrapText="1"/>
      <protection locked="0"/>
    </xf>
    <xf numFmtId="9" fontId="63" fillId="22" borderId="11" xfId="0" applyNumberFormat="1" applyFont="1" applyFill="1" applyBorder="1" applyAlignment="1" applyProtection="1">
      <alignment horizontal="center" vertical="center" wrapText="1"/>
      <protection locked="0"/>
    </xf>
    <xf numFmtId="9" fontId="63" fillId="29" borderId="11" xfId="0" applyNumberFormat="1" applyFont="1" applyFill="1" applyBorder="1" applyAlignment="1" applyProtection="1">
      <alignment horizontal="center" vertical="center" wrapText="1"/>
      <protection locked="0"/>
    </xf>
    <xf numFmtId="9" fontId="63" fillId="12" borderId="11" xfId="0" applyNumberFormat="1" applyFont="1" applyFill="1" applyBorder="1" applyAlignment="1" applyProtection="1">
      <alignment horizontal="center" vertical="center" wrapText="1"/>
      <protection locked="0"/>
    </xf>
    <xf numFmtId="9" fontId="63" fillId="19" borderId="11" xfId="0" applyNumberFormat="1" applyFont="1" applyFill="1" applyBorder="1" applyAlignment="1" applyProtection="1">
      <alignment horizontal="center" vertical="center" wrapText="1"/>
      <protection locked="0"/>
    </xf>
    <xf numFmtId="9" fontId="63" fillId="25" borderId="11" xfId="0" applyNumberFormat="1" applyFont="1" applyFill="1" applyBorder="1" applyAlignment="1" applyProtection="1">
      <alignment horizontal="center" vertical="center" wrapText="1"/>
      <protection locked="0"/>
    </xf>
    <xf numFmtId="9" fontId="63" fillId="14" borderId="11" xfId="0" applyNumberFormat="1" applyFont="1" applyFill="1" applyBorder="1" applyAlignment="1" applyProtection="1">
      <alignment horizontal="center" vertical="center" wrapText="1"/>
      <protection locked="0"/>
    </xf>
    <xf numFmtId="9" fontId="63" fillId="11" borderId="11" xfId="0" applyNumberFormat="1" applyFont="1" applyFill="1" applyBorder="1" applyAlignment="1" applyProtection="1">
      <alignment horizontal="center" vertical="center" wrapText="1"/>
      <protection locked="0"/>
    </xf>
    <xf numFmtId="9" fontId="63" fillId="17" borderId="11" xfId="0" applyNumberFormat="1" applyFont="1" applyFill="1" applyBorder="1" applyAlignment="1" applyProtection="1">
      <alignment horizontal="center" vertical="center" wrapText="1"/>
      <protection locked="0"/>
    </xf>
    <xf numFmtId="9" fontId="63" fillId="18" borderId="11" xfId="0" applyNumberFormat="1" applyFont="1" applyFill="1" applyBorder="1" applyAlignment="1" applyProtection="1">
      <alignment horizontal="center" vertical="center" wrapText="1"/>
      <protection locked="0"/>
    </xf>
    <xf numFmtId="0" fontId="31" fillId="18" borderId="8" xfId="0" applyFont="1" applyFill="1" applyBorder="1" applyAlignment="1" applyProtection="1">
      <alignment horizontal="justify" vertical="center" wrapText="1"/>
      <protection locked="0"/>
    </xf>
    <xf numFmtId="0" fontId="31" fillId="18" borderId="9" xfId="0" applyFont="1" applyFill="1" applyBorder="1" applyAlignment="1" applyProtection="1">
      <alignment horizontal="justify" vertical="center" wrapText="1"/>
      <protection locked="0"/>
    </xf>
    <xf numFmtId="0" fontId="31" fillId="20" borderId="10" xfId="0" applyFont="1" applyFill="1" applyBorder="1" applyAlignment="1" applyProtection="1">
      <alignment horizontal="center" vertical="center" wrapText="1"/>
      <protection locked="0"/>
    </xf>
    <xf numFmtId="0" fontId="31" fillId="20" borderId="12" xfId="0" applyFont="1" applyFill="1" applyBorder="1" applyAlignment="1" applyProtection="1">
      <alignment horizontal="center" vertical="center" wrapText="1"/>
      <protection locked="0"/>
    </xf>
    <xf numFmtId="0" fontId="52" fillId="2" borderId="10" xfId="0" applyFont="1" applyFill="1" applyBorder="1" applyAlignment="1" applyProtection="1">
      <alignment horizontal="center" vertical="center" wrapText="1"/>
      <protection locked="0"/>
    </xf>
    <xf numFmtId="0" fontId="52" fillId="2" borderId="12" xfId="0" applyFont="1" applyFill="1" applyBorder="1" applyAlignment="1" applyProtection="1">
      <alignment horizontal="center" vertical="center" wrapText="1"/>
      <protection locked="0"/>
    </xf>
    <xf numFmtId="0" fontId="45" fillId="20" borderId="10" xfId="0" applyFont="1" applyFill="1" applyBorder="1" applyAlignment="1" applyProtection="1">
      <alignment horizontal="center" vertical="center" wrapText="1"/>
      <protection locked="0"/>
    </xf>
    <xf numFmtId="0" fontId="45" fillId="20" borderId="12" xfId="0" applyFont="1" applyFill="1" applyBorder="1" applyAlignment="1" applyProtection="1">
      <alignment horizontal="center" vertical="center" wrapText="1"/>
      <protection locked="0"/>
    </xf>
    <xf numFmtId="164" fontId="45" fillId="20" borderId="10" xfId="0" applyNumberFormat="1" applyFont="1" applyFill="1" applyBorder="1" applyAlignment="1" applyProtection="1">
      <alignment horizontal="center" vertical="center" wrapText="1"/>
      <protection locked="0"/>
    </xf>
    <xf numFmtId="164" fontId="45" fillId="20" borderId="12" xfId="0" applyNumberFormat="1" applyFont="1" applyFill="1" applyBorder="1" applyAlignment="1" applyProtection="1">
      <alignment horizontal="center" vertical="center" wrapText="1"/>
      <protection locked="0"/>
    </xf>
    <xf numFmtId="0" fontId="31" fillId="2" borderId="10" xfId="0" applyFont="1" applyFill="1" applyBorder="1" applyAlignment="1" applyProtection="1">
      <alignment horizontal="center" vertical="center" wrapText="1"/>
      <protection locked="0"/>
    </xf>
    <xf numFmtId="0" fontId="31" fillId="2" borderId="12" xfId="0" applyFont="1" applyFill="1" applyBorder="1" applyAlignment="1" applyProtection="1">
      <alignment horizontal="center" vertical="center" wrapText="1"/>
      <protection locked="0"/>
    </xf>
    <xf numFmtId="0" fontId="17" fillId="20" borderId="10" xfId="0" applyFont="1" applyFill="1" applyBorder="1" applyAlignment="1" applyProtection="1">
      <alignment horizontal="center" vertical="center" wrapText="1"/>
      <protection locked="0"/>
    </xf>
    <xf numFmtId="0" fontId="17" fillId="20" borderId="12" xfId="0" applyFont="1" applyFill="1" applyBorder="1" applyAlignment="1" applyProtection="1">
      <alignment horizontal="center" vertical="center" wrapText="1"/>
      <protection locked="0"/>
    </xf>
    <xf numFmtId="0" fontId="61" fillId="5" borderId="10" xfId="0" applyFont="1" applyFill="1" applyBorder="1" applyAlignment="1" applyProtection="1">
      <alignment horizontal="center" vertical="center" wrapText="1"/>
      <protection locked="0"/>
    </xf>
    <xf numFmtId="0" fontId="61" fillId="5" borderId="12" xfId="0" applyFont="1" applyFill="1" applyBorder="1" applyAlignment="1" applyProtection="1">
      <alignment horizontal="center" vertical="center" wrapText="1"/>
      <protection locked="0"/>
    </xf>
    <xf numFmtId="0" fontId="31" fillId="5" borderId="10" xfId="0" applyFont="1" applyFill="1" applyBorder="1" applyAlignment="1" applyProtection="1">
      <alignment horizontal="justify" vertical="center" wrapText="1"/>
      <protection locked="0"/>
    </xf>
    <xf numFmtId="0" fontId="31" fillId="5" borderId="12" xfId="0" applyFont="1" applyFill="1" applyBorder="1" applyAlignment="1" applyProtection="1">
      <alignment horizontal="justify" vertical="center" wrapText="1"/>
      <protection locked="0"/>
    </xf>
    <xf numFmtId="0" fontId="31" fillId="5" borderId="10" xfId="0" applyFont="1" applyFill="1" applyBorder="1" applyAlignment="1" applyProtection="1">
      <alignment horizontal="center" vertical="center" wrapText="1"/>
      <protection locked="0"/>
    </xf>
    <xf numFmtId="0" fontId="31" fillId="5" borderId="12" xfId="0" applyFont="1" applyFill="1" applyBorder="1" applyAlignment="1" applyProtection="1">
      <alignment horizontal="center" vertical="center" wrapText="1"/>
      <protection locked="0"/>
    </xf>
    <xf numFmtId="0" fontId="45" fillId="5" borderId="10" xfId="0" applyFont="1" applyFill="1" applyBorder="1" applyAlignment="1" applyProtection="1">
      <alignment horizontal="center" vertical="center" wrapText="1"/>
      <protection locked="0"/>
    </xf>
    <xf numFmtId="0" fontId="45" fillId="5" borderId="12" xfId="0" applyFont="1" applyFill="1" applyBorder="1" applyAlignment="1" applyProtection="1">
      <alignment horizontal="center" vertical="center" wrapText="1"/>
      <protection locked="0"/>
    </xf>
    <xf numFmtId="164" fontId="45" fillId="5" borderId="10" xfId="0" applyNumberFormat="1" applyFont="1" applyFill="1" applyBorder="1" applyAlignment="1" applyProtection="1">
      <alignment horizontal="center" vertical="center" wrapText="1"/>
      <protection locked="0"/>
    </xf>
    <xf numFmtId="164" fontId="45" fillId="5" borderId="12" xfId="0" applyNumberFormat="1" applyFont="1" applyFill="1" applyBorder="1" applyAlignment="1" applyProtection="1">
      <alignment horizontal="center" vertical="center" wrapText="1"/>
      <protection locked="0"/>
    </xf>
    <xf numFmtId="0" fontId="31" fillId="20" borderId="10" xfId="0" applyFont="1" applyFill="1" applyBorder="1" applyAlignment="1" applyProtection="1">
      <alignment horizontal="justify" vertical="center" wrapText="1"/>
      <protection locked="0"/>
    </xf>
    <xf numFmtId="0" fontId="31" fillId="20" borderId="12" xfId="0" applyFont="1" applyFill="1" applyBorder="1" applyAlignment="1" applyProtection="1">
      <alignment horizontal="justify" vertical="center" wrapText="1"/>
      <protection locked="0"/>
    </xf>
    <xf numFmtId="0" fontId="34" fillId="27" borderId="10" xfId="0" applyFont="1" applyFill="1" applyBorder="1" applyAlignment="1" applyProtection="1">
      <alignment horizontal="center" vertical="center" wrapText="1"/>
      <protection locked="0"/>
    </xf>
    <xf numFmtId="0" fontId="34" fillId="27" borderId="12" xfId="0" applyFont="1" applyFill="1" applyBorder="1" applyAlignment="1" applyProtection="1">
      <alignment horizontal="center" vertical="center" wrapText="1"/>
      <protection locked="0"/>
    </xf>
    <xf numFmtId="0" fontId="45" fillId="27" borderId="10" xfId="0" applyFont="1" applyFill="1" applyBorder="1" applyAlignment="1" applyProtection="1">
      <alignment horizontal="center" vertical="center" wrapText="1"/>
      <protection locked="0"/>
    </xf>
    <xf numFmtId="0" fontId="45" fillId="27" borderId="12" xfId="0" applyFont="1" applyFill="1" applyBorder="1" applyAlignment="1" applyProtection="1">
      <alignment horizontal="center" vertical="center" wrapText="1"/>
      <protection locked="0"/>
    </xf>
    <xf numFmtId="164" fontId="45" fillId="27" borderId="10" xfId="0" applyNumberFormat="1" applyFont="1" applyFill="1" applyBorder="1" applyAlignment="1" applyProtection="1">
      <alignment horizontal="center" vertical="center" wrapText="1"/>
      <protection locked="0"/>
    </xf>
    <xf numFmtId="164" fontId="45" fillId="27" borderId="12" xfId="0" applyNumberFormat="1" applyFont="1" applyFill="1" applyBorder="1" applyAlignment="1" applyProtection="1">
      <alignment horizontal="center" vertical="center" wrapText="1"/>
      <protection locked="0"/>
    </xf>
    <xf numFmtId="0" fontId="34" fillId="2" borderId="10" xfId="0" applyFont="1" applyFill="1" applyBorder="1" applyAlignment="1" applyProtection="1">
      <alignment horizontal="center" vertical="center" wrapText="1"/>
      <protection locked="0"/>
    </xf>
    <xf numFmtId="0" fontId="34" fillId="2" borderId="12" xfId="0" applyFont="1" applyFill="1" applyBorder="1" applyAlignment="1" applyProtection="1">
      <alignment horizontal="center" vertical="center" wrapText="1"/>
      <protection locked="0"/>
    </xf>
    <xf numFmtId="0" fontId="31" fillId="27" borderId="10" xfId="0" applyFont="1" applyFill="1" applyBorder="1" applyAlignment="1" applyProtection="1">
      <alignment horizontal="left" vertical="center" wrapText="1"/>
      <protection locked="0"/>
    </xf>
    <xf numFmtId="0" fontId="31" fillId="27" borderId="12" xfId="0" applyFont="1" applyFill="1" applyBorder="1" applyAlignment="1" applyProtection="1">
      <alignment horizontal="left" vertical="center" wrapText="1"/>
      <protection locked="0"/>
    </xf>
    <xf numFmtId="0" fontId="17" fillId="27" borderId="10" xfId="0" applyFont="1" applyFill="1" applyBorder="1" applyAlignment="1" applyProtection="1">
      <alignment horizontal="left" vertical="center" wrapText="1"/>
      <protection locked="0"/>
    </xf>
    <xf numFmtId="0" fontId="17" fillId="27" borderId="12" xfId="0" applyFont="1" applyFill="1" applyBorder="1" applyAlignment="1" applyProtection="1">
      <alignment horizontal="left" vertical="center" wrapText="1"/>
      <protection locked="0"/>
    </xf>
    <xf numFmtId="0" fontId="31" fillId="5" borderId="8" xfId="0" applyFont="1" applyFill="1" applyBorder="1" applyAlignment="1" applyProtection="1">
      <alignment horizontal="justify" vertical="center" wrapText="1"/>
      <protection locked="0"/>
    </xf>
    <xf numFmtId="0" fontId="31" fillId="5" borderId="9" xfId="0" applyFont="1" applyFill="1" applyBorder="1" applyAlignment="1" applyProtection="1">
      <alignment horizontal="justify" vertical="center" wrapText="1"/>
      <protection locked="0"/>
    </xf>
    <xf numFmtId="0" fontId="31" fillId="27" borderId="10" xfId="0" applyFont="1" applyFill="1" applyBorder="1" applyAlignment="1" applyProtection="1">
      <alignment horizontal="center" vertical="center" wrapText="1"/>
      <protection locked="0"/>
    </xf>
    <xf numFmtId="0" fontId="31" fillId="27" borderId="12" xfId="0" applyFont="1" applyFill="1" applyBorder="1" applyAlignment="1" applyProtection="1">
      <alignment horizontal="center" vertical="center" wrapText="1"/>
      <protection locked="0"/>
    </xf>
    <xf numFmtId="0" fontId="31" fillId="27" borderId="10" xfId="0" applyFont="1" applyFill="1" applyBorder="1" applyAlignment="1" applyProtection="1">
      <alignment horizontal="center" vertical="center" textRotation="90" wrapText="1"/>
      <protection locked="0"/>
    </xf>
    <xf numFmtId="0" fontId="31" fillId="27" borderId="12" xfId="0" applyFont="1" applyFill="1" applyBorder="1" applyAlignment="1" applyProtection="1">
      <alignment horizontal="center" vertical="center" textRotation="90" wrapText="1"/>
      <protection locked="0"/>
    </xf>
    <xf numFmtId="0" fontId="17" fillId="27" borderId="13" xfId="0" applyFont="1" applyFill="1" applyBorder="1" applyAlignment="1" applyProtection="1">
      <alignment horizontal="left" vertical="center" wrapText="1"/>
      <protection locked="0"/>
    </xf>
    <xf numFmtId="0" fontId="17" fillId="27" borderId="14" xfId="0" applyFont="1" applyFill="1" applyBorder="1" applyAlignment="1" applyProtection="1">
      <alignment horizontal="left" vertical="center" wrapText="1"/>
      <protection locked="0"/>
    </xf>
    <xf numFmtId="0" fontId="17" fillId="27" borderId="15" xfId="0" applyFont="1" applyFill="1" applyBorder="1" applyAlignment="1" applyProtection="1">
      <alignment horizontal="left" vertical="center" wrapText="1"/>
      <protection locked="0"/>
    </xf>
    <xf numFmtId="0" fontId="17" fillId="27" borderId="16" xfId="0" applyFont="1" applyFill="1" applyBorder="1" applyAlignment="1" applyProtection="1">
      <alignment horizontal="left" vertical="center" wrapText="1"/>
      <protection locked="0"/>
    </xf>
    <xf numFmtId="0" fontId="31" fillId="6" borderId="10" xfId="0" applyFont="1" applyFill="1" applyBorder="1" applyAlignment="1" applyProtection="1">
      <alignment horizontal="center" vertical="center" wrapText="1"/>
      <protection locked="0"/>
    </xf>
    <xf numFmtId="0" fontId="31" fillId="6" borderId="12" xfId="0" applyFont="1" applyFill="1" applyBorder="1" applyAlignment="1" applyProtection="1">
      <alignment horizontal="center" vertical="center" wrapText="1"/>
      <protection locked="0"/>
    </xf>
    <xf numFmtId="0" fontId="34" fillId="6" borderId="10" xfId="0" applyFont="1" applyFill="1" applyBorder="1" applyAlignment="1" applyProtection="1">
      <alignment horizontal="center" vertical="center" wrapText="1"/>
      <protection locked="0"/>
    </xf>
    <xf numFmtId="0" fontId="34" fillId="6" borderId="12" xfId="0" applyFont="1" applyFill="1" applyBorder="1" applyAlignment="1" applyProtection="1">
      <alignment horizontal="center" vertical="center" wrapText="1"/>
      <protection locked="0"/>
    </xf>
    <xf numFmtId="164" fontId="45" fillId="6" borderId="10" xfId="0" applyNumberFormat="1" applyFont="1" applyFill="1" applyBorder="1" applyAlignment="1" applyProtection="1">
      <alignment horizontal="center" vertical="center" wrapText="1"/>
      <protection locked="0"/>
    </xf>
    <xf numFmtId="164" fontId="45" fillId="6" borderId="12" xfId="0" applyNumberFormat="1" applyFont="1" applyFill="1" applyBorder="1" applyAlignment="1" applyProtection="1">
      <alignment horizontal="center" vertical="center" wrapText="1"/>
      <protection locked="0"/>
    </xf>
    <xf numFmtId="16" fontId="31" fillId="6" borderId="10" xfId="0" applyNumberFormat="1" applyFont="1" applyFill="1" applyBorder="1" applyAlignment="1" applyProtection="1">
      <alignment vertical="center" wrapText="1"/>
      <protection locked="0"/>
    </xf>
    <xf numFmtId="16" fontId="31" fillId="6" borderId="12" xfId="0" applyNumberFormat="1" applyFont="1" applyFill="1" applyBorder="1" applyAlignment="1" applyProtection="1">
      <alignment vertical="center" wrapText="1"/>
      <protection locked="0"/>
    </xf>
    <xf numFmtId="3" fontId="31" fillId="6" borderId="10" xfId="0" applyNumberFormat="1" applyFont="1" applyFill="1" applyBorder="1" applyAlignment="1" applyProtection="1">
      <alignment horizontal="center" vertical="center" wrapText="1"/>
      <protection locked="0"/>
    </xf>
    <xf numFmtId="0" fontId="31" fillId="6" borderId="10" xfId="0" applyFont="1" applyFill="1" applyBorder="1" applyAlignment="1" applyProtection="1">
      <alignment horizontal="justify" vertical="center" wrapText="1"/>
      <protection locked="0"/>
    </xf>
    <xf numFmtId="0" fontId="31" fillId="6" borderId="12" xfId="0" applyFont="1" applyFill="1" applyBorder="1" applyAlignment="1" applyProtection="1">
      <alignment horizontal="justify" vertical="center" wrapText="1"/>
      <protection locked="0"/>
    </xf>
    <xf numFmtId="0" fontId="31" fillId="6" borderId="13" xfId="0" applyFont="1" applyFill="1" applyBorder="1" applyAlignment="1" applyProtection="1">
      <alignment horizontal="justify" vertical="center" wrapText="1"/>
      <protection locked="0"/>
    </xf>
    <xf numFmtId="0" fontId="31" fillId="6" borderId="14" xfId="0" applyFont="1" applyFill="1" applyBorder="1" applyAlignment="1" applyProtection="1">
      <alignment horizontal="justify" vertical="center" wrapText="1"/>
      <protection locked="0"/>
    </xf>
    <xf numFmtId="0" fontId="31" fillId="6" borderId="15" xfId="0" applyFont="1" applyFill="1" applyBorder="1" applyAlignment="1" applyProtection="1">
      <alignment horizontal="justify" vertical="center" wrapText="1"/>
      <protection locked="0"/>
    </xf>
    <xf numFmtId="0" fontId="31" fillId="6" borderId="16" xfId="0" applyFont="1" applyFill="1" applyBorder="1" applyAlignment="1" applyProtection="1">
      <alignment horizontal="justify" vertical="center" wrapText="1"/>
      <protection locked="0"/>
    </xf>
    <xf numFmtId="0" fontId="31" fillId="6" borderId="10" xfId="0" applyFont="1" applyFill="1" applyBorder="1" applyAlignment="1" applyProtection="1">
      <alignment horizontal="center" vertical="center" textRotation="90" wrapText="1"/>
      <protection locked="0"/>
    </xf>
    <xf numFmtId="0" fontId="31" fillId="6" borderId="12" xfId="0" applyFont="1" applyFill="1" applyBorder="1" applyAlignment="1" applyProtection="1">
      <alignment horizontal="center" vertical="center" textRotation="90" wrapText="1"/>
      <protection locked="0"/>
    </xf>
    <xf numFmtId="3" fontId="31" fillId="9" borderId="10" xfId="0" applyNumberFormat="1" applyFont="1" applyFill="1" applyBorder="1" applyAlignment="1" applyProtection="1">
      <alignment horizontal="center" vertical="center" wrapText="1"/>
      <protection locked="0"/>
    </xf>
    <xf numFmtId="0" fontId="31" fillId="9" borderId="12" xfId="0" applyFont="1" applyFill="1" applyBorder="1" applyAlignment="1" applyProtection="1">
      <alignment horizontal="center" vertical="center" wrapText="1"/>
      <protection locked="0"/>
    </xf>
    <xf numFmtId="0" fontId="31" fillId="9" borderId="10" xfId="0" applyFont="1" applyFill="1" applyBorder="1" applyAlignment="1" applyProtection="1">
      <alignment horizontal="center" vertical="center" wrapText="1"/>
      <protection locked="0"/>
    </xf>
    <xf numFmtId="0" fontId="31" fillId="9" borderId="10" xfId="0" applyFont="1" applyFill="1" applyBorder="1" applyAlignment="1" applyProtection="1">
      <alignment horizontal="justify" vertical="center" wrapText="1"/>
      <protection locked="0"/>
    </xf>
    <xf numFmtId="0" fontId="31" fillId="9" borderId="12" xfId="0" applyFont="1" applyFill="1" applyBorder="1" applyAlignment="1" applyProtection="1">
      <alignment horizontal="justify" vertical="center" wrapText="1"/>
      <protection locked="0"/>
    </xf>
    <xf numFmtId="0" fontId="34" fillId="9" borderId="10" xfId="0" applyFont="1" applyFill="1" applyBorder="1" applyAlignment="1" applyProtection="1">
      <alignment horizontal="center" vertical="center" wrapText="1"/>
      <protection locked="0"/>
    </xf>
    <xf numFmtId="0" fontId="34" fillId="9" borderId="12" xfId="0" applyFont="1" applyFill="1" applyBorder="1" applyAlignment="1" applyProtection="1">
      <alignment horizontal="center" vertical="center" wrapText="1"/>
      <protection locked="0"/>
    </xf>
    <xf numFmtId="0" fontId="45" fillId="9" borderId="10" xfId="0" applyFont="1" applyFill="1" applyBorder="1" applyAlignment="1" applyProtection="1">
      <alignment horizontal="center" vertical="center" wrapText="1"/>
      <protection locked="0"/>
    </xf>
    <xf numFmtId="0" fontId="45" fillId="9" borderId="12" xfId="0" applyFont="1" applyFill="1" applyBorder="1" applyAlignment="1" applyProtection="1">
      <alignment horizontal="center" vertical="center" wrapText="1"/>
      <protection locked="0"/>
    </xf>
    <xf numFmtId="164" fontId="45" fillId="9" borderId="10" xfId="0" applyNumberFormat="1" applyFont="1" applyFill="1" applyBorder="1" applyAlignment="1" applyProtection="1">
      <alignment horizontal="center" vertical="center" wrapText="1"/>
      <protection locked="0"/>
    </xf>
    <xf numFmtId="164" fontId="45" fillId="9" borderId="12" xfId="0" applyNumberFormat="1" applyFont="1" applyFill="1" applyBorder="1" applyAlignment="1" applyProtection="1">
      <alignment horizontal="center" vertical="center" wrapText="1"/>
      <protection locked="0"/>
    </xf>
    <xf numFmtId="0" fontId="31" fillId="9" borderId="13" xfId="0" applyFont="1" applyFill="1" applyBorder="1" applyAlignment="1" applyProtection="1">
      <alignment horizontal="justify" vertical="center" wrapText="1"/>
      <protection locked="0"/>
    </xf>
    <xf numFmtId="0" fontId="31" fillId="9" borderId="14" xfId="0" applyFont="1" applyFill="1" applyBorder="1" applyAlignment="1" applyProtection="1">
      <alignment horizontal="justify" vertical="center" wrapText="1"/>
      <protection locked="0"/>
    </xf>
    <xf numFmtId="0" fontId="31" fillId="9" borderId="15" xfId="0" applyFont="1" applyFill="1" applyBorder="1" applyAlignment="1" applyProtection="1">
      <alignment horizontal="justify" vertical="center" wrapText="1"/>
      <protection locked="0"/>
    </xf>
    <xf numFmtId="0" fontId="31" fillId="9" borderId="16" xfId="0" applyFont="1" applyFill="1" applyBorder="1" applyAlignment="1" applyProtection="1">
      <alignment horizontal="justify" vertical="center" wrapText="1"/>
      <protection locked="0"/>
    </xf>
    <xf numFmtId="0" fontId="31" fillId="9" borderId="10" xfId="0" applyFont="1" applyFill="1" applyBorder="1" applyAlignment="1" applyProtection="1">
      <alignment horizontal="center" vertical="center" textRotation="90" wrapText="1"/>
      <protection locked="0"/>
    </xf>
    <xf numFmtId="0" fontId="31" fillId="9" borderId="12" xfId="0" applyFont="1" applyFill="1" applyBorder="1" applyAlignment="1" applyProtection="1">
      <alignment horizontal="center" vertical="center" textRotation="90" wrapText="1"/>
      <protection locked="0"/>
    </xf>
    <xf numFmtId="16" fontId="31" fillId="9" borderId="10" xfId="0" applyNumberFormat="1" applyFont="1" applyFill="1" applyBorder="1" applyAlignment="1" applyProtection="1">
      <alignment vertical="center" wrapText="1"/>
      <protection locked="0"/>
    </xf>
    <xf numFmtId="16" fontId="31" fillId="9" borderId="12" xfId="0" applyNumberFormat="1" applyFont="1" applyFill="1" applyBorder="1" applyAlignment="1" applyProtection="1">
      <alignment vertical="center" wrapText="1"/>
      <protection locked="0"/>
    </xf>
    <xf numFmtId="16" fontId="31" fillId="9" borderId="10" xfId="0" applyNumberFormat="1" applyFont="1" applyFill="1" applyBorder="1" applyAlignment="1" applyProtection="1">
      <alignment horizontal="left" vertical="center" wrapText="1"/>
      <protection locked="0"/>
    </xf>
    <xf numFmtId="16" fontId="31" fillId="9" borderId="12" xfId="0" applyNumberFormat="1" applyFont="1" applyFill="1" applyBorder="1" applyAlignment="1" applyProtection="1">
      <alignment horizontal="left" vertical="center" wrapText="1"/>
      <protection locked="0"/>
    </xf>
    <xf numFmtId="0" fontId="31" fillId="18" borderId="3" xfId="0" applyFont="1" applyFill="1" applyBorder="1" applyAlignment="1" applyProtection="1">
      <alignment horizontal="center" vertical="center" wrapText="1"/>
      <protection locked="0"/>
    </xf>
    <xf numFmtId="3" fontId="31" fillId="18" borderId="3" xfId="0" applyNumberFormat="1" applyFont="1" applyFill="1" applyBorder="1" applyAlignment="1" applyProtection="1">
      <alignment horizontal="center" vertical="center" wrapText="1"/>
      <protection locked="0"/>
    </xf>
    <xf numFmtId="0" fontId="31" fillId="18" borderId="10" xfId="0" applyFont="1" applyFill="1" applyBorder="1" applyAlignment="1" applyProtection="1">
      <alignment horizontal="center" vertical="center" wrapText="1"/>
      <protection locked="0"/>
    </xf>
    <xf numFmtId="0" fontId="31" fillId="18" borderId="12" xfId="0" applyFont="1" applyFill="1" applyBorder="1" applyAlignment="1" applyProtection="1">
      <alignment horizontal="center" vertical="center" wrapText="1"/>
      <protection locked="0"/>
    </xf>
    <xf numFmtId="0" fontId="45" fillId="18" borderId="10" xfId="0" applyFont="1" applyFill="1" applyBorder="1" applyAlignment="1" applyProtection="1">
      <alignment horizontal="center" vertical="center" wrapText="1"/>
      <protection locked="0"/>
    </xf>
    <xf numFmtId="0" fontId="45" fillId="18" borderId="12" xfId="0" applyFont="1" applyFill="1" applyBorder="1" applyAlignment="1" applyProtection="1">
      <alignment horizontal="center" vertical="center" wrapText="1"/>
      <protection locked="0"/>
    </xf>
    <xf numFmtId="164" fontId="45" fillId="18" borderId="10" xfId="0" applyNumberFormat="1" applyFont="1" applyFill="1" applyBorder="1" applyAlignment="1" applyProtection="1">
      <alignment horizontal="center" vertical="center" wrapText="1"/>
      <protection locked="0"/>
    </xf>
    <xf numFmtId="164" fontId="45" fillId="18" borderId="12" xfId="0" applyNumberFormat="1" applyFont="1" applyFill="1" applyBorder="1" applyAlignment="1" applyProtection="1">
      <alignment horizontal="center" vertical="center" wrapText="1"/>
      <protection locked="0"/>
    </xf>
    <xf numFmtId="0" fontId="60" fillId="2" borderId="10" xfId="0" applyFont="1" applyFill="1" applyBorder="1" applyAlignment="1" applyProtection="1">
      <alignment horizontal="center" vertical="center" wrapText="1"/>
      <protection locked="0"/>
    </xf>
    <xf numFmtId="0" fontId="60" fillId="2" borderId="12" xfId="0" applyFont="1" applyFill="1" applyBorder="1" applyAlignment="1" applyProtection="1">
      <alignment horizontal="center" vertical="center" wrapText="1"/>
      <protection locked="0"/>
    </xf>
    <xf numFmtId="0" fontId="31" fillId="8" borderId="10" xfId="0" applyFont="1" applyFill="1" applyBorder="1" applyAlignment="1" applyProtection="1">
      <alignment horizontal="center" vertical="center" wrapText="1"/>
      <protection locked="0"/>
    </xf>
    <xf numFmtId="0" fontId="31" fillId="8" borderId="12" xfId="0" applyFont="1" applyFill="1" applyBorder="1" applyAlignment="1" applyProtection="1">
      <alignment horizontal="center" vertical="center" wrapText="1"/>
      <protection locked="0"/>
    </xf>
    <xf numFmtId="0" fontId="41" fillId="8" borderId="10" xfId="0" applyFont="1" applyFill="1" applyBorder="1" applyAlignment="1" applyProtection="1">
      <alignment horizontal="center" vertical="center" wrapText="1"/>
      <protection locked="0"/>
    </xf>
    <xf numFmtId="0" fontId="41" fillId="8" borderId="12" xfId="0" applyFont="1" applyFill="1" applyBorder="1" applyAlignment="1" applyProtection="1">
      <alignment horizontal="center" vertical="center" wrapText="1"/>
      <protection locked="0"/>
    </xf>
    <xf numFmtId="164" fontId="41" fillId="8" borderId="10" xfId="0" applyNumberFormat="1" applyFont="1" applyFill="1" applyBorder="1" applyAlignment="1" applyProtection="1">
      <alignment horizontal="center" vertical="center" wrapText="1"/>
      <protection locked="0"/>
    </xf>
    <xf numFmtId="164" fontId="41" fillId="8" borderId="12" xfId="0" applyNumberFormat="1" applyFont="1" applyFill="1" applyBorder="1" applyAlignment="1" applyProtection="1">
      <alignment horizontal="center" vertical="center" wrapText="1"/>
      <protection locked="0"/>
    </xf>
    <xf numFmtId="0" fontId="31" fillId="18" borderId="10" xfId="0" applyFont="1" applyFill="1" applyBorder="1" applyAlignment="1" applyProtection="1">
      <alignment horizontal="center" vertical="center" textRotation="90" wrapText="1"/>
      <protection locked="0"/>
    </xf>
    <xf numFmtId="0" fontId="31" fillId="18" borderId="12" xfId="0" applyFont="1" applyFill="1" applyBorder="1" applyAlignment="1" applyProtection="1">
      <alignment horizontal="center" vertical="center" textRotation="90" wrapText="1"/>
      <protection locked="0"/>
    </xf>
    <xf numFmtId="0" fontId="31" fillId="18" borderId="3" xfId="0" applyFont="1" applyFill="1" applyBorder="1" applyAlignment="1" applyProtection="1">
      <alignment horizontal="justify" vertical="center" wrapText="1"/>
      <protection locked="0"/>
    </xf>
    <xf numFmtId="0" fontId="31" fillId="25" borderId="10" xfId="0" applyFont="1" applyFill="1" applyBorder="1" applyAlignment="1" applyProtection="1">
      <alignment horizontal="center" vertical="center" wrapText="1"/>
      <protection locked="0"/>
    </xf>
    <xf numFmtId="0" fontId="31" fillId="25" borderId="2" xfId="0" applyFont="1" applyFill="1" applyBorder="1" applyAlignment="1" applyProtection="1">
      <alignment horizontal="center" vertical="center" wrapText="1"/>
      <protection locked="0"/>
    </xf>
    <xf numFmtId="0" fontId="31" fillId="25" borderId="12" xfId="0" applyFont="1" applyFill="1" applyBorder="1" applyAlignment="1" applyProtection="1">
      <alignment horizontal="center" vertical="center" wrapText="1"/>
      <protection locked="0"/>
    </xf>
    <xf numFmtId="0" fontId="17" fillId="3" borderId="10"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41" fillId="5" borderId="11" xfId="0" applyFont="1" applyFill="1" applyBorder="1" applyAlignment="1" applyProtection="1">
      <alignment horizontal="justify" vertical="center" wrapText="1"/>
      <protection locked="0"/>
    </xf>
    <xf numFmtId="0" fontId="41" fillId="27" borderId="11" xfId="0" applyFont="1" applyFill="1" applyBorder="1" applyAlignment="1" applyProtection="1">
      <alignment horizontal="center" vertical="center" wrapText="1"/>
      <protection locked="0"/>
    </xf>
    <xf numFmtId="0" fontId="61" fillId="18" borderId="3" xfId="0" applyFont="1" applyFill="1" applyBorder="1" applyAlignment="1" applyProtection="1">
      <alignment horizontal="center" vertical="center" wrapText="1"/>
      <protection locked="0"/>
    </xf>
    <xf numFmtId="3" fontId="61" fillId="18" borderId="3" xfId="0" applyNumberFormat="1" applyFont="1" applyFill="1" applyBorder="1" applyAlignment="1" applyProtection="1">
      <alignment horizontal="center" vertical="center" wrapText="1"/>
      <protection locked="0"/>
    </xf>
    <xf numFmtId="16" fontId="31" fillId="8" borderId="10" xfId="0" applyNumberFormat="1" applyFont="1" applyFill="1" applyBorder="1" applyAlignment="1" applyProtection="1">
      <alignment horizontal="left" vertical="center" wrapText="1"/>
      <protection locked="0"/>
    </xf>
    <xf numFmtId="16" fontId="31" fillId="8" borderId="12" xfId="0" applyNumberFormat="1" applyFont="1" applyFill="1" applyBorder="1" applyAlignment="1" applyProtection="1">
      <alignment horizontal="left" vertical="center" wrapText="1"/>
      <protection locked="0"/>
    </xf>
    <xf numFmtId="0" fontId="31" fillId="8" borderId="13" xfId="0" applyFont="1" applyFill="1" applyBorder="1" applyAlignment="1" applyProtection="1">
      <alignment horizontal="left" vertical="center" wrapText="1"/>
      <protection locked="0"/>
    </xf>
    <xf numFmtId="0" fontId="31" fillId="8" borderId="14" xfId="0" applyFont="1" applyFill="1" applyBorder="1" applyAlignment="1" applyProtection="1">
      <alignment horizontal="left" vertical="center" wrapText="1"/>
      <protection locked="0"/>
    </xf>
    <xf numFmtId="0" fontId="31" fillId="8" borderId="15" xfId="0" applyFont="1" applyFill="1" applyBorder="1" applyAlignment="1" applyProtection="1">
      <alignment horizontal="left" vertical="center" wrapText="1"/>
      <protection locked="0"/>
    </xf>
    <xf numFmtId="0" fontId="31" fillId="8" borderId="16" xfId="0" applyFont="1" applyFill="1" applyBorder="1" applyAlignment="1" applyProtection="1">
      <alignment horizontal="left" vertical="center" wrapText="1"/>
      <protection locked="0"/>
    </xf>
    <xf numFmtId="0" fontId="31" fillId="8" borderId="10" xfId="0" applyFont="1" applyFill="1" applyBorder="1" applyAlignment="1" applyProtection="1">
      <alignment horizontal="center" vertical="center" textRotation="90" wrapText="1"/>
      <protection locked="0"/>
    </xf>
    <xf numFmtId="0" fontId="31" fillId="8" borderId="12" xfId="0" applyFont="1" applyFill="1" applyBorder="1" applyAlignment="1" applyProtection="1">
      <alignment horizontal="center" vertical="center" textRotation="90" wrapText="1"/>
      <protection locked="0"/>
    </xf>
    <xf numFmtId="0" fontId="31" fillId="7" borderId="10" xfId="0" applyFont="1" applyFill="1" applyBorder="1" applyAlignment="1" applyProtection="1">
      <alignment horizontal="center" vertical="center" wrapText="1"/>
      <protection locked="0"/>
    </xf>
    <xf numFmtId="0" fontId="31" fillId="7" borderId="2" xfId="0" applyFont="1" applyFill="1" applyBorder="1" applyAlignment="1" applyProtection="1">
      <alignment horizontal="center" vertical="center" wrapText="1"/>
      <protection locked="0"/>
    </xf>
    <xf numFmtId="0" fontId="31" fillId="7" borderId="12" xfId="0" applyFont="1" applyFill="1" applyBorder="1" applyAlignment="1" applyProtection="1">
      <alignment horizontal="center" vertical="center" wrapText="1"/>
      <protection locked="0"/>
    </xf>
    <xf numFmtId="0" fontId="63" fillId="12" borderId="11" xfId="0" applyFont="1" applyFill="1" applyBorder="1" applyAlignment="1" applyProtection="1">
      <alignment horizontal="justify" vertical="center" wrapText="1"/>
      <protection locked="0"/>
    </xf>
    <xf numFmtId="0" fontId="31" fillId="30" borderId="10" xfId="0" applyFont="1" applyFill="1" applyBorder="1" applyAlignment="1" applyProtection="1">
      <alignment horizontal="center" vertical="center" wrapText="1"/>
      <protection locked="0"/>
    </xf>
    <xf numFmtId="0" fontId="31" fillId="30" borderId="12" xfId="0" applyFont="1" applyFill="1" applyBorder="1" applyAlignment="1" applyProtection="1">
      <alignment horizontal="center" vertical="center" wrapText="1"/>
      <protection locked="0"/>
    </xf>
    <xf numFmtId="0" fontId="63" fillId="5" borderId="11" xfId="0" applyFont="1" applyFill="1" applyBorder="1" applyAlignment="1" applyProtection="1">
      <alignment horizontal="justify" vertical="center" wrapText="1"/>
      <protection locked="0"/>
    </xf>
    <xf numFmtId="0" fontId="63" fillId="5" borderId="11" xfId="0" applyFont="1" applyFill="1" applyBorder="1" applyAlignment="1" applyProtection="1">
      <alignment horizontal="center" vertical="center" wrapText="1"/>
      <protection locked="0"/>
    </xf>
    <xf numFmtId="0" fontId="63" fillId="4" borderId="11" xfId="0" applyFont="1" applyFill="1" applyBorder="1" applyAlignment="1" applyProtection="1">
      <alignment horizontal="center" vertical="center" wrapText="1"/>
      <protection locked="0"/>
    </xf>
    <xf numFmtId="164" fontId="63" fillId="20" borderId="11" xfId="0" applyNumberFormat="1" applyFont="1" applyFill="1" applyBorder="1" applyAlignment="1" applyProtection="1">
      <alignment horizontal="center" vertical="center" wrapText="1"/>
      <protection locked="0"/>
    </xf>
    <xf numFmtId="164" fontId="63" fillId="5" borderId="11" xfId="0" applyNumberFormat="1" applyFont="1" applyFill="1" applyBorder="1" applyAlignment="1" applyProtection="1">
      <alignment horizontal="center" vertical="center" wrapText="1"/>
      <protection locked="0"/>
    </xf>
    <xf numFmtId="0" fontId="61" fillId="7" borderId="10" xfId="0" applyFont="1" applyFill="1" applyBorder="1" applyAlignment="1" applyProtection="1">
      <alignment horizontal="center" vertical="center" wrapText="1"/>
      <protection locked="0"/>
    </xf>
    <xf numFmtId="0" fontId="61" fillId="7" borderId="2" xfId="0" applyFont="1" applyFill="1" applyBorder="1" applyAlignment="1" applyProtection="1">
      <alignment horizontal="center" vertical="center" wrapText="1"/>
      <protection locked="0"/>
    </xf>
    <xf numFmtId="0" fontId="61" fillId="7" borderId="12" xfId="0" applyFont="1" applyFill="1" applyBorder="1" applyAlignment="1" applyProtection="1">
      <alignment horizontal="center" vertical="center" wrapText="1"/>
      <protection locked="0"/>
    </xf>
    <xf numFmtId="0" fontId="52" fillId="2" borderId="2" xfId="0" applyFont="1" applyFill="1" applyBorder="1" applyAlignment="1" applyProtection="1">
      <alignment horizontal="center" vertical="center" wrapText="1"/>
      <protection locked="0"/>
    </xf>
    <xf numFmtId="0" fontId="45" fillId="25" borderId="10" xfId="0" applyFont="1" applyFill="1" applyBorder="1" applyAlignment="1" applyProtection="1">
      <alignment horizontal="center" vertical="center" wrapText="1"/>
      <protection locked="0"/>
    </xf>
    <xf numFmtId="0" fontId="45" fillId="25" borderId="2" xfId="0" applyFont="1" applyFill="1" applyBorder="1" applyAlignment="1" applyProtection="1">
      <alignment horizontal="center" vertical="center" wrapText="1"/>
      <protection locked="0"/>
    </xf>
    <xf numFmtId="0" fontId="45" fillId="25" borderId="12" xfId="0" applyFont="1" applyFill="1" applyBorder="1" applyAlignment="1" applyProtection="1">
      <alignment horizontal="center" vertical="center" wrapText="1"/>
      <protection locked="0"/>
    </xf>
    <xf numFmtId="164" fontId="45" fillId="25" borderId="10" xfId="0" applyNumberFormat="1" applyFont="1" applyFill="1" applyBorder="1" applyAlignment="1" applyProtection="1">
      <alignment horizontal="center" vertical="center" wrapText="1"/>
      <protection locked="0"/>
    </xf>
    <xf numFmtId="164" fontId="45" fillId="25" borderId="2" xfId="0" applyNumberFormat="1" applyFont="1" applyFill="1" applyBorder="1" applyAlignment="1" applyProtection="1">
      <alignment horizontal="center" vertical="center" wrapText="1"/>
      <protection locked="0"/>
    </xf>
    <xf numFmtId="164" fontId="45" fillId="25" borderId="12" xfId="0" applyNumberFormat="1" applyFont="1" applyFill="1" applyBorder="1" applyAlignment="1" applyProtection="1">
      <alignment horizontal="center" vertical="center" wrapText="1"/>
      <protection locked="0"/>
    </xf>
    <xf numFmtId="0" fontId="17" fillId="4" borderId="10" xfId="0" applyFont="1" applyFill="1" applyBorder="1" applyAlignment="1" applyProtection="1">
      <alignment horizontal="center" vertical="center" wrapText="1"/>
      <protection locked="0"/>
    </xf>
    <xf numFmtId="0" fontId="17" fillId="4" borderId="12" xfId="0" applyFont="1" applyFill="1" applyBorder="1" applyAlignment="1" applyProtection="1">
      <alignment horizontal="center" vertical="center" wrapText="1"/>
      <protection locked="0"/>
    </xf>
    <xf numFmtId="0" fontId="41" fillId="5" borderId="11" xfId="0" applyFont="1" applyFill="1" applyBorder="1" applyAlignment="1" applyProtection="1">
      <alignment horizontal="center" vertical="center" wrapText="1"/>
      <protection locked="0"/>
    </xf>
    <xf numFmtId="0" fontId="34" fillId="30" borderId="10" xfId="0" applyFont="1" applyFill="1" applyBorder="1" applyAlignment="1" applyProtection="1">
      <alignment horizontal="center" vertical="center" wrapText="1"/>
      <protection locked="0"/>
    </xf>
    <xf numFmtId="0" fontId="34" fillId="30" borderId="12" xfId="0" applyFont="1" applyFill="1" applyBorder="1" applyAlignment="1" applyProtection="1">
      <alignment horizontal="center" vertical="center" wrapText="1"/>
      <protection locked="0"/>
    </xf>
    <xf numFmtId="0" fontId="56" fillId="2" borderId="17" xfId="0" applyFont="1" applyFill="1" applyBorder="1" applyAlignment="1" applyProtection="1">
      <alignment horizontal="center" vertical="center" wrapText="1"/>
      <protection locked="0"/>
    </xf>
    <xf numFmtId="0" fontId="56" fillId="2" borderId="18" xfId="0" applyFont="1" applyFill="1" applyBorder="1" applyAlignment="1" applyProtection="1">
      <alignment horizontal="center" vertical="center" wrapText="1"/>
      <protection locked="0"/>
    </xf>
    <xf numFmtId="0" fontId="52" fillId="2" borderId="17" xfId="0" applyFont="1" applyFill="1" applyBorder="1" applyAlignment="1" applyProtection="1">
      <alignment horizontal="center" vertical="center" wrapText="1"/>
      <protection locked="0"/>
    </xf>
    <xf numFmtId="0" fontId="52" fillId="2" borderId="18" xfId="0" applyFont="1" applyFill="1" applyBorder="1" applyAlignment="1" applyProtection="1">
      <alignment horizontal="center" vertical="center" wrapText="1"/>
      <protection locked="0"/>
    </xf>
    <xf numFmtId="0" fontId="63" fillId="4" borderId="11" xfId="0" applyFont="1" applyFill="1" applyBorder="1" applyAlignment="1" applyProtection="1">
      <alignment horizontal="justify" vertical="center" wrapText="1"/>
      <protection locked="0"/>
    </xf>
    <xf numFmtId="164" fontId="63" fillId="4" borderId="11" xfId="0" applyNumberFormat="1" applyFont="1" applyFill="1" applyBorder="1" applyAlignment="1" applyProtection="1">
      <alignment horizontal="center" vertical="center" wrapText="1"/>
      <protection locked="0"/>
    </xf>
    <xf numFmtId="0" fontId="31" fillId="4" borderId="10" xfId="0" applyFont="1" applyFill="1" applyBorder="1" applyAlignment="1" applyProtection="1">
      <alignment horizontal="center" vertical="center" wrapText="1"/>
      <protection locked="0"/>
    </xf>
    <xf numFmtId="0" fontId="31" fillId="4" borderId="12" xfId="0" applyFont="1" applyFill="1" applyBorder="1" applyAlignment="1" applyProtection="1">
      <alignment horizontal="center" vertical="center" wrapText="1"/>
      <protection locked="0"/>
    </xf>
    <xf numFmtId="0" fontId="63" fillId="20" borderId="11" xfId="0" applyFont="1" applyFill="1" applyBorder="1" applyAlignment="1" applyProtection="1">
      <alignment horizontal="justify" vertical="center" wrapText="1"/>
      <protection locked="0"/>
    </xf>
    <xf numFmtId="0" fontId="63" fillId="20" borderId="11" xfId="0" applyFont="1" applyFill="1" applyBorder="1" applyAlignment="1" applyProtection="1">
      <alignment horizontal="center" vertical="center" wrapText="1"/>
      <protection locked="0"/>
    </xf>
    <xf numFmtId="0" fontId="63" fillId="19" borderId="11" xfId="0" applyFont="1" applyFill="1" applyBorder="1" applyAlignment="1" applyProtection="1">
      <alignment horizontal="justify" vertical="center" wrapText="1"/>
      <protection locked="0"/>
    </xf>
    <xf numFmtId="0" fontId="31" fillId="29" borderId="10" xfId="0" applyFont="1" applyFill="1" applyBorder="1" applyAlignment="1" applyProtection="1">
      <alignment horizontal="center" vertical="center" wrapText="1"/>
      <protection locked="0"/>
    </xf>
    <xf numFmtId="0" fontId="31" fillId="29" borderId="2" xfId="0" applyFont="1" applyFill="1" applyBorder="1" applyAlignment="1" applyProtection="1">
      <alignment horizontal="center" vertical="center" wrapText="1"/>
      <protection locked="0"/>
    </xf>
    <xf numFmtId="0" fontId="31" fillId="29" borderId="12" xfId="0" applyFont="1" applyFill="1" applyBorder="1" applyAlignment="1" applyProtection="1">
      <alignment horizontal="center" vertical="center" wrapText="1"/>
      <protection locked="0"/>
    </xf>
    <xf numFmtId="0" fontId="41" fillId="8" borderId="11" xfId="0" applyFont="1" applyFill="1" applyBorder="1" applyAlignment="1" applyProtection="1">
      <alignment horizontal="center" vertical="center" wrapText="1"/>
      <protection locked="0"/>
    </xf>
    <xf numFmtId="164" fontId="41" fillId="9" borderId="11" xfId="0" applyNumberFormat="1" applyFont="1" applyFill="1" applyBorder="1" applyAlignment="1" applyProtection="1">
      <alignment horizontal="center" vertical="center" wrapText="1"/>
      <protection locked="0"/>
    </xf>
    <xf numFmtId="0" fontId="63" fillId="3" borderId="11" xfId="0" applyFont="1" applyFill="1" applyBorder="1" applyAlignment="1" applyProtection="1">
      <alignment horizontal="center" vertical="center" wrapText="1"/>
      <protection locked="0"/>
    </xf>
    <xf numFmtId="0" fontId="41" fillId="8" borderId="11" xfId="0" applyFont="1" applyFill="1" applyBorder="1" applyAlignment="1" applyProtection="1">
      <alignment horizontal="justify" vertical="center" wrapText="1"/>
      <protection locked="0"/>
    </xf>
    <xf numFmtId="0" fontId="41" fillId="9" borderId="11" xfId="0" applyFont="1" applyFill="1" applyBorder="1" applyAlignment="1" applyProtection="1">
      <alignment horizontal="justify" vertical="center" wrapText="1"/>
      <protection locked="0"/>
    </xf>
    <xf numFmtId="0" fontId="63" fillId="12" borderId="11" xfId="0" applyFont="1" applyFill="1" applyBorder="1" applyAlignment="1" applyProtection="1">
      <alignment horizontal="center" vertical="center" wrapText="1"/>
      <protection locked="0"/>
    </xf>
    <xf numFmtId="0" fontId="63" fillId="19" borderId="11" xfId="0" applyFont="1" applyFill="1" applyBorder="1" applyAlignment="1" applyProtection="1">
      <alignment horizontal="center" vertical="center" wrapText="1"/>
      <protection locked="0"/>
    </xf>
    <xf numFmtId="0" fontId="31" fillId="25" borderId="10" xfId="0" applyFont="1" applyFill="1" applyBorder="1" applyAlignment="1" applyProtection="1">
      <alignment horizontal="justify" vertical="center" wrapText="1"/>
      <protection locked="0"/>
    </xf>
    <xf numFmtId="0" fontId="31" fillId="25" borderId="2" xfId="0" applyFont="1" applyFill="1" applyBorder="1" applyAlignment="1" applyProtection="1">
      <alignment horizontal="justify" vertical="center" wrapText="1"/>
      <protection locked="0"/>
    </xf>
    <xf numFmtId="0" fontId="31" fillId="25" borderId="12" xfId="0" applyFont="1" applyFill="1" applyBorder="1" applyAlignment="1" applyProtection="1">
      <alignment horizontal="justify" vertical="center" wrapText="1"/>
      <protection locked="0"/>
    </xf>
    <xf numFmtId="0" fontId="45" fillId="8" borderId="11" xfId="0" applyFont="1" applyFill="1" applyBorder="1" applyAlignment="1" applyProtection="1">
      <alignment horizontal="center" vertical="center" wrapText="1"/>
      <protection locked="0"/>
    </xf>
    <xf numFmtId="0" fontId="34" fillId="17" borderId="10" xfId="0" applyFont="1" applyFill="1" applyBorder="1" applyAlignment="1" applyProtection="1">
      <alignment horizontal="center" vertical="center" wrapText="1"/>
      <protection locked="0"/>
    </xf>
    <xf numFmtId="0" fontId="34" fillId="17" borderId="12" xfId="0" applyFont="1" applyFill="1" applyBorder="1" applyAlignment="1" applyProtection="1">
      <alignment horizontal="center" vertical="center" wrapText="1"/>
      <protection locked="0"/>
    </xf>
    <xf numFmtId="164" fontId="45" fillId="17" borderId="10" xfId="0" applyNumberFormat="1" applyFont="1" applyFill="1" applyBorder="1" applyAlignment="1" applyProtection="1">
      <alignment horizontal="center" vertical="center" wrapText="1"/>
      <protection locked="0"/>
    </xf>
    <xf numFmtId="164" fontId="45" fillId="17" borderId="12" xfId="0" applyNumberFormat="1" applyFont="1" applyFill="1" applyBorder="1" applyAlignment="1" applyProtection="1">
      <alignment horizontal="center" vertical="center" wrapText="1"/>
      <protection locked="0"/>
    </xf>
    <xf numFmtId="0" fontId="31" fillId="29" borderId="10" xfId="0" applyFont="1" applyFill="1" applyBorder="1" applyAlignment="1" applyProtection="1">
      <alignment horizontal="justify" vertical="center" wrapText="1"/>
      <protection locked="0"/>
    </xf>
    <xf numFmtId="0" fontId="31" fillId="29" borderId="2" xfId="0" applyFont="1" applyFill="1" applyBorder="1" applyAlignment="1" applyProtection="1">
      <alignment horizontal="justify" vertical="center" wrapText="1"/>
      <protection locked="0"/>
    </xf>
    <xf numFmtId="0" fontId="31" fillId="29" borderId="12" xfId="0" applyFont="1" applyFill="1" applyBorder="1" applyAlignment="1" applyProtection="1">
      <alignment horizontal="justify" vertical="center" wrapText="1"/>
      <protection locked="0"/>
    </xf>
    <xf numFmtId="0" fontId="63" fillId="30" borderId="11" xfId="0" applyFont="1" applyFill="1" applyBorder="1" applyAlignment="1" applyProtection="1">
      <alignment horizontal="justify" vertical="center" wrapText="1"/>
      <protection locked="0"/>
    </xf>
    <xf numFmtId="0" fontId="31" fillId="7" borderId="13" xfId="0" applyFont="1" applyFill="1" applyBorder="1" applyAlignment="1" applyProtection="1">
      <alignment horizontal="justify" vertical="center" wrapText="1"/>
      <protection locked="0"/>
    </xf>
    <xf numFmtId="0" fontId="31" fillId="7" borderId="14" xfId="0" applyFont="1" applyFill="1" applyBorder="1" applyAlignment="1" applyProtection="1">
      <alignment horizontal="justify" vertical="center" wrapText="1"/>
      <protection locked="0"/>
    </xf>
    <xf numFmtId="0" fontId="31" fillId="7" borderId="15" xfId="0" applyFont="1" applyFill="1" applyBorder="1" applyAlignment="1" applyProtection="1">
      <alignment horizontal="justify" vertical="center" wrapText="1"/>
      <protection locked="0"/>
    </xf>
    <xf numFmtId="0" fontId="31" fillId="7" borderId="16" xfId="0" applyFont="1" applyFill="1" applyBorder="1" applyAlignment="1" applyProtection="1">
      <alignment horizontal="justify" vertical="center" wrapText="1"/>
      <protection locked="0"/>
    </xf>
    <xf numFmtId="0" fontId="17" fillId="27" borderId="8" xfId="0" applyFont="1" applyFill="1" applyBorder="1" applyAlignment="1" applyProtection="1">
      <alignment horizontal="justify" vertical="center" wrapText="1"/>
      <protection locked="0"/>
    </xf>
    <xf numFmtId="0" fontId="17" fillId="27" borderId="9" xfId="0" applyFont="1" applyFill="1" applyBorder="1" applyAlignment="1" applyProtection="1">
      <alignment horizontal="justify" vertical="center" wrapText="1"/>
      <protection locked="0"/>
    </xf>
    <xf numFmtId="0" fontId="41" fillId="7" borderId="11" xfId="0" applyFont="1" applyFill="1" applyBorder="1" applyAlignment="1" applyProtection="1">
      <alignment horizontal="center" vertical="center" wrapText="1"/>
      <protection locked="0"/>
    </xf>
    <xf numFmtId="0" fontId="31" fillId="8" borderId="8" xfId="0" applyFont="1" applyFill="1" applyBorder="1" applyAlignment="1" applyProtection="1">
      <alignment horizontal="justify" vertical="center" wrapText="1"/>
      <protection locked="0"/>
    </xf>
    <xf numFmtId="0" fontId="31" fillId="8" borderId="9" xfId="0" applyFont="1" applyFill="1" applyBorder="1" applyAlignment="1" applyProtection="1">
      <alignment horizontal="justify" vertical="center" wrapText="1"/>
      <protection locked="0"/>
    </xf>
    <xf numFmtId="0" fontId="31" fillId="9" borderId="8" xfId="0" applyFont="1" applyFill="1" applyBorder="1" applyAlignment="1" applyProtection="1">
      <alignment horizontal="justify" vertical="center" wrapText="1"/>
      <protection locked="0"/>
    </xf>
    <xf numFmtId="0" fontId="31" fillId="9" borderId="9" xfId="0" applyFont="1" applyFill="1" applyBorder="1" applyAlignment="1" applyProtection="1">
      <alignment horizontal="justify" vertical="center" wrapText="1"/>
      <protection locked="0"/>
    </xf>
    <xf numFmtId="0" fontId="31" fillId="7" borderId="3" xfId="0" applyFont="1" applyFill="1" applyBorder="1" applyAlignment="1" applyProtection="1">
      <alignment horizontal="justify" vertical="center" wrapText="1"/>
      <protection locked="0"/>
    </xf>
    <xf numFmtId="3" fontId="31" fillId="7" borderId="10" xfId="0" applyNumberFormat="1" applyFont="1" applyFill="1" applyBorder="1" applyAlignment="1" applyProtection="1">
      <alignment horizontal="center" vertical="center" wrapText="1"/>
      <protection locked="0"/>
    </xf>
    <xf numFmtId="3" fontId="31" fillId="7" borderId="2" xfId="0" applyNumberFormat="1" applyFont="1" applyFill="1" applyBorder="1" applyAlignment="1" applyProtection="1">
      <alignment horizontal="center" vertical="center" wrapText="1"/>
      <protection locked="0"/>
    </xf>
    <xf numFmtId="0" fontId="41" fillId="9" borderId="11" xfId="0" applyFont="1" applyFill="1" applyBorder="1" applyAlignment="1" applyProtection="1">
      <alignment horizontal="center" vertical="center" wrapText="1"/>
      <protection locked="0"/>
    </xf>
    <xf numFmtId="16" fontId="31" fillId="7" borderId="10" xfId="0" applyNumberFormat="1" applyFont="1" applyFill="1" applyBorder="1" applyAlignment="1" applyProtection="1">
      <alignment horizontal="left" vertical="center" wrapText="1"/>
      <protection locked="0"/>
    </xf>
    <xf numFmtId="16" fontId="31" fillId="7" borderId="12" xfId="0" applyNumberFormat="1" applyFont="1" applyFill="1" applyBorder="1" applyAlignment="1" applyProtection="1">
      <alignment horizontal="left" vertical="center" wrapText="1"/>
      <protection locked="0"/>
    </xf>
    <xf numFmtId="0" fontId="61" fillId="9" borderId="10" xfId="0" applyFont="1" applyFill="1" applyBorder="1" applyAlignment="1" applyProtection="1">
      <alignment horizontal="center" vertical="center" wrapText="1"/>
      <protection locked="0"/>
    </xf>
    <xf numFmtId="0" fontId="61" fillId="9" borderId="12" xfId="0" applyFont="1" applyFill="1" applyBorder="1" applyAlignment="1" applyProtection="1">
      <alignment horizontal="center" vertical="center" wrapText="1"/>
      <protection locked="0"/>
    </xf>
    <xf numFmtId="0" fontId="85" fillId="8" borderId="15" xfId="0" applyFont="1" applyFill="1" applyBorder="1" applyAlignment="1" applyProtection="1">
      <alignment horizontal="justify" vertical="center" wrapText="1"/>
      <protection locked="0"/>
    </xf>
    <xf numFmtId="0" fontId="84" fillId="8" borderId="16" xfId="0" applyFont="1" applyFill="1" applyBorder="1" applyAlignment="1" applyProtection="1">
      <alignment horizontal="justify" vertical="center" wrapText="1"/>
      <protection locked="0"/>
    </xf>
    <xf numFmtId="0" fontId="17" fillId="9" borderId="8" xfId="0" applyFont="1" applyFill="1" applyBorder="1" applyAlignment="1" applyProtection="1">
      <alignment horizontal="justify" vertical="center" wrapText="1"/>
      <protection locked="0"/>
    </xf>
    <xf numFmtId="0" fontId="17" fillId="9" borderId="9" xfId="0" applyFont="1" applyFill="1" applyBorder="1" applyAlignment="1" applyProtection="1">
      <alignment horizontal="justify" vertical="center" wrapText="1"/>
      <protection locked="0"/>
    </xf>
    <xf numFmtId="16" fontId="41" fillId="2" borderId="0" xfId="0" applyNumberFormat="1" applyFont="1" applyFill="1" applyAlignment="1" applyProtection="1">
      <alignment horizontal="center" vertical="center" wrapText="1"/>
      <protection locked="0"/>
    </xf>
    <xf numFmtId="16" fontId="17" fillId="9" borderId="10" xfId="0" applyNumberFormat="1" applyFont="1" applyFill="1" applyBorder="1" applyAlignment="1" applyProtection="1">
      <alignment horizontal="justify" vertical="center" wrapText="1"/>
      <protection locked="0"/>
    </xf>
    <xf numFmtId="16" fontId="17" fillId="9" borderId="12" xfId="0" applyNumberFormat="1" applyFont="1" applyFill="1" applyBorder="1" applyAlignment="1" applyProtection="1">
      <alignment horizontal="justify" vertical="center" wrapText="1"/>
      <protection locked="0"/>
    </xf>
    <xf numFmtId="0" fontId="17" fillId="3" borderId="8" xfId="0" applyFont="1" applyFill="1" applyBorder="1" applyAlignment="1" applyProtection="1">
      <alignment horizontal="justify" vertical="center" wrapText="1"/>
      <protection locked="0"/>
    </xf>
    <xf numFmtId="0" fontId="17" fillId="3" borderId="9" xfId="0" applyFont="1" applyFill="1" applyBorder="1" applyAlignment="1" applyProtection="1">
      <alignment horizontal="justify" vertical="center" wrapText="1"/>
      <protection locked="0"/>
    </xf>
    <xf numFmtId="0" fontId="31" fillId="27" borderId="8" xfId="0" applyFont="1" applyFill="1" applyBorder="1" applyAlignment="1" applyProtection="1">
      <alignment horizontal="justify" vertical="center" wrapText="1"/>
      <protection locked="0"/>
    </xf>
    <xf numFmtId="0" fontId="31" fillId="27" borderId="9" xfId="0" applyFont="1" applyFill="1" applyBorder="1" applyAlignment="1" applyProtection="1">
      <alignment horizontal="justify" vertical="center" wrapText="1"/>
      <protection locked="0"/>
    </xf>
    <xf numFmtId="0" fontId="31" fillId="6" borderId="8" xfId="0" applyFont="1" applyFill="1" applyBorder="1" applyAlignment="1" applyProtection="1">
      <alignment horizontal="justify" vertical="center" wrapText="1"/>
      <protection locked="0"/>
    </xf>
    <xf numFmtId="0" fontId="31" fillId="6" borderId="9" xfId="0" applyFont="1" applyFill="1" applyBorder="1" applyAlignment="1" applyProtection="1">
      <alignment horizontal="justify" vertical="center" wrapText="1"/>
      <protection locked="0"/>
    </xf>
    <xf numFmtId="0" fontId="17" fillId="8" borderId="8" xfId="0" applyFont="1" applyFill="1" applyBorder="1" applyAlignment="1" applyProtection="1">
      <alignment horizontal="justify" vertical="center" wrapText="1"/>
      <protection locked="0"/>
    </xf>
    <xf numFmtId="0" fontId="17" fillId="8" borderId="9" xfId="0" applyFont="1" applyFill="1" applyBorder="1" applyAlignment="1" applyProtection="1">
      <alignment horizontal="justify" vertical="center" wrapText="1"/>
      <protection locked="0"/>
    </xf>
    <xf numFmtId="0" fontId="31" fillId="17" borderId="8" xfId="0" applyFont="1" applyFill="1" applyBorder="1" applyAlignment="1" applyProtection="1">
      <alignment horizontal="justify" vertical="center" wrapText="1"/>
      <protection locked="0"/>
    </xf>
    <xf numFmtId="0" fontId="31" fillId="17" borderId="9" xfId="0" applyFont="1" applyFill="1" applyBorder="1" applyAlignment="1" applyProtection="1">
      <alignment horizontal="justify" vertical="center" wrapText="1"/>
      <protection locked="0"/>
    </xf>
    <xf numFmtId="0" fontId="84" fillId="9" borderId="10" xfId="0" applyFont="1" applyFill="1" applyBorder="1" applyAlignment="1" applyProtection="1">
      <alignment horizontal="center" vertical="center" wrapText="1"/>
      <protection locked="0"/>
    </xf>
    <xf numFmtId="0" fontId="84" fillId="9" borderId="12" xfId="0" applyFont="1" applyFill="1" applyBorder="1" applyAlignment="1" applyProtection="1">
      <alignment horizontal="center" vertical="center" wrapText="1"/>
      <protection locked="0"/>
    </xf>
    <xf numFmtId="0" fontId="84" fillId="9" borderId="13" xfId="0" applyFont="1" applyFill="1" applyBorder="1" applyAlignment="1" applyProtection="1">
      <alignment horizontal="justify" vertical="center" wrapText="1"/>
      <protection locked="0"/>
    </xf>
    <xf numFmtId="0" fontId="84" fillId="9" borderId="14" xfId="0" applyFont="1" applyFill="1" applyBorder="1" applyAlignment="1" applyProtection="1">
      <alignment horizontal="justify" vertical="center" wrapText="1"/>
      <protection locked="0"/>
    </xf>
    <xf numFmtId="0" fontId="81" fillId="9" borderId="15" xfId="0" applyFont="1" applyFill="1" applyBorder="1" applyAlignment="1" applyProtection="1">
      <alignment horizontal="justify" vertical="center" wrapText="1"/>
      <protection locked="0"/>
    </xf>
    <xf numFmtId="0" fontId="84" fillId="9" borderId="16" xfId="0" applyFont="1" applyFill="1" applyBorder="1" applyAlignment="1" applyProtection="1">
      <alignment horizontal="justify" vertical="center" wrapText="1"/>
      <protection locked="0"/>
    </xf>
    <xf numFmtId="0" fontId="84" fillId="27" borderId="10" xfId="0" applyFont="1" applyFill="1" applyBorder="1" applyAlignment="1" applyProtection="1">
      <alignment horizontal="center" vertical="center" wrapText="1"/>
      <protection locked="0"/>
    </xf>
    <xf numFmtId="0" fontId="84" fillId="27" borderId="12" xfId="0" applyFont="1" applyFill="1" applyBorder="1" applyAlignment="1" applyProtection="1">
      <alignment horizontal="center" vertical="center" wrapText="1"/>
      <protection locked="0"/>
    </xf>
    <xf numFmtId="0" fontId="41" fillId="6" borderId="11" xfId="0" applyFont="1" applyFill="1" applyBorder="1" applyAlignment="1" applyProtection="1">
      <alignment horizontal="center" vertical="center" wrapText="1"/>
      <protection locked="0"/>
    </xf>
    <xf numFmtId="0" fontId="17" fillId="30" borderId="8" xfId="0" applyFont="1" applyFill="1" applyBorder="1" applyAlignment="1" applyProtection="1">
      <alignment horizontal="justify" vertical="center" wrapText="1"/>
      <protection locked="0"/>
    </xf>
    <xf numFmtId="0" fontId="17" fillId="30" borderId="9" xfId="0" applyFont="1" applyFill="1" applyBorder="1" applyAlignment="1" applyProtection="1">
      <alignment horizontal="justify" vertical="center" wrapText="1"/>
      <protection locked="0"/>
    </xf>
    <xf numFmtId="0" fontId="84" fillId="5" borderId="13" xfId="0" applyFont="1" applyFill="1" applyBorder="1" applyAlignment="1" applyProtection="1">
      <alignment horizontal="justify" vertical="center" wrapText="1"/>
      <protection locked="0"/>
    </xf>
    <xf numFmtId="0" fontId="84" fillId="5" borderId="14" xfId="0" applyFont="1" applyFill="1" applyBorder="1" applyAlignment="1" applyProtection="1">
      <alignment horizontal="justify" vertical="center" wrapText="1"/>
      <protection locked="0"/>
    </xf>
    <xf numFmtId="0" fontId="84" fillId="6" borderId="8" xfId="0" applyFont="1" applyFill="1" applyBorder="1" applyAlignment="1" applyProtection="1">
      <alignment horizontal="justify" vertical="center" wrapText="1"/>
      <protection locked="0"/>
    </xf>
    <xf numFmtId="0" fontId="84" fillId="6" borderId="9" xfId="0" applyFont="1" applyFill="1" applyBorder="1" applyAlignment="1" applyProtection="1">
      <alignment horizontal="justify" vertical="center" wrapText="1"/>
      <protection locked="0"/>
    </xf>
    <xf numFmtId="0" fontId="31" fillId="25" borderId="13" xfId="0" applyFont="1" applyFill="1" applyBorder="1" applyAlignment="1" applyProtection="1">
      <alignment horizontal="justify" vertical="center" wrapText="1"/>
      <protection locked="0"/>
    </xf>
    <xf numFmtId="0" fontId="31" fillId="25" borderId="14" xfId="0" applyFont="1" applyFill="1" applyBorder="1" applyAlignment="1" applyProtection="1">
      <alignment horizontal="justify" vertical="center" wrapText="1"/>
      <protection locked="0"/>
    </xf>
    <xf numFmtId="0" fontId="31" fillId="25" borderId="15" xfId="0" applyFont="1" applyFill="1" applyBorder="1" applyAlignment="1" applyProtection="1">
      <alignment horizontal="justify" vertical="center" wrapText="1"/>
      <protection locked="0"/>
    </xf>
    <xf numFmtId="0" fontId="31" fillId="25" borderId="16" xfId="0" applyFont="1" applyFill="1" applyBorder="1" applyAlignment="1" applyProtection="1">
      <alignment horizontal="justify" vertical="center" wrapText="1"/>
      <protection locked="0"/>
    </xf>
    <xf numFmtId="0" fontId="86" fillId="25" borderId="15" xfId="0" applyFont="1" applyFill="1" applyBorder="1" applyAlignment="1" applyProtection="1">
      <alignment horizontal="justify" vertical="center" wrapText="1"/>
      <protection locked="0"/>
    </xf>
    <xf numFmtId="0" fontId="53" fillId="25" borderId="16" xfId="0" applyFont="1" applyFill="1" applyBorder="1" applyAlignment="1" applyProtection="1">
      <alignment horizontal="justify" vertical="center" wrapText="1"/>
      <protection locked="0"/>
    </xf>
    <xf numFmtId="0" fontId="17" fillId="19" borderId="8" xfId="0" applyFont="1" applyFill="1" applyBorder="1" applyAlignment="1" applyProtection="1">
      <alignment horizontal="justify" vertical="center" wrapText="1"/>
      <protection locked="0"/>
    </xf>
    <xf numFmtId="0" fontId="17" fillId="19" borderId="9" xfId="0" applyFont="1" applyFill="1" applyBorder="1" applyAlignment="1" applyProtection="1">
      <alignment horizontal="justify" vertical="center" wrapText="1"/>
      <protection locked="0"/>
    </xf>
    <xf numFmtId="0" fontId="17" fillId="4" borderId="8" xfId="0" applyFont="1" applyFill="1" applyBorder="1" applyAlignment="1" applyProtection="1">
      <alignment horizontal="justify" vertical="center" wrapText="1"/>
      <protection locked="0"/>
    </xf>
    <xf numFmtId="0" fontId="17" fillId="4" borderId="9" xfId="0" applyFont="1" applyFill="1" applyBorder="1" applyAlignment="1" applyProtection="1">
      <alignment horizontal="justify" vertical="center" wrapText="1"/>
      <protection locked="0"/>
    </xf>
    <xf numFmtId="0" fontId="31" fillId="5" borderId="13" xfId="0" applyFont="1" applyFill="1" applyBorder="1" applyAlignment="1" applyProtection="1">
      <alignment horizontal="justify" vertical="center" wrapText="1"/>
      <protection locked="0"/>
    </xf>
    <xf numFmtId="0" fontId="31" fillId="5" borderId="14" xfId="0" applyFont="1" applyFill="1" applyBorder="1" applyAlignment="1" applyProtection="1">
      <alignment horizontal="justify" vertical="center" wrapText="1"/>
      <protection locked="0"/>
    </xf>
    <xf numFmtId="0" fontId="31" fillId="5" borderId="15" xfId="0" applyFont="1" applyFill="1" applyBorder="1" applyAlignment="1" applyProtection="1">
      <alignment horizontal="justify" vertical="center" wrapText="1"/>
      <protection locked="0"/>
    </xf>
    <xf numFmtId="0" fontId="31" fillId="5" borderId="16" xfId="0" applyFont="1" applyFill="1" applyBorder="1" applyAlignment="1" applyProtection="1">
      <alignment horizontal="justify" vertical="center" wrapText="1"/>
      <protection locked="0"/>
    </xf>
    <xf numFmtId="0" fontId="31" fillId="20" borderId="8" xfId="0" applyFont="1" applyFill="1" applyBorder="1" applyAlignment="1" applyProtection="1">
      <alignment horizontal="justify" vertical="center" wrapText="1"/>
      <protection locked="0"/>
    </xf>
    <xf numFmtId="0" fontId="31" fillId="20" borderId="9" xfId="0" applyFont="1" applyFill="1" applyBorder="1" applyAlignment="1" applyProtection="1">
      <alignment horizontal="justify" vertical="center" wrapText="1"/>
      <protection locked="0"/>
    </xf>
    <xf numFmtId="0" fontId="17" fillId="20" borderId="8" xfId="0" applyFont="1" applyFill="1" applyBorder="1" applyAlignment="1" applyProtection="1">
      <alignment horizontal="justify" vertical="center" wrapText="1"/>
      <protection locked="0"/>
    </xf>
    <xf numFmtId="0" fontId="17" fillId="20" borderId="9" xfId="0" applyFont="1" applyFill="1" applyBorder="1" applyAlignment="1" applyProtection="1">
      <alignment horizontal="justify" vertical="center" wrapText="1"/>
      <protection locked="0"/>
    </xf>
    <xf numFmtId="0" fontId="17" fillId="24" borderId="8" xfId="0" applyFont="1" applyFill="1" applyBorder="1" applyAlignment="1" applyProtection="1">
      <alignment horizontal="left" vertical="center" wrapText="1"/>
      <protection locked="0"/>
    </xf>
    <xf numFmtId="0" fontId="17" fillId="24" borderId="9" xfId="0" applyFont="1" applyFill="1" applyBorder="1" applyAlignment="1" applyProtection="1">
      <alignment horizontal="left" vertical="center" wrapText="1"/>
      <protection locked="0"/>
    </xf>
    <xf numFmtId="0" fontId="31" fillId="20" borderId="13" xfId="0" applyFont="1" applyFill="1" applyBorder="1" applyAlignment="1" applyProtection="1">
      <alignment horizontal="justify" vertical="center" wrapText="1"/>
      <protection locked="0"/>
    </xf>
    <xf numFmtId="0" fontId="31" fillId="20" borderId="14" xfId="0" applyFont="1" applyFill="1" applyBorder="1" applyAlignment="1" applyProtection="1">
      <alignment horizontal="justify" vertical="center" wrapText="1"/>
      <protection locked="0"/>
    </xf>
    <xf numFmtId="0" fontId="31" fillId="20" borderId="15" xfId="0" applyFont="1" applyFill="1" applyBorder="1" applyAlignment="1" applyProtection="1">
      <alignment horizontal="justify" vertical="center" wrapText="1"/>
      <protection locked="0"/>
    </xf>
    <xf numFmtId="0" fontId="31" fillId="20" borderId="16" xfId="0" applyFont="1" applyFill="1" applyBorder="1" applyAlignment="1" applyProtection="1">
      <alignment horizontal="justify" vertical="center" wrapText="1"/>
      <protection locked="0"/>
    </xf>
    <xf numFmtId="0" fontId="31" fillId="5" borderId="10" xfId="0" applyFont="1" applyFill="1" applyBorder="1" applyAlignment="1" applyProtection="1">
      <alignment horizontal="center" vertical="center" textRotation="90" wrapText="1"/>
      <protection locked="0"/>
    </xf>
    <xf numFmtId="0" fontId="31" fillId="5" borderId="12" xfId="0" applyFont="1" applyFill="1" applyBorder="1" applyAlignment="1" applyProtection="1">
      <alignment horizontal="center" vertical="center" textRotation="90" wrapText="1"/>
      <protection locked="0"/>
    </xf>
    <xf numFmtId="0" fontId="63" fillId="9" borderId="11" xfId="0" applyFont="1" applyFill="1" applyBorder="1" applyAlignment="1" applyProtection="1">
      <alignment horizontal="center" vertical="center" wrapText="1"/>
      <protection locked="0"/>
    </xf>
    <xf numFmtId="3" fontId="31" fillId="5" borderId="12" xfId="0" applyNumberFormat="1" applyFont="1" applyFill="1" applyBorder="1" applyAlignment="1" applyProtection="1">
      <alignment horizontal="center" vertical="center" wrapText="1"/>
      <protection locked="0"/>
    </xf>
    <xf numFmtId="164" fontId="57" fillId="5" borderId="11" xfId="0" applyNumberFormat="1" applyFont="1" applyFill="1" applyBorder="1" applyAlignment="1" applyProtection="1">
      <alignment horizontal="center" vertical="center" wrapText="1"/>
      <protection locked="0"/>
    </xf>
    <xf numFmtId="0" fontId="63" fillId="3" borderId="11" xfId="0" applyFont="1" applyFill="1" applyBorder="1" applyAlignment="1" applyProtection="1">
      <alignment horizontal="justify" vertical="center" wrapText="1"/>
      <protection locked="0"/>
    </xf>
    <xf numFmtId="0" fontId="63" fillId="25" borderId="11" xfId="0" applyFont="1" applyFill="1" applyBorder="1" applyAlignment="1" applyProtection="1">
      <alignment horizontal="center" vertical="center" wrapText="1"/>
      <protection locked="0"/>
    </xf>
    <xf numFmtId="164" fontId="63" fillId="3" borderId="11" xfId="0" applyNumberFormat="1" applyFont="1" applyFill="1" applyBorder="1" applyAlignment="1" applyProtection="1">
      <alignment horizontal="center" vertical="center" wrapText="1"/>
      <protection locked="0"/>
    </xf>
    <xf numFmtId="0" fontId="57" fillId="3" borderId="11" xfId="0" applyFont="1" applyFill="1" applyBorder="1" applyAlignment="1" applyProtection="1">
      <alignment horizontal="center" vertical="center" wrapText="1"/>
      <protection locked="0"/>
    </xf>
    <xf numFmtId="0" fontId="56" fillId="2" borderId="11" xfId="0" applyFont="1" applyFill="1" applyBorder="1" applyAlignment="1" applyProtection="1">
      <alignment horizontal="center" vertical="center" wrapText="1"/>
      <protection locked="0"/>
    </xf>
    <xf numFmtId="0" fontId="31" fillId="25" borderId="10" xfId="0" applyFont="1" applyFill="1" applyBorder="1" applyAlignment="1" applyProtection="1">
      <alignment horizontal="center" vertical="center" textRotation="90" wrapText="1"/>
      <protection locked="0"/>
    </xf>
    <xf numFmtId="0" fontId="31" fillId="25" borderId="12" xfId="0" applyFont="1" applyFill="1" applyBorder="1" applyAlignment="1" applyProtection="1">
      <alignment horizontal="center" vertical="center" textRotation="90" wrapText="1"/>
      <protection locked="0"/>
    </xf>
    <xf numFmtId="0" fontId="45" fillId="4" borderId="10" xfId="0" applyFont="1" applyFill="1" applyBorder="1" applyAlignment="1" applyProtection="1">
      <alignment horizontal="center" vertical="center" wrapText="1"/>
      <protection locked="0"/>
    </xf>
    <xf numFmtId="0" fontId="45" fillId="4" borderId="12" xfId="0" applyFont="1" applyFill="1" applyBorder="1" applyAlignment="1" applyProtection="1">
      <alignment horizontal="center" vertical="center" wrapText="1"/>
      <protection locked="0"/>
    </xf>
    <xf numFmtId="0" fontId="17" fillId="3" borderId="10" xfId="0" applyFont="1" applyFill="1" applyBorder="1" applyAlignment="1" applyProtection="1">
      <alignment horizontal="center" vertical="center" textRotation="90" wrapText="1"/>
      <protection locked="0"/>
    </xf>
    <xf numFmtId="0" fontId="17" fillId="3" borderId="12" xfId="0" applyFont="1" applyFill="1" applyBorder="1" applyAlignment="1" applyProtection="1">
      <alignment horizontal="center" vertical="center" textRotation="90" wrapText="1"/>
      <protection locked="0"/>
    </xf>
    <xf numFmtId="16" fontId="63" fillId="2" borderId="0" xfId="0" applyNumberFormat="1" applyFont="1" applyFill="1" applyAlignment="1" applyProtection="1">
      <alignment horizontal="center" vertical="center" wrapText="1"/>
      <protection locked="0"/>
    </xf>
    <xf numFmtId="0" fontId="17" fillId="4" borderId="10" xfId="0" applyFont="1" applyFill="1" applyBorder="1" applyAlignment="1" applyProtection="1">
      <alignment horizontal="justify" vertical="center" wrapText="1"/>
      <protection locked="0"/>
    </xf>
    <xf numFmtId="0" fontId="17" fillId="4" borderId="12" xfId="0" applyFont="1" applyFill="1" applyBorder="1" applyAlignment="1" applyProtection="1">
      <alignment horizontal="justify" vertical="center" wrapText="1"/>
      <protection locked="0"/>
    </xf>
    <xf numFmtId="164" fontId="63" fillId="10" borderId="11" xfId="0" applyNumberFormat="1" applyFont="1" applyFill="1" applyBorder="1" applyAlignment="1" applyProtection="1">
      <alignment horizontal="center" vertical="center" wrapText="1"/>
      <protection locked="0"/>
    </xf>
    <xf numFmtId="0" fontId="63" fillId="30" borderId="11" xfId="0" applyFont="1" applyFill="1" applyBorder="1" applyAlignment="1" applyProtection="1">
      <alignment horizontal="center" vertical="center" wrapText="1"/>
      <protection locked="0"/>
    </xf>
    <xf numFmtId="0" fontId="53" fillId="20" borderId="8" xfId="0" applyFont="1" applyFill="1" applyBorder="1" applyAlignment="1" applyProtection="1">
      <alignment horizontal="justify" vertical="center" wrapText="1"/>
      <protection locked="0"/>
    </xf>
    <xf numFmtId="0" fontId="53" fillId="20" borderId="9" xfId="0" applyFont="1" applyFill="1" applyBorder="1" applyAlignment="1" applyProtection="1">
      <alignment horizontal="justify" vertical="center" wrapText="1"/>
      <protection locked="0"/>
    </xf>
    <xf numFmtId="0" fontId="63" fillId="24" borderId="11" xfId="0" applyFont="1" applyFill="1" applyBorder="1" applyAlignment="1" applyProtection="1">
      <alignment horizontal="center" vertical="center" wrapText="1"/>
      <protection locked="0"/>
    </xf>
    <xf numFmtId="0" fontId="63" fillId="22" borderId="11" xfId="0" applyFont="1" applyFill="1" applyBorder="1" applyAlignment="1" applyProtection="1">
      <alignment horizontal="center" vertical="center" wrapText="1"/>
      <protection locked="0"/>
    </xf>
    <xf numFmtId="0" fontId="34" fillId="3" borderId="10" xfId="0" applyFont="1" applyFill="1" applyBorder="1" applyAlignment="1" applyProtection="1">
      <alignment horizontal="center" vertical="center" wrapText="1"/>
      <protection locked="0"/>
    </xf>
    <xf numFmtId="0" fontId="34" fillId="3" borderId="12" xfId="0" applyFont="1" applyFill="1" applyBorder="1" applyAlignment="1" applyProtection="1">
      <alignment horizontal="center" vertical="center" wrapText="1"/>
      <protection locked="0"/>
    </xf>
    <xf numFmtId="0" fontId="17" fillId="3" borderId="10" xfId="0" applyFont="1" applyFill="1" applyBorder="1" applyAlignment="1" applyProtection="1">
      <alignment horizontal="justify" vertical="center" wrapText="1"/>
      <protection locked="0"/>
    </xf>
    <xf numFmtId="0" fontId="17" fillId="3" borderId="12" xfId="0" applyFont="1" applyFill="1" applyBorder="1" applyAlignment="1" applyProtection="1">
      <alignment horizontal="justify" vertical="center" wrapText="1"/>
      <protection locked="0"/>
    </xf>
    <xf numFmtId="0" fontId="61" fillId="4" borderId="10" xfId="0" applyFont="1" applyFill="1" applyBorder="1" applyAlignment="1" applyProtection="1">
      <alignment horizontal="center" vertical="center" wrapText="1"/>
      <protection locked="0"/>
    </xf>
    <xf numFmtId="0" fontId="61" fillId="4" borderId="12" xfId="0" applyFont="1" applyFill="1" applyBorder="1" applyAlignment="1" applyProtection="1">
      <alignment horizontal="center" vertical="center" wrapText="1"/>
      <protection locked="0"/>
    </xf>
    <xf numFmtId="0" fontId="34" fillId="7" borderId="10" xfId="0" applyFont="1" applyFill="1" applyBorder="1" applyAlignment="1" applyProtection="1">
      <alignment horizontal="center" vertical="center" wrapText="1"/>
      <protection locked="0"/>
    </xf>
    <xf numFmtId="0" fontId="34" fillId="7" borderId="2" xfId="0" applyFont="1" applyFill="1" applyBorder="1" applyAlignment="1" applyProtection="1">
      <alignment horizontal="center" vertical="center" wrapText="1"/>
      <protection locked="0"/>
    </xf>
    <xf numFmtId="0" fontId="34" fillId="7" borderId="12" xfId="0" applyFont="1" applyFill="1" applyBorder="1" applyAlignment="1" applyProtection="1">
      <alignment horizontal="center" vertical="center" wrapText="1"/>
      <protection locked="0"/>
    </xf>
    <xf numFmtId="0" fontId="41" fillId="17" borderId="11" xfId="0" applyFont="1" applyFill="1" applyBorder="1" applyAlignment="1" applyProtection="1">
      <alignment horizontal="center" vertical="center" wrapText="1"/>
      <protection locked="0"/>
    </xf>
    <xf numFmtId="164" fontId="41" fillId="17" borderId="11" xfId="0" applyNumberFormat="1" applyFont="1" applyFill="1" applyBorder="1" applyAlignment="1" applyProtection="1">
      <alignment horizontal="center" vertical="center" wrapText="1"/>
      <protection locked="0"/>
    </xf>
    <xf numFmtId="0" fontId="41" fillId="17" borderId="11" xfId="0" applyFont="1" applyFill="1" applyBorder="1" applyAlignment="1" applyProtection="1">
      <alignment horizontal="justify" vertical="center" wrapText="1"/>
      <protection locked="0"/>
    </xf>
    <xf numFmtId="0" fontId="52" fillId="2" borderId="11" xfId="0" applyFont="1" applyFill="1" applyBorder="1" applyAlignment="1" applyProtection="1">
      <alignment horizontal="center" vertical="center" wrapText="1"/>
      <protection locked="0"/>
    </xf>
    <xf numFmtId="0" fontId="45" fillId="7" borderId="10" xfId="0" applyFont="1" applyFill="1" applyBorder="1" applyAlignment="1" applyProtection="1">
      <alignment horizontal="center" vertical="center" wrapText="1"/>
      <protection locked="0"/>
    </xf>
    <xf numFmtId="0" fontId="45" fillId="7" borderId="2" xfId="0" applyFont="1" applyFill="1" applyBorder="1" applyAlignment="1" applyProtection="1">
      <alignment horizontal="center" vertical="center" wrapText="1"/>
      <protection locked="0"/>
    </xf>
    <xf numFmtId="0" fontId="45" fillId="7" borderId="12" xfId="0" applyFont="1" applyFill="1" applyBorder="1" applyAlignment="1" applyProtection="1">
      <alignment horizontal="center" vertical="center" wrapText="1"/>
      <protection locked="0"/>
    </xf>
    <xf numFmtId="0" fontId="45" fillId="9" borderId="11" xfId="0" applyFont="1" applyFill="1" applyBorder="1" applyAlignment="1" applyProtection="1">
      <alignment horizontal="center" vertical="center" wrapText="1"/>
      <protection locked="0"/>
    </xf>
    <xf numFmtId="164" fontId="45" fillId="9" borderId="11" xfId="0" applyNumberFormat="1" applyFont="1" applyFill="1" applyBorder="1" applyAlignment="1" applyProtection="1">
      <alignment horizontal="center" vertical="center" wrapText="1"/>
      <protection locked="0"/>
    </xf>
    <xf numFmtId="0" fontId="45" fillId="7" borderId="11" xfId="0" applyFont="1" applyFill="1" applyBorder="1" applyAlignment="1" applyProtection="1">
      <alignment horizontal="center" vertical="center" wrapText="1"/>
      <protection locked="0"/>
    </xf>
    <xf numFmtId="164" fontId="45" fillId="7" borderId="11" xfId="0" applyNumberFormat="1" applyFont="1" applyFill="1" applyBorder="1" applyAlignment="1" applyProtection="1">
      <alignment horizontal="center" vertical="center" wrapText="1"/>
      <protection locked="0"/>
    </xf>
    <xf numFmtId="164" fontId="45" fillId="7" borderId="10" xfId="0" applyNumberFormat="1" applyFont="1" applyFill="1" applyBorder="1" applyAlignment="1" applyProtection="1">
      <alignment horizontal="center" vertical="center" wrapText="1"/>
      <protection locked="0"/>
    </xf>
    <xf numFmtId="164" fontId="45" fillId="7" borderId="2" xfId="0" applyNumberFormat="1" applyFont="1" applyFill="1" applyBorder="1" applyAlignment="1" applyProtection="1">
      <alignment horizontal="center" vertical="center" wrapText="1"/>
      <protection locked="0"/>
    </xf>
    <xf numFmtId="164" fontId="45" fillId="7" borderId="12" xfId="0" applyNumberFormat="1" applyFont="1" applyFill="1" applyBorder="1" applyAlignment="1" applyProtection="1">
      <alignment horizontal="center" vertical="center" wrapText="1"/>
      <protection locked="0"/>
    </xf>
    <xf numFmtId="0" fontId="45" fillId="6" borderId="10" xfId="0" applyFont="1" applyFill="1" applyBorder="1" applyAlignment="1" applyProtection="1">
      <alignment horizontal="center" vertical="center" wrapText="1"/>
      <protection locked="0"/>
    </xf>
    <xf numFmtId="0" fontId="45" fillId="6" borderId="12" xfId="0" applyFont="1" applyFill="1" applyBorder="1" applyAlignment="1" applyProtection="1">
      <alignment horizontal="center" vertical="center" wrapText="1"/>
      <protection locked="0"/>
    </xf>
    <xf numFmtId="164" fontId="41" fillId="7" borderId="11" xfId="0" applyNumberFormat="1" applyFont="1" applyFill="1" applyBorder="1" applyAlignment="1" applyProtection="1">
      <alignment horizontal="center" vertical="center" wrapText="1"/>
      <protection locked="0"/>
    </xf>
    <xf numFmtId="164" fontId="41" fillId="5" borderId="11" xfId="0" applyNumberFormat="1" applyFont="1" applyFill="1" applyBorder="1" applyAlignment="1" applyProtection="1">
      <alignment horizontal="center" vertical="center" wrapText="1"/>
      <protection locked="0"/>
    </xf>
    <xf numFmtId="164" fontId="41" fillId="6" borderId="11" xfId="0" applyNumberFormat="1" applyFont="1" applyFill="1" applyBorder="1" applyAlignment="1" applyProtection="1">
      <alignment horizontal="center" vertical="center" wrapText="1"/>
      <protection locked="0"/>
    </xf>
    <xf numFmtId="164" fontId="41" fillId="8" borderId="11" xfId="0" applyNumberFormat="1" applyFont="1" applyFill="1" applyBorder="1" applyAlignment="1" applyProtection="1">
      <alignment horizontal="center" vertical="center" wrapText="1"/>
      <protection locked="0"/>
    </xf>
    <xf numFmtId="164" fontId="41" fillId="27" borderId="11" xfId="0" applyNumberFormat="1" applyFont="1" applyFill="1" applyBorder="1" applyAlignment="1" applyProtection="1">
      <alignment horizontal="center" vertical="center" wrapText="1"/>
      <protection locked="0"/>
    </xf>
    <xf numFmtId="0" fontId="45" fillId="5" borderId="11" xfId="0" applyFont="1" applyFill="1" applyBorder="1" applyAlignment="1" applyProtection="1">
      <alignment horizontal="center" vertical="center" wrapText="1"/>
      <protection locked="0"/>
    </xf>
    <xf numFmtId="0" fontId="31" fillId="14" borderId="10" xfId="0" applyFont="1" applyFill="1" applyBorder="1" applyAlignment="1" applyProtection="1">
      <alignment horizontal="center" vertical="center" wrapText="1"/>
      <protection locked="0"/>
    </xf>
    <xf numFmtId="0" fontId="31" fillId="14" borderId="12" xfId="0" applyFont="1" applyFill="1" applyBorder="1" applyAlignment="1" applyProtection="1">
      <alignment horizontal="center" vertical="center" wrapText="1"/>
      <protection locked="0"/>
    </xf>
    <xf numFmtId="0" fontId="31" fillId="14" borderId="10" xfId="0" applyFont="1" applyFill="1" applyBorder="1" applyAlignment="1" applyProtection="1">
      <alignment horizontal="justify" vertical="center" wrapText="1"/>
      <protection locked="0"/>
    </xf>
    <xf numFmtId="0" fontId="31" fillId="14" borderId="12" xfId="0" applyFont="1" applyFill="1" applyBorder="1" applyAlignment="1" applyProtection="1">
      <alignment horizontal="justify" vertical="center" wrapText="1"/>
      <protection locked="0"/>
    </xf>
    <xf numFmtId="3" fontId="31" fillId="14" borderId="10" xfId="0" applyNumberFormat="1" applyFont="1" applyFill="1" applyBorder="1" applyAlignment="1" applyProtection="1">
      <alignment horizontal="center" vertical="center" wrapText="1"/>
      <protection locked="0"/>
    </xf>
    <xf numFmtId="0" fontId="31" fillId="25" borderId="8" xfId="0" applyFont="1" applyFill="1" applyBorder="1" applyAlignment="1" applyProtection="1">
      <alignment horizontal="justify" vertical="center" wrapText="1"/>
      <protection locked="0"/>
    </xf>
    <xf numFmtId="0" fontId="31" fillId="25" borderId="9" xfId="0" applyFont="1" applyFill="1" applyBorder="1" applyAlignment="1" applyProtection="1">
      <alignment horizontal="justify" vertical="center" wrapText="1"/>
      <protection locked="0"/>
    </xf>
    <xf numFmtId="0" fontId="31" fillId="2" borderId="0" xfId="0" applyFont="1" applyFill="1" applyAlignment="1" applyProtection="1">
      <alignment horizontal="center" vertical="center" wrapText="1"/>
      <protection locked="0"/>
    </xf>
    <xf numFmtId="0" fontId="53" fillId="5" borderId="8" xfId="0" applyFont="1" applyFill="1" applyBorder="1" applyAlignment="1" applyProtection="1">
      <alignment horizontal="justify" vertical="center" wrapText="1"/>
      <protection locked="0"/>
    </xf>
    <xf numFmtId="0" fontId="53" fillId="5" borderId="9" xfId="0" applyFont="1" applyFill="1" applyBorder="1" applyAlignment="1" applyProtection="1">
      <alignment horizontal="justify" vertical="center" wrapText="1"/>
      <protection locked="0"/>
    </xf>
    <xf numFmtId="0" fontId="31" fillId="14" borderId="2" xfId="0" applyFont="1" applyFill="1" applyBorder="1" applyAlignment="1" applyProtection="1">
      <alignment horizontal="center" vertical="center" wrapText="1"/>
      <protection locked="0"/>
    </xf>
    <xf numFmtId="0" fontId="31" fillId="14" borderId="2" xfId="0" applyFont="1" applyFill="1" applyBorder="1" applyAlignment="1" applyProtection="1">
      <alignment horizontal="justify" vertical="center" wrapText="1"/>
      <protection locked="0"/>
    </xf>
    <xf numFmtId="0" fontId="31" fillId="14" borderId="8" xfId="0" applyFont="1" applyFill="1" applyBorder="1" applyAlignment="1" applyProtection="1">
      <alignment horizontal="justify" vertical="center" wrapText="1"/>
      <protection locked="0"/>
    </xf>
    <xf numFmtId="0" fontId="31" fillId="14" borderId="9" xfId="0" applyFont="1" applyFill="1" applyBorder="1" applyAlignment="1" applyProtection="1">
      <alignment horizontal="justify" vertical="center" wrapText="1"/>
      <protection locked="0"/>
    </xf>
    <xf numFmtId="0" fontId="31" fillId="25" borderId="2" xfId="0" applyFont="1" applyFill="1" applyBorder="1" applyAlignment="1" applyProtection="1">
      <alignment horizontal="center" vertical="center" textRotation="90" wrapText="1"/>
      <protection locked="0"/>
    </xf>
    <xf numFmtId="49" fontId="95" fillId="2" borderId="7"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9" xfId="0" applyNumberFormat="1" applyFont="1" applyFill="1" applyBorder="1" applyAlignment="1" applyProtection="1">
      <alignment horizontal="center" vertical="center" wrapText="1"/>
      <protection locked="0"/>
    </xf>
    <xf numFmtId="0" fontId="35" fillId="3" borderId="3" xfId="0" applyFont="1" applyFill="1" applyBorder="1" applyAlignment="1" applyProtection="1">
      <alignment horizontal="justify" vertical="center" wrapText="1"/>
      <protection locked="0"/>
    </xf>
    <xf numFmtId="3" fontId="35" fillId="3" borderId="3" xfId="0" applyNumberFormat="1" applyFont="1" applyFill="1" applyBorder="1" applyAlignment="1" applyProtection="1">
      <alignment horizontal="justify" vertical="center" wrapText="1"/>
      <protection locked="0"/>
    </xf>
    <xf numFmtId="3" fontId="69" fillId="15" borderId="11" xfId="0" applyNumberFormat="1" applyFont="1" applyFill="1" applyBorder="1" applyAlignment="1" applyProtection="1">
      <alignment horizontal="center" vertical="center" wrapText="1"/>
      <protection locked="0"/>
    </xf>
    <xf numFmtId="0" fontId="69" fillId="15" borderId="11" xfId="0" applyFont="1" applyFill="1" applyBorder="1" applyAlignment="1" applyProtection="1">
      <alignment horizontal="justify" vertical="center" wrapText="1"/>
      <protection locked="0"/>
    </xf>
    <xf numFmtId="0" fontId="35" fillId="3" borderId="3" xfId="0" applyFont="1" applyFill="1" applyBorder="1" applyAlignment="1" applyProtection="1">
      <alignment horizontal="center" vertical="center" textRotation="90" wrapText="1"/>
      <protection locked="0"/>
    </xf>
    <xf numFmtId="0" fontId="69" fillId="15" borderId="11" xfId="0" applyFont="1" applyFill="1" applyBorder="1" applyAlignment="1" applyProtection="1">
      <alignment horizontal="center" vertical="center" wrapText="1"/>
      <protection locked="0"/>
    </xf>
    <xf numFmtId="0" fontId="63" fillId="25" borderId="11" xfId="0" applyFont="1" applyFill="1" applyBorder="1" applyAlignment="1" applyProtection="1">
      <alignment horizontal="justify" vertical="center" wrapText="1"/>
      <protection locked="0"/>
    </xf>
    <xf numFmtId="3" fontId="31" fillId="14" borderId="12" xfId="0" applyNumberFormat="1" applyFont="1" applyFill="1" applyBorder="1" applyAlignment="1" applyProtection="1">
      <alignment horizontal="center" vertical="center" wrapText="1"/>
      <protection locked="0"/>
    </xf>
    <xf numFmtId="3" fontId="63" fillId="18" borderId="11" xfId="0" applyNumberFormat="1" applyFont="1" applyFill="1" applyBorder="1" applyAlignment="1" applyProtection="1">
      <alignment horizontal="center" vertical="center" wrapText="1"/>
      <protection locked="0"/>
    </xf>
    <xf numFmtId="0" fontId="63" fillId="14" borderId="11" xfId="0" applyFont="1" applyFill="1" applyBorder="1" applyAlignment="1" applyProtection="1">
      <alignment horizontal="center" vertical="center" wrapText="1"/>
      <protection locked="0"/>
    </xf>
    <xf numFmtId="0" fontId="63" fillId="17" borderId="11" xfId="0" applyFont="1" applyFill="1" applyBorder="1" applyAlignment="1" applyProtection="1">
      <alignment horizontal="center" vertical="center" wrapText="1"/>
      <protection locked="0"/>
    </xf>
    <xf numFmtId="0" fontId="31" fillId="14" borderId="10" xfId="0" applyFont="1" applyFill="1" applyBorder="1" applyAlignment="1" applyProtection="1">
      <alignment horizontal="center" vertical="center" textRotation="90" wrapText="1"/>
      <protection locked="0"/>
    </xf>
    <xf numFmtId="0" fontId="31" fillId="14" borderId="2" xfId="0" applyFont="1" applyFill="1" applyBorder="1" applyAlignment="1" applyProtection="1">
      <alignment horizontal="center" vertical="center" textRotation="90" wrapText="1"/>
      <protection locked="0"/>
    </xf>
    <xf numFmtId="0" fontId="31" fillId="14" borderId="12" xfId="0" applyFont="1" applyFill="1" applyBorder="1" applyAlignment="1" applyProtection="1">
      <alignment horizontal="center" vertical="center" textRotation="90" wrapText="1"/>
      <protection locked="0"/>
    </xf>
    <xf numFmtId="0" fontId="31" fillId="18" borderId="2" xfId="0" applyFont="1" applyFill="1" applyBorder="1" applyAlignment="1" applyProtection="1">
      <alignment horizontal="center" vertical="center" textRotation="90" wrapText="1"/>
      <protection locked="0"/>
    </xf>
    <xf numFmtId="0" fontId="17" fillId="11" borderId="8" xfId="0" applyFont="1" applyFill="1" applyBorder="1" applyAlignment="1" applyProtection="1">
      <alignment horizontal="justify" vertical="center" wrapText="1"/>
      <protection locked="0"/>
    </xf>
    <xf numFmtId="0" fontId="17" fillId="11" borderId="9" xfId="0" applyFont="1" applyFill="1" applyBorder="1" applyAlignment="1" applyProtection="1">
      <alignment horizontal="justify" vertical="center" wrapText="1"/>
      <protection locked="0"/>
    </xf>
    <xf numFmtId="0" fontId="17" fillId="12" borderId="8" xfId="0" applyFont="1" applyFill="1" applyBorder="1" applyAlignment="1" applyProtection="1">
      <alignment horizontal="justify" vertical="center" wrapText="1"/>
      <protection locked="0"/>
    </xf>
    <xf numFmtId="0" fontId="17" fillId="12" borderId="9" xfId="0" applyFont="1" applyFill="1" applyBorder="1" applyAlignment="1" applyProtection="1">
      <alignment horizontal="justify" vertical="center" wrapText="1"/>
      <protection locked="0"/>
    </xf>
    <xf numFmtId="0" fontId="31" fillId="14" borderId="13" xfId="0" applyFont="1" applyFill="1" applyBorder="1" applyAlignment="1" applyProtection="1">
      <alignment horizontal="justify" vertical="center" wrapText="1"/>
      <protection locked="0"/>
    </xf>
    <xf numFmtId="0" fontId="31" fillId="14" borderId="14" xfId="0" applyFont="1" applyFill="1" applyBorder="1" applyAlignment="1" applyProtection="1">
      <alignment horizontal="justify" vertical="center" wrapText="1"/>
      <protection locked="0"/>
    </xf>
    <xf numFmtId="0" fontId="31" fillId="14" borderId="4" xfId="0" applyFont="1" applyFill="1" applyBorder="1" applyAlignment="1" applyProtection="1">
      <alignment horizontal="justify" vertical="center" wrapText="1"/>
      <protection locked="0"/>
    </xf>
    <xf numFmtId="0" fontId="31" fillId="14" borderId="5" xfId="0" applyFont="1" applyFill="1" applyBorder="1" applyAlignment="1" applyProtection="1">
      <alignment horizontal="justify" vertical="center" wrapText="1"/>
      <protection locked="0"/>
    </xf>
    <xf numFmtId="0" fontId="31" fillId="14" borderId="15" xfId="0" applyFont="1" applyFill="1" applyBorder="1" applyAlignment="1" applyProtection="1">
      <alignment horizontal="justify" vertical="center" wrapText="1"/>
      <protection locked="0"/>
    </xf>
    <xf numFmtId="0" fontId="31" fillId="14" borderId="16" xfId="0" applyFont="1" applyFill="1" applyBorder="1" applyAlignment="1" applyProtection="1">
      <alignment horizontal="justify" vertical="center" wrapText="1"/>
      <protection locked="0"/>
    </xf>
    <xf numFmtId="0" fontId="53" fillId="12" borderId="15" xfId="0" applyFont="1" applyFill="1" applyBorder="1" applyAlignment="1" applyProtection="1">
      <alignment horizontal="justify" vertical="center" wrapText="1"/>
      <protection locked="0"/>
    </xf>
    <xf numFmtId="0" fontId="53" fillId="12" borderId="16" xfId="0" applyFont="1" applyFill="1" applyBorder="1" applyAlignment="1" applyProtection="1">
      <alignment horizontal="justify" vertical="center" wrapText="1"/>
      <protection locked="0"/>
    </xf>
    <xf numFmtId="164" fontId="25" fillId="15" borderId="11" xfId="0" applyNumberFormat="1" applyFont="1" applyFill="1" applyBorder="1" applyAlignment="1" applyProtection="1">
      <alignment horizontal="center" vertical="center" wrapText="1"/>
      <protection locked="0"/>
    </xf>
    <xf numFmtId="0" fontId="31" fillId="18" borderId="13" xfId="0" applyFont="1" applyFill="1" applyBorder="1" applyAlignment="1" applyProtection="1">
      <alignment horizontal="justify" vertical="center" wrapText="1"/>
      <protection locked="0"/>
    </xf>
    <xf numFmtId="0" fontId="31" fillId="18" borderId="14" xfId="0" applyFont="1" applyFill="1" applyBorder="1" applyAlignment="1" applyProtection="1">
      <alignment horizontal="justify" vertical="center" wrapText="1"/>
      <protection locked="0"/>
    </xf>
    <xf numFmtId="0" fontId="63" fillId="18" borderId="11" xfId="0" applyFont="1" applyFill="1" applyBorder="1" applyAlignment="1" applyProtection="1">
      <alignment horizontal="center" vertical="center" wrapText="1"/>
      <protection locked="0"/>
    </xf>
    <xf numFmtId="0" fontId="31" fillId="18" borderId="10" xfId="0" applyFont="1" applyFill="1" applyBorder="1" applyAlignment="1" applyProtection="1">
      <alignment horizontal="justify" vertical="center" wrapText="1"/>
      <protection locked="0"/>
    </xf>
    <xf numFmtId="0" fontId="31" fillId="18" borderId="2" xfId="0" applyFont="1" applyFill="1" applyBorder="1" applyAlignment="1" applyProtection="1">
      <alignment horizontal="justify" vertical="center" wrapText="1"/>
      <protection locked="0"/>
    </xf>
    <xf numFmtId="0" fontId="31" fillId="18" borderId="12" xfId="0" applyFont="1" applyFill="1" applyBorder="1" applyAlignment="1" applyProtection="1">
      <alignment horizontal="justify" vertical="center" wrapText="1"/>
      <protection locked="0"/>
    </xf>
    <xf numFmtId="0" fontId="63" fillId="11" borderId="11" xfId="0" applyFont="1" applyFill="1" applyBorder="1" applyAlignment="1" applyProtection="1">
      <alignment horizontal="center" vertical="center" wrapText="1"/>
      <protection locked="0"/>
    </xf>
    <xf numFmtId="3" fontId="31" fillId="18" borderId="10" xfId="0" applyNumberFormat="1" applyFont="1" applyFill="1" applyBorder="1" applyAlignment="1" applyProtection="1">
      <alignment horizontal="center" vertical="center" wrapText="1"/>
      <protection locked="0"/>
    </xf>
    <xf numFmtId="0" fontId="31" fillId="18" borderId="2" xfId="0" applyFont="1" applyFill="1" applyBorder="1" applyAlignment="1" applyProtection="1">
      <alignment horizontal="center" vertical="center" wrapText="1"/>
      <protection locked="0"/>
    </xf>
    <xf numFmtId="3" fontId="31" fillId="18" borderId="12" xfId="0" applyNumberFormat="1" applyFont="1" applyFill="1" applyBorder="1" applyAlignment="1" applyProtection="1">
      <alignment horizontal="center" vertical="center" wrapText="1"/>
      <protection locked="0"/>
    </xf>
    <xf numFmtId="0" fontId="97" fillId="17" borderId="15" xfId="0" applyFont="1" applyFill="1" applyBorder="1" applyAlignment="1" applyProtection="1">
      <alignment horizontal="justify" vertical="center" wrapText="1"/>
      <protection locked="0"/>
    </xf>
    <xf numFmtId="0" fontId="53" fillId="17" borderId="16" xfId="0" applyFont="1" applyFill="1" applyBorder="1" applyAlignment="1" applyProtection="1">
      <alignment horizontal="justify" vertical="center" wrapText="1"/>
      <protection locked="0"/>
    </xf>
    <xf numFmtId="0" fontId="17" fillId="18" borderId="3" xfId="0" applyFont="1" applyFill="1" applyBorder="1" applyAlignment="1" applyProtection="1">
      <alignment horizontal="center" vertical="center" wrapText="1"/>
      <protection locked="0"/>
    </xf>
    <xf numFmtId="0" fontId="66" fillId="17" borderId="15" xfId="0" applyFont="1" applyFill="1" applyBorder="1" applyAlignment="1" applyProtection="1">
      <alignment horizontal="justify" vertical="center" wrapText="1"/>
      <protection locked="0"/>
    </xf>
    <xf numFmtId="0" fontId="99" fillId="17" borderId="16" xfId="0" applyFont="1" applyFill="1" applyBorder="1" applyAlignment="1" applyProtection="1">
      <alignment horizontal="justify" vertical="center" wrapText="1"/>
      <protection locked="0"/>
    </xf>
    <xf numFmtId="0" fontId="31" fillId="18" borderId="4" xfId="0" applyFont="1" applyFill="1" applyBorder="1" applyAlignment="1" applyProtection="1">
      <alignment horizontal="justify" vertical="center" wrapText="1"/>
      <protection locked="0"/>
    </xf>
    <xf numFmtId="0" fontId="31" fillId="18" borderId="5" xfId="0" applyFont="1" applyFill="1" applyBorder="1" applyAlignment="1" applyProtection="1">
      <alignment horizontal="justify" vertical="center" wrapText="1"/>
      <protection locked="0"/>
    </xf>
    <xf numFmtId="0" fontId="31" fillId="18" borderId="15" xfId="0" applyFont="1" applyFill="1" applyBorder="1" applyAlignment="1" applyProtection="1">
      <alignment horizontal="justify" vertical="center" wrapText="1"/>
      <protection locked="0"/>
    </xf>
    <xf numFmtId="0" fontId="31" fillId="18" borderId="16" xfId="0" applyFont="1" applyFill="1" applyBorder="1" applyAlignment="1" applyProtection="1">
      <alignment horizontal="justify" vertical="center" wrapText="1"/>
      <protection locked="0"/>
    </xf>
    <xf numFmtId="16" fontId="69" fillId="2" borderId="0" xfId="0" applyNumberFormat="1" applyFont="1" applyFill="1" applyAlignment="1" applyProtection="1">
      <alignment horizontal="center" vertical="center" wrapText="1"/>
      <protection locked="0"/>
    </xf>
    <xf numFmtId="0" fontId="31" fillId="7" borderId="10" xfId="0" applyFont="1" applyFill="1" applyBorder="1" applyAlignment="1" applyProtection="1">
      <alignment horizontal="center" vertical="center" textRotation="90" wrapText="1"/>
      <protection locked="0"/>
    </xf>
    <xf numFmtId="0" fontId="31" fillId="7" borderId="2" xfId="0" applyFont="1" applyFill="1" applyBorder="1" applyAlignment="1" applyProtection="1">
      <alignment horizontal="center" vertical="center" textRotation="90" wrapText="1"/>
      <protection locked="0"/>
    </xf>
    <xf numFmtId="0" fontId="31" fillId="7" borderId="12" xfId="0" applyFont="1" applyFill="1" applyBorder="1" applyAlignment="1" applyProtection="1">
      <alignment horizontal="center" vertical="center" textRotation="90" wrapText="1"/>
      <protection locked="0"/>
    </xf>
    <xf numFmtId="0" fontId="41" fillId="7" borderId="11" xfId="0" applyFont="1" applyFill="1" applyBorder="1" applyAlignment="1" applyProtection="1">
      <alignment horizontal="justify" vertical="center" wrapText="1"/>
      <protection locked="0"/>
    </xf>
    <xf numFmtId="0" fontId="31" fillId="30" borderId="10" xfId="0" applyFont="1" applyFill="1" applyBorder="1" applyAlignment="1" applyProtection="1">
      <alignment horizontal="justify" vertical="center" wrapText="1"/>
      <protection locked="0"/>
    </xf>
    <xf numFmtId="0" fontId="31" fillId="30" borderId="12" xfId="0" applyFont="1" applyFill="1" applyBorder="1" applyAlignment="1" applyProtection="1">
      <alignment horizontal="justify" vertical="center" wrapText="1"/>
      <protection locked="0"/>
    </xf>
    <xf numFmtId="164" fontId="63" fillId="9" borderId="11" xfId="0" applyNumberFormat="1" applyFont="1" applyFill="1" applyBorder="1" applyAlignment="1" applyProtection="1">
      <alignment horizontal="center" vertical="center" wrapText="1"/>
      <protection locked="0"/>
    </xf>
    <xf numFmtId="0" fontId="31" fillId="20" borderId="10" xfId="0" applyFont="1" applyFill="1" applyBorder="1" applyAlignment="1" applyProtection="1">
      <alignment horizontal="center" vertical="center" textRotation="90" wrapText="1"/>
      <protection locked="0"/>
    </xf>
    <xf numFmtId="0" fontId="31" fillId="20" borderId="12" xfId="0" applyFont="1" applyFill="1" applyBorder="1" applyAlignment="1" applyProtection="1">
      <alignment horizontal="center" vertical="center" textRotation="90" wrapText="1"/>
      <protection locked="0"/>
    </xf>
    <xf numFmtId="0" fontId="41" fillId="6" borderId="11" xfId="0" applyFont="1" applyFill="1" applyBorder="1" applyAlignment="1" applyProtection="1">
      <alignment horizontal="justify" vertical="center" wrapText="1"/>
      <protection locked="0"/>
    </xf>
    <xf numFmtId="0" fontId="17" fillId="9" borderId="10" xfId="0" applyFont="1" applyFill="1" applyBorder="1" applyAlignment="1" applyProtection="1">
      <alignment horizontal="center" vertical="center" wrapText="1"/>
      <protection locked="0"/>
    </xf>
    <xf numFmtId="0" fontId="35" fillId="10" borderId="3" xfId="0" applyFont="1" applyFill="1" applyBorder="1" applyAlignment="1" applyProtection="1">
      <alignment horizontal="center" vertical="center" textRotation="90" wrapText="1"/>
      <protection locked="0"/>
    </xf>
    <xf numFmtId="0" fontId="26" fillId="0" borderId="0" xfId="0" applyFont="1" applyAlignment="1" applyProtection="1">
      <alignment horizontal="justify" vertical="center" wrapText="1"/>
      <protection locked="0"/>
    </xf>
    <xf numFmtId="0" fontId="41" fillId="3" borderId="3" xfId="0" applyFont="1" applyFill="1" applyBorder="1" applyAlignment="1" applyProtection="1">
      <alignment horizontal="center" vertical="center" textRotation="90" wrapText="1"/>
      <protection locked="0"/>
    </xf>
    <xf numFmtId="0" fontId="35" fillId="3" borderId="3" xfId="0" applyFont="1" applyFill="1" applyBorder="1" applyAlignment="1" applyProtection="1">
      <alignment horizontal="center" vertical="center" wrapText="1"/>
      <protection locked="0"/>
    </xf>
    <xf numFmtId="0" fontId="35" fillId="10" borderId="3" xfId="0" applyFont="1" applyFill="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0" fontId="28" fillId="0" borderId="0" xfId="0" applyFont="1" applyAlignment="1" applyProtection="1">
      <alignment horizontal="justify" vertical="center" wrapText="1"/>
      <protection locked="0"/>
    </xf>
    <xf numFmtId="0" fontId="41" fillId="3" borderId="3" xfId="0" applyFont="1" applyFill="1" applyBorder="1" applyAlignment="1" applyProtection="1">
      <alignment horizontal="center" vertical="center" wrapText="1"/>
      <protection locked="0"/>
    </xf>
    <xf numFmtId="0" fontId="31" fillId="7" borderId="10" xfId="0" applyFont="1" applyFill="1" applyBorder="1" applyAlignment="1" applyProtection="1">
      <alignment horizontal="justify" vertical="center" wrapText="1"/>
      <protection locked="0"/>
    </xf>
    <xf numFmtId="0" fontId="31" fillId="7" borderId="2" xfId="0" applyFont="1" applyFill="1" applyBorder="1" applyAlignment="1" applyProtection="1">
      <alignment horizontal="justify" vertical="center" wrapText="1"/>
      <protection locked="0"/>
    </xf>
    <xf numFmtId="0" fontId="31" fillId="7" borderId="12" xfId="0" applyFont="1" applyFill="1" applyBorder="1" applyAlignment="1" applyProtection="1">
      <alignment horizontal="justify" vertical="center" wrapText="1"/>
      <protection locked="0"/>
    </xf>
    <xf numFmtId="3" fontId="44" fillId="3" borderId="3" xfId="0" applyNumberFormat="1" applyFont="1" applyFill="1" applyBorder="1" applyAlignment="1" applyProtection="1">
      <alignment horizontal="center" vertical="center" textRotation="90" wrapText="1"/>
      <protection locked="0"/>
    </xf>
    <xf numFmtId="0" fontId="35" fillId="3" borderId="13" xfId="0" applyFont="1" applyFill="1" applyBorder="1" applyAlignment="1" applyProtection="1">
      <alignment horizontal="center" vertical="center" wrapText="1"/>
      <protection locked="0"/>
    </xf>
    <xf numFmtId="0" fontId="35" fillId="3" borderId="1" xfId="0" applyFont="1" applyFill="1" applyBorder="1" applyAlignment="1" applyProtection="1">
      <alignment horizontal="center" vertical="center" wrapText="1"/>
      <protection locked="0"/>
    </xf>
    <xf numFmtId="0" fontId="35" fillId="3" borderId="14" xfId="0" applyFont="1" applyFill="1" applyBorder="1" applyAlignment="1" applyProtection="1">
      <alignment horizontal="center" vertical="center" wrapText="1"/>
      <protection locked="0"/>
    </xf>
    <xf numFmtId="0" fontId="35" fillId="3" borderId="15" xfId="0" applyFont="1" applyFill="1" applyBorder="1" applyAlignment="1" applyProtection="1">
      <alignment horizontal="center" vertical="center" wrapText="1"/>
      <protection locked="0"/>
    </xf>
    <xf numFmtId="0" fontId="35" fillId="3" borderId="6" xfId="0" applyFont="1" applyFill="1" applyBorder="1" applyAlignment="1" applyProtection="1">
      <alignment horizontal="center" vertical="center" wrapText="1"/>
      <protection locked="0"/>
    </xf>
    <xf numFmtId="0" fontId="35" fillId="3" borderId="16" xfId="0" applyFont="1" applyFill="1" applyBorder="1" applyAlignment="1" applyProtection="1">
      <alignment horizontal="center" vertical="center" wrapText="1"/>
      <protection locked="0"/>
    </xf>
    <xf numFmtId="0" fontId="84" fillId="27" borderId="13" xfId="0" applyFont="1" applyFill="1" applyBorder="1" applyAlignment="1" applyProtection="1">
      <alignment horizontal="left" vertical="center" wrapText="1"/>
      <protection locked="0"/>
    </xf>
    <xf numFmtId="0" fontId="84" fillId="27" borderId="14" xfId="0" applyFont="1" applyFill="1" applyBorder="1" applyAlignment="1" applyProtection="1">
      <alignment horizontal="left" vertical="center" wrapText="1"/>
      <protection locked="0"/>
    </xf>
    <xf numFmtId="0" fontId="31" fillId="7" borderId="8" xfId="0" applyFont="1" applyFill="1" applyBorder="1" applyAlignment="1" applyProtection="1">
      <alignment horizontal="justify" vertical="center" wrapText="1"/>
      <protection locked="0"/>
    </xf>
    <xf numFmtId="0" fontId="31" fillId="7" borderId="9" xfId="0" applyFont="1" applyFill="1" applyBorder="1" applyAlignment="1" applyProtection="1">
      <alignment horizontal="justify" vertical="center" wrapText="1"/>
      <protection locked="0"/>
    </xf>
    <xf numFmtId="49" fontId="23" fillId="2" borderId="8"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protection locked="0"/>
    </xf>
    <xf numFmtId="0" fontId="41" fillId="3" borderId="13" xfId="0" applyFont="1" applyFill="1" applyBorder="1" applyAlignment="1" applyProtection="1">
      <alignment horizontal="center" vertical="center" wrapText="1"/>
      <protection locked="0"/>
    </xf>
    <xf numFmtId="0" fontId="41" fillId="3" borderId="14" xfId="0" applyFont="1" applyFill="1" applyBorder="1" applyAlignment="1" applyProtection="1">
      <alignment horizontal="center" vertical="center" wrapText="1"/>
      <protection locked="0"/>
    </xf>
    <xf numFmtId="0" fontId="41" fillId="3" borderId="4" xfId="0" applyFont="1" applyFill="1" applyBorder="1" applyAlignment="1" applyProtection="1">
      <alignment horizontal="center" vertical="center" wrapText="1"/>
      <protection locked="0"/>
    </xf>
    <xf numFmtId="0" fontId="41" fillId="3" borderId="5" xfId="0" applyFont="1" applyFill="1" applyBorder="1" applyAlignment="1" applyProtection="1">
      <alignment horizontal="center" vertical="center" wrapText="1"/>
      <protection locked="0"/>
    </xf>
    <xf numFmtId="0" fontId="41" fillId="3" borderId="15" xfId="0" applyFont="1" applyFill="1" applyBorder="1" applyAlignment="1" applyProtection="1">
      <alignment horizontal="center" vertical="center" wrapText="1"/>
      <protection locked="0"/>
    </xf>
    <xf numFmtId="0" fontId="41" fillId="3" borderId="16" xfId="0" applyFont="1" applyFill="1" applyBorder="1" applyAlignment="1" applyProtection="1">
      <alignment horizontal="center" vertical="center" wrapText="1"/>
      <protection locked="0"/>
    </xf>
    <xf numFmtId="0" fontId="81" fillId="7" borderId="15" xfId="0" applyFont="1" applyFill="1" applyBorder="1" applyAlignment="1" applyProtection="1">
      <alignment horizontal="justify" vertical="center" wrapText="1"/>
      <protection locked="0"/>
    </xf>
    <xf numFmtId="0" fontId="84" fillId="7" borderId="16" xfId="0" applyFont="1" applyFill="1" applyBorder="1" applyAlignment="1" applyProtection="1">
      <alignment horizontal="justify" vertical="center" wrapText="1"/>
      <protection locked="0"/>
    </xf>
    <xf numFmtId="0" fontId="84" fillId="7" borderId="13" xfId="0" applyFont="1" applyFill="1" applyBorder="1" applyAlignment="1" applyProtection="1">
      <alignment horizontal="justify" vertical="center" wrapText="1"/>
      <protection locked="0"/>
    </xf>
    <xf numFmtId="0" fontId="84" fillId="7" borderId="14" xfId="0" applyFont="1" applyFill="1" applyBorder="1" applyAlignment="1" applyProtection="1">
      <alignment horizontal="justify" vertical="center" wrapText="1"/>
      <protection locked="0"/>
    </xf>
    <xf numFmtId="0" fontId="84" fillId="7" borderId="10" xfId="0" applyFont="1" applyFill="1" applyBorder="1" applyAlignment="1" applyProtection="1">
      <alignment horizontal="center" vertical="center" wrapText="1"/>
      <protection locked="0"/>
    </xf>
    <xf numFmtId="0" fontId="84" fillId="7" borderId="12" xfId="0" applyFont="1" applyFill="1" applyBorder="1" applyAlignment="1" applyProtection="1">
      <alignment horizontal="center" vertical="center" wrapText="1"/>
      <protection locked="0"/>
    </xf>
    <xf numFmtId="0" fontId="31" fillId="7" borderId="4" xfId="0" applyFont="1" applyFill="1" applyBorder="1" applyAlignment="1" applyProtection="1">
      <alignment horizontal="justify" vertical="center" wrapText="1"/>
      <protection locked="0"/>
    </xf>
    <xf numFmtId="0" fontId="31" fillId="7" borderId="5" xfId="0" applyFont="1" applyFill="1" applyBorder="1" applyAlignment="1" applyProtection="1">
      <alignment horizontal="justify" vertical="center" wrapText="1"/>
      <protection locked="0"/>
    </xf>
    <xf numFmtId="0" fontId="81" fillId="27" borderId="15" xfId="0" applyFont="1" applyFill="1" applyBorder="1" applyAlignment="1" applyProtection="1">
      <alignment horizontal="left" vertical="center" wrapText="1"/>
      <protection locked="0"/>
    </xf>
    <xf numFmtId="0" fontId="84" fillId="27" borderId="16" xfId="0" applyFont="1" applyFill="1" applyBorder="1" applyAlignment="1" applyProtection="1">
      <alignment horizontal="left" vertical="center" wrapText="1"/>
      <protection locked="0"/>
    </xf>
    <xf numFmtId="0" fontId="41" fillId="27" borderId="11" xfId="0" applyFont="1" applyFill="1" applyBorder="1" applyAlignment="1" applyProtection="1">
      <alignment horizontal="justify" vertical="center" wrapText="1"/>
      <protection locked="0"/>
    </xf>
    <xf numFmtId="0" fontId="17" fillId="7" borderId="13" xfId="0" applyFont="1" applyFill="1" applyBorder="1" applyAlignment="1" applyProtection="1">
      <alignment horizontal="justify" vertical="center" wrapText="1"/>
      <protection locked="0"/>
    </xf>
    <xf numFmtId="0" fontId="17" fillId="7" borderId="14" xfId="0" applyFont="1" applyFill="1" applyBorder="1" applyAlignment="1" applyProtection="1">
      <alignment horizontal="justify" vertical="center" wrapText="1"/>
      <protection locked="0"/>
    </xf>
    <xf numFmtId="0" fontId="17" fillId="7" borderId="4" xfId="0" applyFont="1" applyFill="1" applyBorder="1" applyAlignment="1" applyProtection="1">
      <alignment horizontal="justify" vertical="center" wrapText="1"/>
      <protection locked="0"/>
    </xf>
    <xf numFmtId="0" fontId="17" fillId="7" borderId="5" xfId="0" applyFont="1" applyFill="1" applyBorder="1" applyAlignment="1" applyProtection="1">
      <alignment horizontal="justify" vertical="center" wrapText="1"/>
      <protection locked="0"/>
    </xf>
    <xf numFmtId="0" fontId="17" fillId="7" borderId="15" xfId="0" applyFont="1" applyFill="1" applyBorder="1" applyAlignment="1" applyProtection="1">
      <alignment horizontal="justify" vertical="center" wrapText="1"/>
      <protection locked="0"/>
    </xf>
    <xf numFmtId="0" fontId="17" fillId="7" borderId="16" xfId="0" applyFont="1" applyFill="1" applyBorder="1" applyAlignment="1" applyProtection="1">
      <alignment horizontal="justify" vertical="center" wrapText="1"/>
      <protection locked="0"/>
    </xf>
    <xf numFmtId="0" fontId="17" fillId="4" borderId="10" xfId="0" applyFont="1" applyFill="1" applyBorder="1" applyAlignment="1" applyProtection="1">
      <alignment horizontal="center" vertical="center" textRotation="90" wrapText="1"/>
      <protection locked="0"/>
    </xf>
    <xf numFmtId="0" fontId="17" fillId="4" borderId="12" xfId="0" applyFont="1" applyFill="1" applyBorder="1" applyAlignment="1" applyProtection="1">
      <alignment horizontal="center" vertical="center" textRotation="90" wrapText="1"/>
      <protection locked="0"/>
    </xf>
    <xf numFmtId="0" fontId="31" fillId="4" borderId="13" xfId="0" applyFont="1" applyFill="1" applyBorder="1" applyAlignment="1" applyProtection="1">
      <alignment horizontal="justify" vertical="center" wrapText="1"/>
      <protection locked="0"/>
    </xf>
    <xf numFmtId="0" fontId="31" fillId="4" borderId="14" xfId="0" applyFont="1" applyFill="1" applyBorder="1" applyAlignment="1" applyProtection="1">
      <alignment horizontal="justify" vertical="center" wrapText="1"/>
      <protection locked="0"/>
    </xf>
    <xf numFmtId="0" fontId="17" fillId="3" borderId="13" xfId="0" applyFont="1" applyFill="1" applyBorder="1" applyAlignment="1" applyProtection="1">
      <alignment horizontal="justify" vertical="center" wrapText="1"/>
      <protection locked="0"/>
    </xf>
    <xf numFmtId="0" fontId="17" fillId="3" borderId="14" xfId="0" applyFont="1" applyFill="1" applyBorder="1" applyAlignment="1" applyProtection="1">
      <alignment horizontal="justify" vertical="center" wrapText="1"/>
      <protection locked="0"/>
    </xf>
    <xf numFmtId="0" fontId="17" fillId="3" borderId="15" xfId="0" applyFont="1" applyFill="1" applyBorder="1" applyAlignment="1" applyProtection="1">
      <alignment horizontal="justify" vertical="center" wrapText="1"/>
      <protection locked="0"/>
    </xf>
    <xf numFmtId="0" fontId="17" fillId="3" borderId="16" xfId="0" applyFont="1" applyFill="1" applyBorder="1" applyAlignment="1" applyProtection="1">
      <alignment horizontal="justify" vertical="center" wrapText="1"/>
      <protection locked="0"/>
    </xf>
    <xf numFmtId="0" fontId="53" fillId="3" borderId="13" xfId="0" applyFont="1" applyFill="1" applyBorder="1" applyAlignment="1" applyProtection="1">
      <alignment horizontal="justify" vertical="center" wrapText="1"/>
      <protection locked="0"/>
    </xf>
    <xf numFmtId="0" fontId="53" fillId="3" borderId="14" xfId="0" applyFont="1" applyFill="1" applyBorder="1" applyAlignment="1" applyProtection="1">
      <alignment horizontal="justify" vertical="center" wrapText="1"/>
      <protection locked="0"/>
    </xf>
    <xf numFmtId="0" fontId="17" fillId="2" borderId="2" xfId="0" applyFont="1" applyFill="1" applyBorder="1" applyAlignment="1" applyProtection="1">
      <alignment horizontal="center" vertical="center" wrapText="1"/>
      <protection locked="0"/>
    </xf>
    <xf numFmtId="0" fontId="17" fillId="2" borderId="12" xfId="0" applyFont="1" applyFill="1" applyBorder="1" applyAlignment="1" applyProtection="1">
      <alignment horizontal="center" vertical="center" wrapText="1"/>
      <protection locked="0"/>
    </xf>
    <xf numFmtId="0" fontId="17" fillId="4" borderId="13" xfId="0" applyFont="1" applyFill="1" applyBorder="1" applyAlignment="1" applyProtection="1">
      <alignment horizontal="justify" vertical="center" wrapText="1"/>
      <protection locked="0"/>
    </xf>
    <xf numFmtId="0" fontId="17" fillId="4" borderId="14" xfId="0" applyFont="1" applyFill="1" applyBorder="1" applyAlignment="1" applyProtection="1">
      <alignment horizontal="justify" vertical="center" wrapText="1"/>
      <protection locked="0"/>
    </xf>
    <xf numFmtId="0" fontId="17" fillId="4" borderId="15" xfId="0" applyFont="1" applyFill="1" applyBorder="1" applyAlignment="1" applyProtection="1">
      <alignment horizontal="justify" vertical="center" wrapText="1"/>
      <protection locked="0"/>
    </xf>
    <xf numFmtId="0" fontId="17" fillId="4" borderId="16" xfId="0" applyFont="1" applyFill="1" applyBorder="1" applyAlignment="1" applyProtection="1">
      <alignment horizontal="justify" vertical="center" wrapText="1"/>
      <protection locked="0"/>
    </xf>
    <xf numFmtId="0" fontId="81" fillId="17" borderId="15" xfId="0" applyFont="1" applyFill="1" applyBorder="1" applyAlignment="1" applyProtection="1">
      <alignment horizontal="justify" vertical="center" wrapText="1"/>
      <protection locked="0"/>
    </xf>
    <xf numFmtId="0" fontId="84" fillId="17" borderId="16" xfId="0" applyFont="1" applyFill="1" applyBorder="1" applyAlignment="1" applyProtection="1">
      <alignment horizontal="justify" vertical="center" wrapText="1"/>
      <protection locked="0"/>
    </xf>
    <xf numFmtId="0" fontId="53" fillId="3" borderId="10" xfId="0" applyFont="1" applyFill="1" applyBorder="1" applyAlignment="1" applyProtection="1">
      <alignment horizontal="center" vertical="center" wrapText="1"/>
      <protection locked="0"/>
    </xf>
    <xf numFmtId="0" fontId="53" fillId="3" borderId="12" xfId="0" applyFont="1" applyFill="1" applyBorder="1" applyAlignment="1" applyProtection="1">
      <alignment horizontal="center" vertical="center" wrapText="1"/>
      <protection locked="0"/>
    </xf>
    <xf numFmtId="0" fontId="83" fillId="3" borderId="15" xfId="0" applyFont="1" applyFill="1" applyBorder="1" applyAlignment="1" applyProtection="1">
      <alignment horizontal="justify" vertical="center" wrapText="1"/>
      <protection locked="0"/>
    </xf>
    <xf numFmtId="0" fontId="53" fillId="3" borderId="16" xfId="0" applyFont="1" applyFill="1" applyBorder="1" applyAlignment="1" applyProtection="1">
      <alignment horizontal="justify" vertical="center" wrapText="1"/>
      <protection locked="0"/>
    </xf>
    <xf numFmtId="0" fontId="31" fillId="17" borderId="10" xfId="0" applyFont="1" applyFill="1" applyBorder="1" applyAlignment="1" applyProtection="1">
      <alignment horizontal="center" vertical="center" wrapText="1"/>
      <protection locked="0"/>
    </xf>
    <xf numFmtId="0" fontId="31" fillId="17" borderId="12" xfId="0" applyFont="1" applyFill="1" applyBorder="1" applyAlignment="1" applyProtection="1">
      <alignment horizontal="center" vertical="center" wrapText="1"/>
      <protection locked="0"/>
    </xf>
    <xf numFmtId="0" fontId="31" fillId="17" borderId="13" xfId="0" applyFont="1" applyFill="1" applyBorder="1" applyAlignment="1" applyProtection="1">
      <alignment horizontal="justify" vertical="center" wrapText="1"/>
      <protection locked="0"/>
    </xf>
    <xf numFmtId="0" fontId="31" fillId="17" borderId="14" xfId="0" applyFont="1" applyFill="1" applyBorder="1" applyAlignment="1" applyProtection="1">
      <alignment horizontal="justify" vertical="center" wrapText="1"/>
      <protection locked="0"/>
    </xf>
    <xf numFmtId="0" fontId="31" fillId="17" borderId="15" xfId="0" applyFont="1" applyFill="1" applyBorder="1" applyAlignment="1" applyProtection="1">
      <alignment horizontal="justify" vertical="center" wrapText="1"/>
      <protection locked="0"/>
    </xf>
    <xf numFmtId="0" fontId="31" fillId="17" borderId="16" xfId="0" applyFont="1" applyFill="1" applyBorder="1" applyAlignment="1" applyProtection="1">
      <alignment horizontal="justify" vertical="center" wrapText="1"/>
      <protection locked="0"/>
    </xf>
    <xf numFmtId="0" fontId="63" fillId="10" borderId="11" xfId="0" applyFont="1" applyFill="1" applyBorder="1" applyAlignment="1" applyProtection="1">
      <alignment horizontal="center" vertical="center" wrapText="1"/>
      <protection locked="0"/>
    </xf>
    <xf numFmtId="0" fontId="63" fillId="29" borderId="11" xfId="0" applyFont="1" applyFill="1" applyBorder="1" applyAlignment="1" applyProtection="1">
      <alignment horizontal="center" vertical="center" wrapText="1"/>
      <protection locked="0"/>
    </xf>
    <xf numFmtId="0" fontId="17" fillId="17" borderId="10" xfId="0" applyFont="1" applyFill="1" applyBorder="1" applyAlignment="1" applyProtection="1">
      <alignment horizontal="center" vertical="center" wrapText="1"/>
      <protection locked="0"/>
    </xf>
    <xf numFmtId="0" fontId="17" fillId="17" borderId="12" xfId="0" applyFont="1" applyFill="1" applyBorder="1" applyAlignment="1" applyProtection="1">
      <alignment horizontal="center" vertical="center" wrapText="1"/>
      <protection locked="0"/>
    </xf>
    <xf numFmtId="0" fontId="17" fillId="17" borderId="10" xfId="0" applyFont="1" applyFill="1" applyBorder="1" applyAlignment="1" applyProtection="1">
      <alignment horizontal="center" vertical="center" textRotation="90" wrapText="1"/>
      <protection locked="0"/>
    </xf>
    <xf numFmtId="0" fontId="17" fillId="17" borderId="12" xfId="0" applyFont="1" applyFill="1" applyBorder="1" applyAlignment="1" applyProtection="1">
      <alignment horizontal="center" vertical="center" textRotation="90" wrapText="1"/>
      <protection locked="0"/>
    </xf>
    <xf numFmtId="164" fontId="63" fillId="17" borderId="11" xfId="0" applyNumberFormat="1" applyFont="1" applyFill="1" applyBorder="1" applyAlignment="1" applyProtection="1">
      <alignment horizontal="center" vertical="center" wrapText="1"/>
      <protection locked="0"/>
    </xf>
    <xf numFmtId="0" fontId="63" fillId="14" borderId="11" xfId="0" applyFont="1" applyFill="1" applyBorder="1" applyAlignment="1" applyProtection="1">
      <alignment horizontal="justify" vertical="center" wrapText="1"/>
      <protection locked="0"/>
    </xf>
    <xf numFmtId="0" fontId="17" fillId="17" borderId="10" xfId="0" applyFont="1" applyFill="1" applyBorder="1" applyAlignment="1" applyProtection="1">
      <alignment horizontal="left" vertical="center" wrapText="1"/>
      <protection locked="0"/>
    </xf>
    <xf numFmtId="0" fontId="17" fillId="17" borderId="12" xfId="0" applyFont="1" applyFill="1" applyBorder="1" applyAlignment="1" applyProtection="1">
      <alignment horizontal="left" vertical="center" wrapText="1"/>
      <protection locked="0"/>
    </xf>
    <xf numFmtId="0" fontId="80" fillId="12" borderId="15" xfId="0" applyFont="1" applyFill="1" applyBorder="1" applyAlignment="1" applyProtection="1">
      <alignment horizontal="justify" vertical="center" wrapText="1"/>
      <protection locked="0"/>
    </xf>
    <xf numFmtId="0" fontId="31" fillId="30" borderId="8" xfId="0" applyFont="1" applyFill="1" applyBorder="1" applyAlignment="1" applyProtection="1">
      <alignment horizontal="justify" vertical="center" wrapText="1"/>
      <protection locked="0"/>
    </xf>
    <xf numFmtId="0" fontId="31" fillId="30" borderId="9" xfId="0" applyFont="1" applyFill="1" applyBorder="1" applyAlignment="1" applyProtection="1">
      <alignment horizontal="justify" vertical="center" wrapText="1"/>
      <protection locked="0"/>
    </xf>
    <xf numFmtId="0" fontId="53" fillId="11" borderId="15" xfId="0" applyFont="1" applyFill="1" applyBorder="1" applyAlignment="1" applyProtection="1">
      <alignment horizontal="justify" vertical="center" wrapText="1"/>
      <protection locked="0"/>
    </xf>
    <xf numFmtId="0" fontId="53" fillId="11" borderId="16" xfId="0" applyFont="1" applyFill="1" applyBorder="1" applyAlignment="1" applyProtection="1">
      <alignment horizontal="justify" vertical="center" wrapText="1"/>
      <protection locked="0"/>
    </xf>
    <xf numFmtId="0" fontId="53" fillId="12" borderId="10" xfId="0" applyFont="1" applyFill="1" applyBorder="1" applyAlignment="1" applyProtection="1">
      <alignment horizontal="center" vertical="center" wrapText="1"/>
      <protection locked="0"/>
    </xf>
    <xf numFmtId="0" fontId="53" fillId="12" borderId="12" xfId="0" applyFont="1" applyFill="1" applyBorder="1" applyAlignment="1" applyProtection="1">
      <alignment horizontal="center" vertical="center" wrapText="1"/>
      <protection locked="0"/>
    </xf>
    <xf numFmtId="0" fontId="53" fillId="12" borderId="13" xfId="0" applyFont="1" applyFill="1" applyBorder="1" applyAlignment="1" applyProtection="1">
      <alignment horizontal="justify" vertical="center" wrapText="1"/>
      <protection locked="0"/>
    </xf>
    <xf numFmtId="0" fontId="53" fillId="12" borderId="14" xfId="0" applyFont="1" applyFill="1" applyBorder="1" applyAlignment="1" applyProtection="1">
      <alignment horizontal="justify" vertical="center" wrapText="1"/>
      <protection locked="0"/>
    </xf>
    <xf numFmtId="0" fontId="53" fillId="4" borderId="8" xfId="0" applyFont="1" applyFill="1" applyBorder="1" applyAlignment="1" applyProtection="1">
      <alignment horizontal="justify" vertical="center" wrapText="1"/>
      <protection locked="0"/>
    </xf>
    <xf numFmtId="0" fontId="53" fillId="4" borderId="9" xfId="0" applyFont="1" applyFill="1" applyBorder="1" applyAlignment="1" applyProtection="1">
      <alignment horizontal="justify" vertical="center" wrapText="1"/>
      <protection locked="0"/>
    </xf>
    <xf numFmtId="0" fontId="53" fillId="29" borderId="10" xfId="0" applyFont="1" applyFill="1" applyBorder="1" applyAlignment="1" applyProtection="1">
      <alignment horizontal="center" vertical="center" wrapText="1"/>
      <protection locked="0"/>
    </xf>
    <xf numFmtId="0" fontId="53" fillId="29" borderId="12" xfId="0" applyFont="1" applyFill="1" applyBorder="1" applyAlignment="1" applyProtection="1">
      <alignment horizontal="center" vertical="center" wrapText="1"/>
      <protection locked="0"/>
    </xf>
    <xf numFmtId="0" fontId="31" fillId="29" borderId="8" xfId="0" applyFont="1" applyFill="1" applyBorder="1" applyAlignment="1" applyProtection="1">
      <alignment horizontal="justify" vertical="center" wrapText="1"/>
      <protection locked="0"/>
    </xf>
    <xf numFmtId="0" fontId="31" fillId="29" borderId="9" xfId="0" applyFont="1" applyFill="1" applyBorder="1" applyAlignment="1" applyProtection="1">
      <alignment horizontal="justify" vertical="center" wrapText="1"/>
      <protection locked="0"/>
    </xf>
    <xf numFmtId="0" fontId="31" fillId="30" borderId="10" xfId="0" applyFont="1" applyFill="1" applyBorder="1" applyAlignment="1" applyProtection="1">
      <alignment horizontal="center" vertical="center" textRotation="90" wrapText="1"/>
      <protection locked="0"/>
    </xf>
    <xf numFmtId="0" fontId="31" fillId="30" borderId="12" xfId="0" applyFont="1" applyFill="1" applyBorder="1" applyAlignment="1" applyProtection="1">
      <alignment horizontal="center" vertical="center" textRotation="90" wrapText="1"/>
      <protection locked="0"/>
    </xf>
    <xf numFmtId="0" fontId="31" fillId="25" borderId="4" xfId="0" applyFont="1" applyFill="1" applyBorder="1" applyAlignment="1" applyProtection="1">
      <alignment horizontal="justify" vertical="center" wrapText="1"/>
      <protection locked="0"/>
    </xf>
    <xf numFmtId="0" fontId="31" fillId="25" borderId="5" xfId="0" applyFont="1" applyFill="1" applyBorder="1" applyAlignment="1" applyProtection="1">
      <alignment horizontal="justify" vertical="center" wrapText="1"/>
      <protection locked="0"/>
    </xf>
    <xf numFmtId="0" fontId="53" fillId="14" borderId="10" xfId="0" applyFont="1" applyFill="1" applyBorder="1" applyAlignment="1" applyProtection="1">
      <alignment horizontal="center" vertical="center" wrapText="1"/>
      <protection locked="0"/>
    </xf>
    <xf numFmtId="0" fontId="53" fillId="14" borderId="12" xfId="0" applyFont="1" applyFill="1" applyBorder="1" applyAlignment="1" applyProtection="1">
      <alignment horizontal="center" vertical="center" wrapText="1"/>
      <protection locked="0"/>
    </xf>
    <xf numFmtId="0" fontId="53" fillId="9" borderId="8" xfId="0" applyFont="1" applyFill="1" applyBorder="1" applyAlignment="1" applyProtection="1">
      <alignment horizontal="justify" vertical="center" wrapText="1"/>
      <protection locked="0"/>
    </xf>
    <xf numFmtId="0" fontId="53" fillId="9" borderId="9" xfId="0" applyFont="1" applyFill="1" applyBorder="1" applyAlignment="1" applyProtection="1">
      <alignment horizontal="justify" vertical="center" wrapText="1"/>
      <protection locked="0"/>
    </xf>
    <xf numFmtId="0" fontId="31" fillId="29" borderId="10" xfId="0" applyFont="1" applyFill="1" applyBorder="1" applyAlignment="1" applyProtection="1">
      <alignment horizontal="center" vertical="center" textRotation="90" wrapText="1"/>
      <protection locked="0"/>
    </xf>
    <xf numFmtId="0" fontId="31" fillId="29" borderId="2" xfId="0" applyFont="1" applyFill="1" applyBorder="1" applyAlignment="1" applyProtection="1">
      <alignment horizontal="center" vertical="center" textRotation="90" wrapText="1"/>
      <protection locked="0"/>
    </xf>
    <xf numFmtId="0" fontId="31" fillId="29" borderId="12" xfId="0" applyFont="1" applyFill="1" applyBorder="1" applyAlignment="1" applyProtection="1">
      <alignment horizontal="center" vertical="center" textRotation="90" wrapText="1"/>
      <protection locked="0"/>
    </xf>
    <xf numFmtId="0" fontId="17" fillId="22" borderId="8" xfId="0" applyFont="1" applyFill="1" applyBorder="1" applyAlignment="1" applyProtection="1">
      <alignment horizontal="left" vertical="center" wrapText="1"/>
      <protection locked="0"/>
    </xf>
    <xf numFmtId="0" fontId="17" fillId="22" borderId="9" xfId="0" applyFont="1" applyFill="1" applyBorder="1" applyAlignment="1" applyProtection="1">
      <alignment horizontal="left" vertical="center" wrapText="1"/>
      <protection locked="0"/>
    </xf>
    <xf numFmtId="0" fontId="53" fillId="29" borderId="13" xfId="0" applyFont="1" applyFill="1" applyBorder="1" applyAlignment="1" applyProtection="1">
      <alignment horizontal="justify" vertical="center" wrapText="1"/>
      <protection locked="0"/>
    </xf>
    <xf numFmtId="0" fontId="53" fillId="29" borderId="14" xfId="0" applyFont="1" applyFill="1" applyBorder="1" applyAlignment="1" applyProtection="1">
      <alignment horizontal="justify" vertical="center" wrapText="1"/>
      <protection locked="0"/>
    </xf>
    <xf numFmtId="0" fontId="17" fillId="30" borderId="10" xfId="0" applyFont="1" applyFill="1" applyBorder="1" applyAlignment="1" applyProtection="1">
      <alignment horizontal="center" vertical="center" wrapText="1"/>
      <protection locked="0"/>
    </xf>
    <xf numFmtId="0" fontId="17" fillId="30" borderId="12" xfId="0" applyFont="1" applyFill="1" applyBorder="1" applyAlignment="1" applyProtection="1">
      <alignment horizontal="center" vertical="center" wrapText="1"/>
      <protection locked="0"/>
    </xf>
    <xf numFmtId="0" fontId="31" fillId="29" borderId="13" xfId="0" applyFont="1" applyFill="1" applyBorder="1" applyAlignment="1" applyProtection="1">
      <alignment horizontal="justify" vertical="center" wrapText="1"/>
      <protection locked="0"/>
    </xf>
    <xf numFmtId="0" fontId="31" fillId="29" borderId="14" xfId="0" applyFont="1" applyFill="1" applyBorder="1" applyAlignment="1" applyProtection="1">
      <alignment horizontal="justify" vertical="center" wrapText="1"/>
      <protection locked="0"/>
    </xf>
    <xf numFmtId="0" fontId="31" fillId="29" borderId="4" xfId="0" applyFont="1" applyFill="1" applyBorder="1" applyAlignment="1" applyProtection="1">
      <alignment horizontal="justify" vertical="center" wrapText="1"/>
      <protection locked="0"/>
    </xf>
    <xf numFmtId="0" fontId="31" fillId="29" borderId="5" xfId="0" applyFont="1" applyFill="1" applyBorder="1" applyAlignment="1" applyProtection="1">
      <alignment horizontal="justify" vertical="center" wrapText="1"/>
      <protection locked="0"/>
    </xf>
    <xf numFmtId="0" fontId="31" fillId="29" borderId="15" xfId="0" applyFont="1" applyFill="1" applyBorder="1" applyAlignment="1" applyProtection="1">
      <alignment horizontal="justify" vertical="center" wrapText="1"/>
      <protection locked="0"/>
    </xf>
    <xf numFmtId="0" fontId="31" fillId="29" borderId="16" xfId="0" applyFont="1" applyFill="1" applyBorder="1" applyAlignment="1" applyProtection="1">
      <alignment horizontal="justify" vertical="center" wrapText="1"/>
      <protection locked="0"/>
    </xf>
    <xf numFmtId="0" fontId="86" fillId="29" borderId="15" xfId="0" applyFont="1" applyFill="1" applyBorder="1" applyAlignment="1" applyProtection="1">
      <alignment horizontal="justify" vertical="center" wrapText="1"/>
      <protection locked="0"/>
    </xf>
    <xf numFmtId="0" fontId="53" fillId="29" borderId="16" xfId="0" applyFont="1" applyFill="1" applyBorder="1" applyAlignment="1" applyProtection="1">
      <alignment horizontal="justify" vertical="center" wrapText="1"/>
      <protection locked="0"/>
    </xf>
    <xf numFmtId="0" fontId="63" fillId="10" borderId="11" xfId="0" applyFont="1" applyFill="1" applyBorder="1" applyAlignment="1" applyProtection="1">
      <alignment horizontal="justify" vertical="center" wrapText="1"/>
      <protection locked="0"/>
    </xf>
    <xf numFmtId="0" fontId="31" fillId="10" borderId="3" xfId="0" applyFont="1" applyFill="1" applyBorder="1" applyAlignment="1" applyProtection="1">
      <alignment horizontal="center" vertical="center" wrapText="1"/>
      <protection locked="0"/>
    </xf>
    <xf numFmtId="0" fontId="31" fillId="30" borderId="13" xfId="0" applyFont="1" applyFill="1" applyBorder="1" applyAlignment="1" applyProtection="1">
      <alignment horizontal="justify" vertical="center" wrapText="1"/>
      <protection locked="0"/>
    </xf>
    <xf numFmtId="0" fontId="31" fillId="30" borderId="14" xfId="0" applyFont="1" applyFill="1" applyBorder="1" applyAlignment="1" applyProtection="1">
      <alignment horizontal="justify" vertical="center" wrapText="1"/>
      <protection locked="0"/>
    </xf>
    <xf numFmtId="0" fontId="31" fillId="10" borderId="8" xfId="0" applyFont="1" applyFill="1" applyBorder="1" applyAlignment="1" applyProtection="1">
      <alignment horizontal="justify" vertical="center" wrapText="1"/>
      <protection locked="0"/>
    </xf>
    <xf numFmtId="0" fontId="31" fillId="10" borderId="9" xfId="0" applyFont="1" applyFill="1" applyBorder="1" applyAlignment="1" applyProtection="1">
      <alignment horizontal="justify" vertical="center" wrapText="1"/>
      <protection locked="0"/>
    </xf>
    <xf numFmtId="0" fontId="53" fillId="30" borderId="8" xfId="0" applyFont="1" applyFill="1" applyBorder="1" applyAlignment="1" applyProtection="1">
      <alignment horizontal="justify" vertical="center" wrapText="1"/>
      <protection locked="0"/>
    </xf>
    <xf numFmtId="0" fontId="53" fillId="30" borderId="9" xfId="0" applyFont="1" applyFill="1" applyBorder="1" applyAlignment="1" applyProtection="1">
      <alignment horizontal="justify" vertical="center" wrapText="1"/>
      <protection locked="0"/>
    </xf>
    <xf numFmtId="0" fontId="86" fillId="10" borderId="8" xfId="0" applyFont="1" applyFill="1" applyBorder="1" applyAlignment="1" applyProtection="1">
      <alignment horizontal="justify" vertical="center" wrapText="1"/>
      <protection locked="0"/>
    </xf>
    <xf numFmtId="0" fontId="53" fillId="10" borderId="9" xfId="0" applyFont="1" applyFill="1" applyBorder="1" applyAlignment="1" applyProtection="1">
      <alignment horizontal="justify" vertical="center" wrapText="1"/>
      <protection locked="0"/>
    </xf>
    <xf numFmtId="0" fontId="53" fillId="10" borderId="10" xfId="0" applyFont="1" applyFill="1" applyBorder="1" applyAlignment="1" applyProtection="1">
      <alignment horizontal="center" vertical="center" wrapText="1"/>
      <protection locked="0"/>
    </xf>
    <xf numFmtId="0" fontId="53" fillId="10" borderId="12" xfId="0" applyFont="1" applyFill="1" applyBorder="1" applyAlignment="1" applyProtection="1">
      <alignment horizontal="center" vertical="center" wrapText="1"/>
      <protection locked="0"/>
    </xf>
    <xf numFmtId="0" fontId="31" fillId="9" borderId="13" xfId="0" applyFont="1" applyFill="1" applyBorder="1" applyAlignment="1" applyProtection="1">
      <alignment horizontal="left" vertical="center" wrapText="1"/>
      <protection locked="0"/>
    </xf>
    <xf numFmtId="0" fontId="31" fillId="9" borderId="14" xfId="0" applyFont="1" applyFill="1" applyBorder="1" applyAlignment="1" applyProtection="1">
      <alignment horizontal="left" vertical="center" wrapText="1"/>
      <protection locked="0"/>
    </xf>
    <xf numFmtId="0" fontId="31" fillId="9" borderId="15" xfId="0" applyFont="1" applyFill="1" applyBorder="1" applyAlignment="1" applyProtection="1">
      <alignment horizontal="left" vertical="center" wrapText="1"/>
      <protection locked="0"/>
    </xf>
    <xf numFmtId="0" fontId="31" fillId="9" borderId="16" xfId="0" applyFont="1" applyFill="1" applyBorder="1" applyAlignment="1" applyProtection="1">
      <alignment horizontal="left" vertical="center" wrapText="1"/>
      <protection locked="0"/>
    </xf>
    <xf numFmtId="0" fontId="31" fillId="9" borderId="3" xfId="0" applyFont="1" applyFill="1" applyBorder="1" applyAlignment="1" applyProtection="1">
      <alignment horizontal="center" vertical="center" wrapText="1"/>
      <protection locked="0"/>
    </xf>
    <xf numFmtId="0" fontId="53" fillId="24" borderId="8" xfId="0" applyFont="1" applyFill="1" applyBorder="1" applyAlignment="1" applyProtection="1">
      <alignment horizontal="justify" vertical="center" wrapText="1"/>
      <protection locked="0"/>
    </xf>
    <xf numFmtId="0" fontId="53" fillId="24" borderId="9" xfId="0" applyFont="1" applyFill="1" applyBorder="1" applyAlignment="1" applyProtection="1">
      <alignment horizontal="justify" vertical="center" wrapText="1"/>
      <protection locked="0"/>
    </xf>
    <xf numFmtId="0" fontId="53" fillId="10" borderId="8" xfId="0" applyFont="1" applyFill="1" applyBorder="1" applyAlignment="1" applyProtection="1">
      <alignment horizontal="justify" vertical="center" wrapText="1"/>
      <protection locked="0"/>
    </xf>
    <xf numFmtId="0" fontId="31" fillId="30" borderId="15" xfId="0" applyFont="1" applyFill="1" applyBorder="1" applyAlignment="1" applyProtection="1">
      <alignment horizontal="justify" vertical="center" wrapText="1"/>
      <protection locked="0"/>
    </xf>
    <xf numFmtId="0" fontId="31" fillId="30" borderId="16" xfId="0" applyFont="1" applyFill="1" applyBorder="1" applyAlignment="1" applyProtection="1">
      <alignment horizontal="justify" vertical="center" wrapText="1"/>
      <protection locked="0"/>
    </xf>
    <xf numFmtId="0" fontId="53" fillId="22" borderId="8" xfId="0" applyFont="1" applyFill="1" applyBorder="1" applyAlignment="1" applyProtection="1">
      <alignment horizontal="justify" vertical="center" wrapText="1"/>
      <protection locked="0"/>
    </xf>
    <xf numFmtId="0" fontId="53" fillId="22" borderId="9" xfId="0" applyFont="1" applyFill="1" applyBorder="1" applyAlignment="1" applyProtection="1">
      <alignment horizontal="justify" vertical="center" wrapText="1"/>
      <protection locked="0"/>
    </xf>
    <xf numFmtId="0" fontId="53" fillId="19" borderId="10" xfId="0" applyFont="1" applyFill="1" applyBorder="1" applyAlignment="1" applyProtection="1">
      <alignment horizontal="center" vertical="center" wrapText="1"/>
      <protection locked="0"/>
    </xf>
    <xf numFmtId="0" fontId="53" fillId="19" borderId="12" xfId="0" applyFont="1" applyFill="1" applyBorder="1" applyAlignment="1" applyProtection="1">
      <alignment horizontal="center" vertical="center" wrapText="1"/>
      <protection locked="0"/>
    </xf>
    <xf numFmtId="0" fontId="53" fillId="25" borderId="13" xfId="0" applyFont="1" applyFill="1" applyBorder="1" applyAlignment="1" applyProtection="1">
      <alignment horizontal="justify" vertical="center" wrapText="1"/>
      <protection locked="0"/>
    </xf>
    <xf numFmtId="0" fontId="53" fillId="25" borderId="14" xfId="0" applyFont="1" applyFill="1" applyBorder="1" applyAlignment="1" applyProtection="1">
      <alignment horizontal="justify" vertical="center" wrapText="1"/>
      <protection locked="0"/>
    </xf>
    <xf numFmtId="0" fontId="53" fillId="25" borderId="10" xfId="0" applyFont="1" applyFill="1" applyBorder="1" applyAlignment="1" applyProtection="1">
      <alignment horizontal="center" vertical="center" wrapText="1"/>
      <protection locked="0"/>
    </xf>
    <xf numFmtId="0" fontId="53" fillId="25" borderId="12" xfId="0" applyFont="1" applyFill="1" applyBorder="1" applyAlignment="1" applyProtection="1">
      <alignment horizontal="center" vertical="center" wrapText="1"/>
      <protection locked="0"/>
    </xf>
    <xf numFmtId="0" fontId="53" fillId="17" borderId="15" xfId="0" applyFont="1" applyFill="1" applyBorder="1" applyAlignment="1" applyProtection="1">
      <alignment horizontal="justify" vertical="center" wrapText="1"/>
      <protection locked="0"/>
    </xf>
    <xf numFmtId="0" fontId="17" fillId="18" borderId="8" xfId="0" applyFont="1" applyFill="1" applyBorder="1" applyAlignment="1" applyProtection="1">
      <alignment horizontal="justify" vertical="center" wrapText="1"/>
      <protection locked="0"/>
    </xf>
    <xf numFmtId="0" fontId="17" fillId="18" borderId="9" xfId="0" applyFont="1" applyFill="1" applyBorder="1" applyAlignment="1" applyProtection="1">
      <alignment horizontal="justify" vertical="center" wrapText="1"/>
      <protection locked="0"/>
    </xf>
    <xf numFmtId="0" fontId="17" fillId="18" borderId="13" xfId="0" applyFont="1" applyFill="1" applyBorder="1" applyAlignment="1" applyProtection="1">
      <alignment horizontal="justify" vertical="center" wrapText="1"/>
      <protection locked="0"/>
    </xf>
    <xf numFmtId="0" fontId="86" fillId="14" borderId="15" xfId="0" applyFont="1" applyFill="1" applyBorder="1" applyAlignment="1" applyProtection="1">
      <alignment horizontal="justify" vertical="center" wrapText="1"/>
      <protection locked="0"/>
    </xf>
    <xf numFmtId="0" fontId="53" fillId="14" borderId="16" xfId="0" applyFont="1" applyFill="1" applyBorder="1" applyAlignment="1" applyProtection="1">
      <alignment horizontal="justify" vertical="center" wrapText="1"/>
      <protection locked="0"/>
    </xf>
    <xf numFmtId="0" fontId="45" fillId="6" borderId="11" xfId="0" applyFont="1" applyFill="1" applyBorder="1" applyAlignment="1" applyProtection="1">
      <alignment horizontal="center" vertical="center" wrapText="1"/>
      <protection locked="0"/>
    </xf>
    <xf numFmtId="164" fontId="45" fillId="6" borderId="11" xfId="0" applyNumberFormat="1" applyFont="1" applyFill="1" applyBorder="1" applyAlignment="1" applyProtection="1">
      <alignment horizontal="center" vertical="center" wrapText="1"/>
      <protection locked="0"/>
    </xf>
    <xf numFmtId="164" fontId="45" fillId="3" borderId="10" xfId="0" applyNumberFormat="1" applyFont="1" applyFill="1" applyBorder="1" applyAlignment="1" applyProtection="1">
      <alignment horizontal="center" vertical="center" wrapText="1"/>
      <protection locked="0"/>
    </xf>
    <xf numFmtId="164" fontId="45" fillId="3" borderId="12" xfId="0" applyNumberFormat="1" applyFont="1" applyFill="1" applyBorder="1" applyAlignment="1" applyProtection="1">
      <alignment horizontal="center" vertical="center" wrapText="1"/>
      <protection locked="0"/>
    </xf>
    <xf numFmtId="0" fontId="45" fillId="3" borderId="10" xfId="0" applyFont="1" applyFill="1" applyBorder="1" applyAlignment="1" applyProtection="1">
      <alignment horizontal="center" vertical="center" wrapText="1"/>
      <protection locked="0"/>
    </xf>
    <xf numFmtId="0" fontId="45" fillId="3" borderId="12" xfId="0" applyFont="1" applyFill="1" applyBorder="1" applyAlignment="1" applyProtection="1">
      <alignment horizontal="center" vertical="center" wrapText="1"/>
      <protection locked="0"/>
    </xf>
    <xf numFmtId="164" fontId="63" fillId="19" borderId="11" xfId="0" applyNumberFormat="1" applyFont="1" applyFill="1" applyBorder="1" applyAlignment="1" applyProtection="1">
      <alignment horizontal="center" vertical="center" wrapText="1"/>
      <protection locked="0"/>
    </xf>
    <xf numFmtId="164" fontId="63" fillId="29" borderId="11" xfId="0" applyNumberFormat="1" applyFont="1" applyFill="1" applyBorder="1" applyAlignment="1" applyProtection="1">
      <alignment horizontal="center" vertical="center" wrapText="1"/>
      <protection locked="0"/>
    </xf>
    <xf numFmtId="164" fontId="63" fillId="24" borderId="11" xfId="0" applyNumberFormat="1" applyFont="1" applyFill="1" applyBorder="1" applyAlignment="1" applyProtection="1">
      <alignment horizontal="center" vertical="center" wrapText="1"/>
      <protection locked="0"/>
    </xf>
    <xf numFmtId="0" fontId="34"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textRotation="90" wrapText="1"/>
      <protection locked="0"/>
    </xf>
    <xf numFmtId="0" fontId="38" fillId="2" borderId="10" xfId="0" applyFont="1" applyFill="1" applyBorder="1" applyAlignment="1" applyProtection="1">
      <alignment horizontal="center" vertical="center" textRotation="90" wrapText="1"/>
      <protection locked="0"/>
    </xf>
    <xf numFmtId="0" fontId="38" fillId="2" borderId="12" xfId="0" applyFont="1" applyFill="1" applyBorder="1" applyAlignment="1" applyProtection="1">
      <alignment horizontal="center" vertical="center" textRotation="90" wrapText="1"/>
      <protection locked="0"/>
    </xf>
    <xf numFmtId="0" fontId="40" fillId="2" borderId="0" xfId="0" applyFont="1" applyFill="1" applyAlignment="1" applyProtection="1">
      <alignment horizontal="center" vertical="center" wrapText="1"/>
      <protection locked="0"/>
    </xf>
    <xf numFmtId="49" fontId="93" fillId="2" borderId="8" xfId="0" applyNumberFormat="1" applyFont="1" applyFill="1" applyBorder="1" applyAlignment="1" applyProtection="1">
      <alignment horizontal="center" vertical="center" wrapText="1"/>
      <protection locked="0"/>
    </xf>
    <xf numFmtId="49" fontId="93" fillId="2" borderId="7" xfId="0" applyNumberFormat="1" applyFont="1" applyFill="1" applyBorder="1" applyAlignment="1" applyProtection="1">
      <alignment horizontal="center" vertical="center" wrapText="1"/>
      <protection locked="0"/>
    </xf>
    <xf numFmtId="49" fontId="93" fillId="2" borderId="9" xfId="0" applyNumberFormat="1" applyFont="1" applyFill="1" applyBorder="1" applyAlignment="1" applyProtection="1">
      <alignment horizontal="center" vertical="center" wrapText="1"/>
      <protection locked="0"/>
    </xf>
    <xf numFmtId="0" fontId="39" fillId="3" borderId="3" xfId="0" applyFont="1" applyFill="1" applyBorder="1" applyAlignment="1" applyProtection="1">
      <alignment horizontal="center" vertical="center" textRotation="90" wrapText="1"/>
      <protection locked="0"/>
    </xf>
    <xf numFmtId="0" fontId="39" fillId="3" borderId="10" xfId="0" applyFont="1" applyFill="1" applyBorder="1" applyAlignment="1" applyProtection="1">
      <alignment horizontal="center" vertical="center" textRotation="90" wrapText="1"/>
      <protection locked="0"/>
    </xf>
    <xf numFmtId="0" fontId="39" fillId="3" borderId="12" xfId="0" applyFont="1" applyFill="1" applyBorder="1" applyAlignment="1" applyProtection="1">
      <alignment horizontal="center" vertical="center" textRotation="90" wrapText="1"/>
      <protection locked="0"/>
    </xf>
    <xf numFmtId="0" fontId="39" fillId="3" borderId="13" xfId="0" applyFont="1" applyFill="1" applyBorder="1" applyAlignment="1" applyProtection="1">
      <alignment horizontal="center" vertical="center" textRotation="90" wrapText="1"/>
      <protection locked="0"/>
    </xf>
    <xf numFmtId="0" fontId="39" fillId="3" borderId="14" xfId="0" applyFont="1" applyFill="1" applyBorder="1" applyAlignment="1" applyProtection="1">
      <alignment horizontal="center" vertical="center" textRotation="90" wrapText="1"/>
      <protection locked="0"/>
    </xf>
    <xf numFmtId="0" fontId="39" fillId="3" borderId="15" xfId="0" applyFont="1" applyFill="1" applyBorder="1" applyAlignment="1" applyProtection="1">
      <alignment horizontal="center" vertical="center" textRotation="90" wrapText="1"/>
      <protection locked="0"/>
    </xf>
    <xf numFmtId="0" fontId="39" fillId="3" borderId="16" xfId="0" applyFont="1" applyFill="1" applyBorder="1" applyAlignment="1" applyProtection="1">
      <alignment horizontal="center" vertical="center" textRotation="90" wrapText="1"/>
      <protection locked="0"/>
    </xf>
    <xf numFmtId="0" fontId="45" fillId="10" borderId="3" xfId="0" applyFont="1" applyFill="1" applyBorder="1" applyAlignment="1" applyProtection="1">
      <alignment horizontal="center" vertical="center" wrapText="1"/>
      <protection locked="0"/>
    </xf>
    <xf numFmtId="0" fontId="45" fillId="3" borderId="8" xfId="0" applyFont="1" applyFill="1" applyBorder="1" applyAlignment="1" applyProtection="1">
      <alignment horizontal="center" vertical="center" wrapText="1"/>
      <protection locked="0"/>
    </xf>
    <xf numFmtId="0" fontId="45" fillId="3" borderId="7" xfId="0" applyFont="1" applyFill="1" applyBorder="1" applyAlignment="1" applyProtection="1">
      <alignment horizontal="center" vertical="center" wrapText="1"/>
      <protection locked="0"/>
    </xf>
    <xf numFmtId="0" fontId="45" fillId="3" borderId="9" xfId="0" applyFont="1" applyFill="1" applyBorder="1" applyAlignment="1" applyProtection="1">
      <alignment horizontal="center" vertical="center" wrapText="1"/>
      <protection locked="0"/>
    </xf>
    <xf numFmtId="164" fontId="45" fillId="30" borderId="10" xfId="0" applyNumberFormat="1" applyFont="1" applyFill="1" applyBorder="1" applyAlignment="1" applyProtection="1">
      <alignment horizontal="center" vertical="center" wrapText="1"/>
      <protection locked="0"/>
    </xf>
    <xf numFmtId="164" fontId="45" fillId="30" borderId="12" xfId="0" applyNumberFormat="1" applyFont="1" applyFill="1" applyBorder="1" applyAlignment="1" applyProtection="1">
      <alignment horizontal="center" vertical="center" wrapText="1"/>
      <protection locked="0"/>
    </xf>
    <xf numFmtId="164" fontId="57" fillId="20" borderId="11" xfId="0" applyNumberFormat="1" applyFont="1" applyFill="1" applyBorder="1" applyAlignment="1" applyProtection="1">
      <alignment horizontal="center" vertical="center" wrapText="1"/>
      <protection locked="0"/>
    </xf>
    <xf numFmtId="164" fontId="45" fillId="5" borderId="11" xfId="0" applyNumberFormat="1" applyFont="1" applyFill="1" applyBorder="1" applyAlignment="1" applyProtection="1">
      <alignment horizontal="center" vertical="center" wrapText="1"/>
      <protection locked="0"/>
    </xf>
    <xf numFmtId="0" fontId="45" fillId="27" borderId="11" xfId="0" applyFont="1" applyFill="1" applyBorder="1" applyAlignment="1" applyProtection="1">
      <alignment horizontal="center" vertical="center" wrapText="1"/>
      <protection locked="0"/>
    </xf>
    <xf numFmtId="164" fontId="45" fillId="27" borderId="11" xfId="0" applyNumberFormat="1" applyFont="1" applyFill="1" applyBorder="1" applyAlignment="1" applyProtection="1">
      <alignment horizontal="center" vertical="center" wrapText="1"/>
      <protection locked="0"/>
    </xf>
    <xf numFmtId="0" fontId="57" fillId="5" borderId="11" xfId="0" applyFont="1" applyFill="1" applyBorder="1" applyAlignment="1" applyProtection="1">
      <alignment horizontal="center" vertical="center" wrapText="1"/>
      <protection locked="0"/>
    </xf>
    <xf numFmtId="164" fontId="57" fillId="4" borderId="11" xfId="0" applyNumberFormat="1" applyFont="1" applyFill="1" applyBorder="1" applyAlignment="1" applyProtection="1">
      <alignment horizontal="center" vertical="center" wrapText="1"/>
      <protection locked="0"/>
    </xf>
    <xf numFmtId="0" fontId="57" fillId="24" borderId="11" xfId="0" applyFont="1" applyFill="1" applyBorder="1" applyAlignment="1" applyProtection="1">
      <alignment horizontal="center" vertical="center" wrapText="1"/>
      <protection locked="0"/>
    </xf>
    <xf numFmtId="164" fontId="57" fillId="9" borderId="11" xfId="0" applyNumberFormat="1" applyFont="1" applyFill="1" applyBorder="1" applyAlignment="1" applyProtection="1">
      <alignment horizontal="center" vertical="center" wrapText="1"/>
      <protection locked="0"/>
    </xf>
    <xf numFmtId="0" fontId="57" fillId="10" borderId="11" xfId="0" applyFont="1" applyFill="1" applyBorder="1" applyAlignment="1" applyProtection="1">
      <alignment horizontal="center" vertical="center" wrapText="1"/>
      <protection locked="0"/>
    </xf>
    <xf numFmtId="0" fontId="57" fillId="9" borderId="11" xfId="0" applyFont="1" applyFill="1" applyBorder="1" applyAlignment="1" applyProtection="1">
      <alignment horizontal="center" vertical="center" wrapText="1"/>
      <protection locked="0"/>
    </xf>
    <xf numFmtId="0" fontId="57" fillId="20" borderId="11" xfId="0" applyFont="1" applyFill="1" applyBorder="1" applyAlignment="1" applyProtection="1">
      <alignment horizontal="center" vertical="center" wrapText="1"/>
      <protection locked="0"/>
    </xf>
    <xf numFmtId="164" fontId="57" fillId="10" borderId="11" xfId="0" applyNumberFormat="1" applyFont="1" applyFill="1" applyBorder="1" applyAlignment="1" applyProtection="1">
      <alignment horizontal="center" vertical="center" wrapText="1"/>
      <protection locked="0"/>
    </xf>
    <xf numFmtId="0" fontId="45" fillId="14" borderId="10" xfId="0" applyFont="1" applyFill="1" applyBorder="1" applyAlignment="1" applyProtection="1">
      <alignment horizontal="center" vertical="center" wrapText="1"/>
      <protection locked="0"/>
    </xf>
    <xf numFmtId="0" fontId="45" fillId="14" borderId="2" xfId="0" applyFont="1" applyFill="1" applyBorder="1" applyAlignment="1" applyProtection="1">
      <alignment horizontal="center" vertical="center" wrapText="1"/>
      <protection locked="0"/>
    </xf>
    <xf numFmtId="0" fontId="45" fillId="14" borderId="12" xfId="0" applyFont="1" applyFill="1" applyBorder="1" applyAlignment="1" applyProtection="1">
      <alignment horizontal="center" vertical="center" wrapText="1"/>
      <protection locked="0"/>
    </xf>
    <xf numFmtId="0" fontId="45" fillId="18" borderId="2" xfId="0" applyFont="1" applyFill="1" applyBorder="1" applyAlignment="1" applyProtection="1">
      <alignment horizontal="center" vertical="center" wrapText="1"/>
      <protection locked="0"/>
    </xf>
    <xf numFmtId="0" fontId="57" fillId="11" borderId="11" xfId="0" applyFont="1" applyFill="1" applyBorder="1" applyAlignment="1" applyProtection="1">
      <alignment horizontal="center" vertical="center" wrapText="1"/>
      <protection locked="0"/>
    </xf>
    <xf numFmtId="0" fontId="57" fillId="14" borderId="11" xfId="0" applyFont="1" applyFill="1" applyBorder="1" applyAlignment="1" applyProtection="1">
      <alignment horizontal="center" vertical="center" wrapText="1"/>
      <protection locked="0"/>
    </xf>
    <xf numFmtId="164" fontId="57" fillId="11" borderId="11" xfId="0" applyNumberFormat="1" applyFont="1" applyFill="1" applyBorder="1" applyAlignment="1" applyProtection="1">
      <alignment horizontal="center" vertical="center" wrapText="1"/>
      <protection locked="0"/>
    </xf>
    <xf numFmtId="164" fontId="57" fillId="14" borderId="11" xfId="0" applyNumberFormat="1" applyFont="1" applyFill="1" applyBorder="1" applyAlignment="1" applyProtection="1">
      <alignment horizontal="center" vertical="center" wrapText="1"/>
      <protection locked="0"/>
    </xf>
    <xf numFmtId="164" fontId="45" fillId="18" borderId="2" xfId="0" applyNumberFormat="1" applyFont="1" applyFill="1" applyBorder="1" applyAlignment="1" applyProtection="1">
      <alignment horizontal="center" vertical="center" wrapText="1"/>
      <protection locked="0"/>
    </xf>
    <xf numFmtId="164" fontId="73" fillId="15" borderId="11" xfId="0" applyNumberFormat="1" applyFont="1" applyFill="1" applyBorder="1" applyAlignment="1" applyProtection="1">
      <alignment horizontal="center" vertical="center" wrapText="1"/>
      <protection locked="0"/>
    </xf>
    <xf numFmtId="0" fontId="57" fillId="18" borderId="11" xfId="0" applyFont="1" applyFill="1" applyBorder="1" applyAlignment="1" applyProtection="1">
      <alignment horizontal="center" vertical="center" wrapText="1"/>
      <protection locked="0"/>
    </xf>
    <xf numFmtId="164" fontId="57" fillId="18" borderId="11" xfId="0" applyNumberFormat="1" applyFont="1" applyFill="1" applyBorder="1" applyAlignment="1" applyProtection="1">
      <alignment horizontal="center" vertical="center" wrapText="1"/>
      <protection locked="0"/>
    </xf>
    <xf numFmtId="0" fontId="89" fillId="2" borderId="11" xfId="0" applyFont="1" applyFill="1" applyBorder="1" applyAlignment="1" applyProtection="1">
      <alignment horizontal="center" vertical="center" wrapText="1"/>
      <protection locked="0"/>
    </xf>
    <xf numFmtId="0" fontId="57" fillId="17" borderId="11"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locked="0"/>
    </xf>
    <xf numFmtId="164" fontId="57" fillId="17" borderId="11" xfId="0" applyNumberFormat="1" applyFont="1" applyFill="1" applyBorder="1" applyAlignment="1" applyProtection="1">
      <alignment horizontal="center" vertical="center" wrapText="1"/>
      <protection locked="0"/>
    </xf>
    <xf numFmtId="164" fontId="45" fillId="14" borderId="10" xfId="0" applyNumberFormat="1" applyFont="1" applyFill="1" applyBorder="1" applyAlignment="1" applyProtection="1">
      <alignment horizontal="center" vertical="center" wrapText="1"/>
      <protection locked="0"/>
    </xf>
    <xf numFmtId="164" fontId="45" fillId="14" borderId="2" xfId="0" applyNumberFormat="1" applyFont="1" applyFill="1" applyBorder="1" applyAlignment="1" applyProtection="1">
      <alignment horizontal="center" vertical="center" wrapText="1"/>
      <protection locked="0"/>
    </xf>
    <xf numFmtId="164" fontId="45" fillId="14" borderId="12" xfId="0" applyNumberFormat="1" applyFont="1" applyFill="1" applyBorder="1" applyAlignment="1" applyProtection="1">
      <alignment horizontal="center" vertical="center" wrapText="1"/>
      <protection locked="0"/>
    </xf>
    <xf numFmtId="0" fontId="57" fillId="22" borderId="11" xfId="0" applyFont="1" applyFill="1" applyBorder="1" applyAlignment="1" applyProtection="1">
      <alignment horizontal="center" vertical="center" wrapText="1"/>
      <protection locked="0"/>
    </xf>
    <xf numFmtId="0" fontId="57" fillId="25" borderId="11" xfId="0" applyFont="1" applyFill="1" applyBorder="1" applyAlignment="1" applyProtection="1">
      <alignment horizontal="center" vertical="center" wrapText="1"/>
      <protection locked="0"/>
    </xf>
    <xf numFmtId="164" fontId="57" fillId="25" borderId="11" xfId="0" applyNumberFormat="1" applyFont="1" applyFill="1" applyBorder="1" applyAlignment="1" applyProtection="1">
      <alignment horizontal="center" vertical="center" wrapText="1"/>
      <protection locked="0"/>
    </xf>
    <xf numFmtId="164" fontId="57" fillId="22" borderId="11" xfId="0" applyNumberFormat="1" applyFont="1" applyFill="1" applyBorder="1" applyAlignment="1" applyProtection="1">
      <alignment horizontal="center" vertical="center" wrapText="1"/>
      <protection locked="0"/>
    </xf>
    <xf numFmtId="164" fontId="45" fillId="29" borderId="10" xfId="0" applyNumberFormat="1" applyFont="1" applyFill="1" applyBorder="1" applyAlignment="1" applyProtection="1">
      <alignment horizontal="center" vertical="center" wrapText="1"/>
      <protection locked="0"/>
    </xf>
    <xf numFmtId="164" fontId="45" fillId="29" borderId="2" xfId="0" applyNumberFormat="1" applyFont="1" applyFill="1" applyBorder="1" applyAlignment="1" applyProtection="1">
      <alignment horizontal="center" vertical="center" wrapText="1"/>
      <protection locked="0"/>
    </xf>
    <xf numFmtId="164" fontId="45" fillId="29" borderId="12" xfId="0" applyNumberFormat="1" applyFont="1" applyFill="1" applyBorder="1" applyAlignment="1" applyProtection="1">
      <alignment horizontal="center" vertical="center" wrapText="1"/>
      <protection locked="0"/>
    </xf>
    <xf numFmtId="0" fontId="45" fillId="29" borderId="10" xfId="0" applyFont="1" applyFill="1" applyBorder="1" applyAlignment="1" applyProtection="1">
      <alignment horizontal="center" vertical="center" wrapText="1"/>
      <protection locked="0"/>
    </xf>
    <xf numFmtId="0" fontId="45" fillId="29" borderId="2" xfId="0" applyFont="1" applyFill="1" applyBorder="1" applyAlignment="1" applyProtection="1">
      <alignment horizontal="center" vertical="center" wrapText="1"/>
      <protection locked="0"/>
    </xf>
    <xf numFmtId="0" fontId="45" fillId="29" borderId="12" xfId="0" applyFont="1" applyFill="1" applyBorder="1" applyAlignment="1" applyProtection="1">
      <alignment horizontal="center" vertical="center" wrapText="1"/>
      <protection locked="0"/>
    </xf>
    <xf numFmtId="0" fontId="57" fillId="29" borderId="11" xfId="0" applyFont="1" applyFill="1" applyBorder="1" applyAlignment="1" applyProtection="1">
      <alignment horizontal="center" vertical="center" wrapText="1"/>
      <protection locked="0"/>
    </xf>
    <xf numFmtId="164" fontId="57" fillId="19" borderId="11" xfId="0" applyNumberFormat="1" applyFont="1" applyFill="1" applyBorder="1" applyAlignment="1" applyProtection="1">
      <alignment horizontal="center" vertical="center" wrapText="1"/>
      <protection locked="0"/>
    </xf>
    <xf numFmtId="164" fontId="57" fillId="30" borderId="11" xfId="0" applyNumberFormat="1" applyFont="1" applyFill="1" applyBorder="1" applyAlignment="1" applyProtection="1">
      <alignment horizontal="center" vertical="center" wrapText="1"/>
      <protection locked="0"/>
    </xf>
    <xf numFmtId="164" fontId="57" fillId="29" borderId="11" xfId="0" applyNumberFormat="1" applyFont="1" applyFill="1" applyBorder="1" applyAlignment="1" applyProtection="1">
      <alignment horizontal="center" vertical="center" wrapText="1"/>
      <protection locked="0"/>
    </xf>
    <xf numFmtId="164" fontId="57" fillId="12" borderId="11" xfId="0" applyNumberFormat="1" applyFont="1" applyFill="1" applyBorder="1" applyAlignment="1" applyProtection="1">
      <alignment horizontal="center" vertical="center" wrapText="1"/>
      <protection locked="0"/>
    </xf>
    <xf numFmtId="0" fontId="57" fillId="12" borderId="11" xfId="0" applyFont="1" applyFill="1" applyBorder="1" applyAlignment="1" applyProtection="1">
      <alignment horizontal="center" vertical="center" wrapText="1"/>
      <protection locked="0"/>
    </xf>
    <xf numFmtId="164" fontId="57" fillId="24" borderId="11" xfId="0" applyNumberFormat="1" applyFont="1" applyFill="1" applyBorder="1" applyAlignment="1" applyProtection="1">
      <alignment horizontal="center" vertical="center" wrapText="1"/>
      <protection locked="0"/>
    </xf>
    <xf numFmtId="0" fontId="57" fillId="4" borderId="11" xfId="0" applyFont="1" applyFill="1" applyBorder="1" applyAlignment="1" applyProtection="1">
      <alignment horizontal="center" vertical="center" wrapText="1"/>
      <protection locked="0"/>
    </xf>
    <xf numFmtId="164" fontId="45" fillId="8" borderId="11" xfId="0" applyNumberFormat="1" applyFont="1" applyFill="1" applyBorder="1" applyAlignment="1" applyProtection="1">
      <alignment horizontal="center" vertical="center" wrapText="1"/>
      <protection locked="0"/>
    </xf>
    <xf numFmtId="0" fontId="57" fillId="19" borderId="11" xfId="0" applyFont="1" applyFill="1" applyBorder="1" applyAlignment="1" applyProtection="1">
      <alignment horizontal="center" vertical="center" wrapText="1"/>
      <protection locked="0"/>
    </xf>
    <xf numFmtId="0" fontId="45" fillId="30" borderId="10" xfId="0" applyFont="1" applyFill="1" applyBorder="1" applyAlignment="1" applyProtection="1">
      <alignment horizontal="center" vertical="center" wrapText="1"/>
      <protection locked="0"/>
    </xf>
    <xf numFmtId="0" fontId="45" fillId="30" borderId="12" xfId="0" applyFont="1" applyFill="1" applyBorder="1" applyAlignment="1" applyProtection="1">
      <alignment horizontal="center" vertical="center" wrapText="1"/>
      <protection locked="0"/>
    </xf>
    <xf numFmtId="164" fontId="45" fillId="4" borderId="10" xfId="0" applyNumberFormat="1" applyFont="1" applyFill="1" applyBorder="1" applyAlignment="1" applyProtection="1">
      <alignment horizontal="center" vertical="center" wrapText="1"/>
      <protection locked="0"/>
    </xf>
    <xf numFmtId="164" fontId="45" fillId="4" borderId="12" xfId="0" applyNumberFormat="1" applyFont="1" applyFill="1" applyBorder="1" applyAlignment="1" applyProtection="1">
      <alignment horizontal="center" vertical="center" wrapText="1"/>
      <protection locked="0"/>
    </xf>
    <xf numFmtId="0" fontId="45" fillId="17" borderId="10" xfId="0" applyFont="1" applyFill="1" applyBorder="1" applyAlignment="1" applyProtection="1">
      <alignment horizontal="center" vertical="center" wrapText="1"/>
      <protection locked="0"/>
    </xf>
    <xf numFmtId="0" fontId="45" fillId="17" borderId="12" xfId="0" applyFont="1" applyFill="1" applyBorder="1" applyAlignment="1" applyProtection="1">
      <alignment horizontal="center" vertical="center" wrapText="1"/>
      <protection locked="0"/>
    </xf>
    <xf numFmtId="0" fontId="57" fillId="30" borderId="11" xfId="0" applyFont="1" applyFill="1" applyBorder="1" applyAlignment="1" applyProtection="1">
      <alignment horizontal="center" vertical="center" wrapText="1"/>
      <protection locked="0"/>
    </xf>
    <xf numFmtId="164" fontId="63" fillId="18" borderId="11" xfId="0" applyNumberFormat="1" applyFont="1" applyFill="1" applyBorder="1" applyAlignment="1" applyProtection="1">
      <alignment horizontal="center" vertical="center" wrapText="1"/>
      <protection locked="0"/>
    </xf>
    <xf numFmtId="0" fontId="63" fillId="18" borderId="11" xfId="0" applyFont="1" applyFill="1" applyBorder="1" applyAlignment="1" applyProtection="1">
      <alignment horizontal="justify" vertical="center" wrapText="1"/>
      <protection locked="0"/>
    </xf>
    <xf numFmtId="0" fontId="17" fillId="2" borderId="8" xfId="0" applyFont="1" applyFill="1" applyBorder="1" applyAlignment="1" applyProtection="1">
      <alignment horizontal="justify" vertical="center" wrapText="1"/>
      <protection locked="0"/>
    </xf>
    <xf numFmtId="0" fontId="17" fillId="2" borderId="9" xfId="0" applyFont="1" applyFill="1" applyBorder="1" applyAlignment="1" applyProtection="1">
      <alignment horizontal="justify" vertical="center" wrapText="1"/>
      <protection locked="0"/>
    </xf>
    <xf numFmtId="0" fontId="17" fillId="18" borderId="14" xfId="0" applyFont="1" applyFill="1" applyBorder="1" applyAlignment="1" applyProtection="1">
      <alignment horizontal="justify" vertical="center" wrapText="1"/>
      <protection locked="0"/>
    </xf>
    <xf numFmtId="0" fontId="17" fillId="18" borderId="15" xfId="0" applyFont="1" applyFill="1" applyBorder="1" applyAlignment="1" applyProtection="1">
      <alignment horizontal="justify" vertical="center" wrapText="1"/>
      <protection locked="0"/>
    </xf>
    <xf numFmtId="0" fontId="17" fillId="18" borderId="16" xfId="0" applyFont="1" applyFill="1" applyBorder="1" applyAlignment="1" applyProtection="1">
      <alignment horizontal="justify" vertical="center" wrapText="1"/>
      <protection locked="0"/>
    </xf>
    <xf numFmtId="0" fontId="31" fillId="18" borderId="10" xfId="0" applyFont="1" applyFill="1" applyBorder="1" applyAlignment="1" applyProtection="1">
      <alignment horizontal="left" vertical="center" wrapText="1"/>
      <protection locked="0"/>
    </xf>
    <xf numFmtId="0" fontId="31" fillId="18" borderId="12" xfId="0" applyFont="1" applyFill="1" applyBorder="1" applyAlignment="1" applyProtection="1">
      <alignment horizontal="left" vertical="center" wrapText="1"/>
      <protection locked="0"/>
    </xf>
    <xf numFmtId="0" fontId="17" fillId="18" borderId="10" xfId="0" applyFont="1" applyFill="1" applyBorder="1" applyAlignment="1" applyProtection="1">
      <alignment horizontal="justify" vertical="center" wrapText="1"/>
      <protection locked="0"/>
    </xf>
    <xf numFmtId="0" fontId="17" fillId="18" borderId="12" xfId="0" applyFont="1" applyFill="1" applyBorder="1" applyAlignment="1" applyProtection="1">
      <alignment horizontal="justify" vertical="center" wrapText="1"/>
      <protection locked="0"/>
    </xf>
    <xf numFmtId="0" fontId="53" fillId="2" borderId="8" xfId="0" applyFont="1" applyFill="1" applyBorder="1" applyAlignment="1" applyProtection="1">
      <alignment horizontal="justify" vertical="center" wrapText="1"/>
      <protection locked="0"/>
    </xf>
    <xf numFmtId="0" fontId="53" fillId="2" borderId="9" xfId="0" applyFont="1" applyFill="1" applyBorder="1" applyAlignment="1" applyProtection="1">
      <alignment horizontal="justify" vertical="center" wrapText="1"/>
      <protection locked="0"/>
    </xf>
    <xf numFmtId="0" fontId="17" fillId="26" borderId="8" xfId="0" applyFont="1" applyFill="1" applyBorder="1" applyAlignment="1" applyProtection="1">
      <alignment horizontal="justify" vertical="center" wrapText="1"/>
      <protection locked="0"/>
    </xf>
    <xf numFmtId="0" fontId="17" fillId="26" borderId="9" xfId="0" applyFont="1" applyFill="1" applyBorder="1" applyAlignment="1" applyProtection="1">
      <alignment horizontal="justify" vertical="center" wrapText="1"/>
      <protection locked="0"/>
    </xf>
    <xf numFmtId="0" fontId="53" fillId="18" borderId="8" xfId="0" applyFont="1" applyFill="1" applyBorder="1" applyAlignment="1" applyProtection="1">
      <alignment horizontal="justify" vertical="center" wrapText="1"/>
      <protection locked="0"/>
    </xf>
    <xf numFmtId="0" fontId="53" fillId="18" borderId="9" xfId="0" applyFont="1" applyFill="1" applyBorder="1" applyAlignment="1" applyProtection="1">
      <alignment horizontal="justify" vertical="center" wrapText="1"/>
      <protection locked="0"/>
    </xf>
    <xf numFmtId="0" fontId="53" fillId="17" borderId="13" xfId="0" applyFont="1" applyFill="1" applyBorder="1" applyAlignment="1" applyProtection="1">
      <alignment horizontal="justify" vertical="center" wrapText="1"/>
      <protection locked="0"/>
    </xf>
    <xf numFmtId="0" fontId="53" fillId="17" borderId="14" xfId="0" applyFont="1" applyFill="1" applyBorder="1" applyAlignment="1" applyProtection="1">
      <alignment horizontal="justify" vertical="center" wrapText="1"/>
      <protection locked="0"/>
    </xf>
    <xf numFmtId="0" fontId="53" fillId="17" borderId="10" xfId="0" applyFont="1" applyFill="1" applyBorder="1" applyAlignment="1" applyProtection="1">
      <alignment horizontal="center" vertical="center" wrapText="1"/>
      <protection locked="0"/>
    </xf>
    <xf numFmtId="0" fontId="53" fillId="17" borderId="12" xfId="0" applyFont="1" applyFill="1" applyBorder="1" applyAlignment="1" applyProtection="1">
      <alignment horizontal="center" vertical="center" wrapText="1"/>
      <protection locked="0"/>
    </xf>
    <xf numFmtId="0" fontId="53" fillId="11" borderId="13" xfId="0" applyFont="1" applyFill="1" applyBorder="1" applyAlignment="1" applyProtection="1">
      <alignment horizontal="justify" vertical="center" wrapText="1"/>
      <protection locked="0"/>
    </xf>
    <xf numFmtId="0" fontId="53" fillId="11" borderId="14" xfId="0" applyFont="1" applyFill="1" applyBorder="1" applyAlignment="1" applyProtection="1">
      <alignment horizontal="justify" vertical="center" wrapText="1"/>
      <protection locked="0"/>
    </xf>
    <xf numFmtId="0" fontId="53" fillId="11" borderId="10" xfId="0" applyFont="1" applyFill="1" applyBorder="1" applyAlignment="1" applyProtection="1">
      <alignment horizontal="center" vertical="center" wrapText="1"/>
      <protection locked="0"/>
    </xf>
    <xf numFmtId="0" fontId="53" fillId="11" borderId="12" xfId="0" applyFont="1" applyFill="1" applyBorder="1" applyAlignment="1" applyProtection="1">
      <alignment horizontal="center" vertical="center" wrapText="1"/>
      <protection locked="0"/>
    </xf>
    <xf numFmtId="0" fontId="84" fillId="5" borderId="10" xfId="0" applyFont="1" applyFill="1" applyBorder="1" applyAlignment="1" applyProtection="1">
      <alignment horizontal="center" vertical="center" wrapText="1"/>
      <protection locked="0"/>
    </xf>
    <xf numFmtId="0" fontId="84" fillId="5" borderId="12" xfId="0" applyFont="1" applyFill="1" applyBorder="1" applyAlignment="1" applyProtection="1">
      <alignment horizontal="center" vertical="center" wrapText="1"/>
      <protection locked="0"/>
    </xf>
    <xf numFmtId="0" fontId="84" fillId="17" borderId="13" xfId="0" applyFont="1" applyFill="1" applyBorder="1" applyAlignment="1" applyProtection="1">
      <alignment horizontal="justify" vertical="center" wrapText="1"/>
      <protection locked="0"/>
    </xf>
    <xf numFmtId="0" fontId="84" fillId="17" borderId="14" xfId="0" applyFont="1" applyFill="1" applyBorder="1" applyAlignment="1" applyProtection="1">
      <alignment horizontal="justify" vertical="center" wrapText="1"/>
      <protection locked="0"/>
    </xf>
    <xf numFmtId="0" fontId="84" fillId="17" borderId="10" xfId="0" applyFont="1" applyFill="1" applyBorder="1" applyAlignment="1" applyProtection="1">
      <alignment horizontal="center" vertical="center" wrapText="1"/>
      <protection locked="0"/>
    </xf>
    <xf numFmtId="0" fontId="84" fillId="17" borderId="12"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left" vertical="center" wrapText="1"/>
      <protection locked="0"/>
    </xf>
    <xf numFmtId="0" fontId="17" fillId="4" borderId="9" xfId="0" applyFont="1" applyFill="1" applyBorder="1" applyAlignment="1" applyProtection="1">
      <alignment horizontal="left" vertical="center" wrapText="1"/>
      <protection locked="0"/>
    </xf>
    <xf numFmtId="0" fontId="62" fillId="9" borderId="8" xfId="0" applyFont="1" applyFill="1" applyBorder="1" applyAlignment="1" applyProtection="1">
      <alignment horizontal="justify" vertical="center" wrapText="1"/>
      <protection locked="0"/>
    </xf>
    <xf numFmtId="0" fontId="62" fillId="9" borderId="9" xfId="0" applyFont="1" applyFill="1" applyBorder="1" applyAlignment="1" applyProtection="1">
      <alignment horizontal="justify" vertical="center" wrapText="1"/>
      <protection locked="0"/>
    </xf>
    <xf numFmtId="0" fontId="53" fillId="19" borderId="13" xfId="0" applyFont="1" applyFill="1" applyBorder="1" applyAlignment="1" applyProtection="1">
      <alignment horizontal="justify" vertical="center" wrapText="1"/>
      <protection locked="0"/>
    </xf>
    <xf numFmtId="0" fontId="53" fillId="19" borderId="14" xfId="0" applyFont="1" applyFill="1" applyBorder="1" applyAlignment="1" applyProtection="1">
      <alignment horizontal="justify" vertical="center" wrapText="1"/>
      <protection locked="0"/>
    </xf>
    <xf numFmtId="0" fontId="53" fillId="14" borderId="13" xfId="0" applyFont="1" applyFill="1" applyBorder="1" applyAlignment="1" applyProtection="1">
      <alignment horizontal="justify" vertical="center" wrapText="1"/>
      <protection locked="0"/>
    </xf>
    <xf numFmtId="0" fontId="53" fillId="14" borderId="14" xfId="0" applyFont="1" applyFill="1" applyBorder="1" applyAlignment="1" applyProtection="1">
      <alignment horizontal="justify" vertical="center" wrapText="1"/>
      <protection locked="0"/>
    </xf>
    <xf numFmtId="0" fontId="81" fillId="5" borderId="15" xfId="0" applyFont="1" applyFill="1" applyBorder="1" applyAlignment="1" applyProtection="1">
      <alignment horizontal="justify" vertical="center" wrapText="1"/>
      <protection locked="0"/>
    </xf>
    <xf numFmtId="0" fontId="84" fillId="5" borderId="16" xfId="0" applyFont="1" applyFill="1" applyBorder="1" applyAlignment="1" applyProtection="1">
      <alignment horizontal="justify" vertical="center" wrapText="1"/>
      <protection locked="0"/>
    </xf>
    <xf numFmtId="16" fontId="31" fillId="30" borderId="10" xfId="0" applyNumberFormat="1" applyFont="1" applyFill="1" applyBorder="1" applyAlignment="1" applyProtection="1">
      <alignment horizontal="center" vertical="center" wrapText="1"/>
      <protection locked="0"/>
    </xf>
    <xf numFmtId="16" fontId="31" fillId="30" borderId="12" xfId="0" applyNumberFormat="1" applyFont="1" applyFill="1" applyBorder="1" applyAlignment="1" applyProtection="1">
      <alignment horizontal="center" vertical="center" wrapText="1"/>
      <protection locked="0"/>
    </xf>
    <xf numFmtId="164" fontId="63" fillId="30" borderId="11" xfId="0" applyNumberFormat="1" applyFont="1" applyFill="1" applyBorder="1" applyAlignment="1" applyProtection="1">
      <alignment horizontal="center" vertical="center" wrapText="1"/>
      <protection locked="0"/>
    </xf>
    <xf numFmtId="0" fontId="17" fillId="29" borderId="8" xfId="0" applyFont="1" applyFill="1" applyBorder="1" applyAlignment="1" applyProtection="1">
      <alignment horizontal="justify" vertical="center" wrapText="1"/>
      <protection locked="0"/>
    </xf>
    <xf numFmtId="0" fontId="17" fillId="29" borderId="9" xfId="0" applyFont="1" applyFill="1" applyBorder="1" applyAlignment="1" applyProtection="1">
      <alignment horizontal="justify" vertical="center" wrapText="1"/>
      <protection locked="0"/>
    </xf>
    <xf numFmtId="0" fontId="63" fillId="24" borderId="11" xfId="0" applyFont="1" applyFill="1" applyBorder="1" applyAlignment="1" applyProtection="1">
      <alignment horizontal="justify" vertical="center" wrapText="1"/>
      <protection locked="0"/>
    </xf>
    <xf numFmtId="0" fontId="63" fillId="22" borderId="11" xfId="0" applyFont="1" applyFill="1" applyBorder="1" applyAlignment="1" applyProtection="1">
      <alignment horizontal="justify" vertical="center" wrapText="1"/>
      <protection locked="0"/>
    </xf>
    <xf numFmtId="0" fontId="86" fillId="19" borderId="15" xfId="0" applyFont="1" applyFill="1" applyBorder="1" applyAlignment="1" applyProtection="1">
      <alignment horizontal="justify" vertical="center" wrapText="1"/>
      <protection locked="0"/>
    </xf>
    <xf numFmtId="0" fontId="53" fillId="19" borderId="16" xfId="0" applyFont="1" applyFill="1" applyBorder="1" applyAlignment="1" applyProtection="1">
      <alignment horizontal="justify" vertical="center" wrapText="1"/>
      <protection locked="0"/>
    </xf>
    <xf numFmtId="164" fontId="63" fillId="14" borderId="11" xfId="0" applyNumberFormat="1" applyFont="1" applyFill="1" applyBorder="1" applyAlignment="1" applyProtection="1">
      <alignment horizontal="center" vertical="center" wrapText="1"/>
      <protection locked="0"/>
    </xf>
    <xf numFmtId="164" fontId="63" fillId="12" borderId="11" xfId="0" applyNumberFormat="1" applyFont="1" applyFill="1" applyBorder="1" applyAlignment="1" applyProtection="1">
      <alignment horizontal="center" vertical="center" wrapText="1"/>
      <protection locked="0"/>
    </xf>
    <xf numFmtId="0" fontId="63" fillId="11" borderId="11" xfId="0" applyFont="1" applyFill="1" applyBorder="1" applyAlignment="1" applyProtection="1">
      <alignment horizontal="justify" vertical="center" wrapText="1"/>
      <protection locked="0"/>
    </xf>
    <xf numFmtId="164" fontId="63" fillId="11" borderId="11" xfId="0" applyNumberFormat="1" applyFont="1" applyFill="1" applyBorder="1" applyAlignment="1" applyProtection="1">
      <alignment horizontal="center" vertical="center" wrapText="1"/>
      <protection locked="0"/>
    </xf>
    <xf numFmtId="0" fontId="63" fillId="29" borderId="11" xfId="0" applyFont="1" applyFill="1" applyBorder="1" applyAlignment="1" applyProtection="1">
      <alignment horizontal="justify" vertical="center" wrapText="1"/>
      <protection locked="0"/>
    </xf>
    <xf numFmtId="0" fontId="63" fillId="17" borderId="11" xfId="0" applyFont="1" applyFill="1" applyBorder="1" applyAlignment="1" applyProtection="1">
      <alignment horizontal="justify" vertical="center" wrapText="1"/>
      <protection locked="0"/>
    </xf>
    <xf numFmtId="0" fontId="31" fillId="10" borderId="10" xfId="0" applyFont="1" applyFill="1" applyBorder="1" applyAlignment="1" applyProtection="1">
      <alignment horizontal="center" vertical="center" wrapText="1"/>
      <protection locked="0"/>
    </xf>
    <xf numFmtId="0" fontId="31" fillId="10" borderId="12" xfId="0" applyFont="1" applyFill="1" applyBorder="1" applyAlignment="1" applyProtection="1">
      <alignment horizontal="center" vertical="center" wrapText="1"/>
      <protection locked="0"/>
    </xf>
    <xf numFmtId="3" fontId="31" fillId="17" borderId="10" xfId="0" applyNumberFormat="1" applyFont="1" applyFill="1" applyBorder="1" applyAlignment="1" applyProtection="1">
      <alignment horizontal="center" vertical="center" wrapText="1"/>
      <protection locked="0"/>
    </xf>
    <xf numFmtId="164" fontId="63" fillId="22" borderId="11" xfId="0" applyNumberFormat="1" applyFont="1" applyFill="1" applyBorder="1" applyAlignment="1" applyProtection="1">
      <alignment horizontal="center" vertical="center" wrapText="1"/>
      <protection locked="0"/>
    </xf>
    <xf numFmtId="0" fontId="31" fillId="17" borderId="10" xfId="0" applyFont="1" applyFill="1" applyBorder="1" applyAlignment="1" applyProtection="1">
      <alignment horizontal="center" vertical="center" textRotation="90" wrapText="1"/>
      <protection locked="0"/>
    </xf>
    <xf numFmtId="0" fontId="31" fillId="17" borderId="12" xfId="0" applyFont="1" applyFill="1" applyBorder="1" applyAlignment="1" applyProtection="1">
      <alignment horizontal="center" vertical="center" textRotation="90" wrapText="1"/>
      <protection locked="0"/>
    </xf>
    <xf numFmtId="16" fontId="31" fillId="17" borderId="10" xfId="0" applyNumberFormat="1" applyFont="1" applyFill="1" applyBorder="1" applyAlignment="1" applyProtection="1">
      <alignment vertical="center" wrapText="1"/>
      <protection locked="0"/>
    </xf>
    <xf numFmtId="16" fontId="31" fillId="17" borderId="12" xfId="0" applyNumberFormat="1" applyFont="1" applyFill="1" applyBorder="1" applyAlignment="1" applyProtection="1">
      <alignment vertical="center" wrapText="1"/>
      <protection locked="0"/>
    </xf>
    <xf numFmtId="164" fontId="57" fillId="3" borderId="11" xfId="0" applyNumberFormat="1" applyFont="1" applyFill="1" applyBorder="1" applyAlignment="1" applyProtection="1">
      <alignment horizontal="center" vertical="center" wrapText="1"/>
      <protection locked="0"/>
    </xf>
    <xf numFmtId="0" fontId="45" fillId="17" borderId="11" xfId="0" applyFont="1" applyFill="1" applyBorder="1" applyAlignment="1" applyProtection="1">
      <alignment horizontal="center" vertical="center" wrapText="1"/>
      <protection locked="0"/>
    </xf>
    <xf numFmtId="164" fontId="45" fillId="17" borderId="11" xfId="0" applyNumberFormat="1" applyFont="1" applyFill="1" applyBorder="1" applyAlignment="1" applyProtection="1">
      <alignment horizontal="center" vertical="center" wrapText="1"/>
      <protection locked="0"/>
    </xf>
    <xf numFmtId="0" fontId="31" fillId="17" borderId="10" xfId="0" applyFont="1" applyFill="1" applyBorder="1" applyAlignment="1" applyProtection="1">
      <alignment horizontal="justify" vertical="center" wrapText="1"/>
      <protection locked="0"/>
    </xf>
    <xf numFmtId="0" fontId="31" fillId="17" borderId="12" xfId="0" applyFont="1" applyFill="1" applyBorder="1" applyAlignment="1" applyProtection="1">
      <alignment horizontal="justify" vertical="center" wrapText="1"/>
      <protection locked="0"/>
    </xf>
    <xf numFmtId="0" fontId="61" fillId="3" borderId="10" xfId="0" applyFont="1" applyFill="1" applyBorder="1" applyAlignment="1" applyProtection="1">
      <alignment horizontal="center" vertical="center" wrapText="1"/>
      <protection locked="0"/>
    </xf>
    <xf numFmtId="0" fontId="61" fillId="3" borderId="12" xfId="0" applyFont="1" applyFill="1" applyBorder="1" applyAlignment="1" applyProtection="1">
      <alignment horizontal="center" vertical="center" wrapText="1"/>
      <protection locked="0"/>
    </xf>
    <xf numFmtId="3" fontId="31" fillId="17" borderId="12" xfId="0" applyNumberFormat="1"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31" fillId="10" borderId="13" xfId="0" applyFont="1" applyFill="1" applyBorder="1" applyAlignment="1" applyProtection="1">
      <alignment horizontal="left" vertical="center" wrapText="1"/>
      <protection locked="0"/>
    </xf>
    <xf numFmtId="0" fontId="31" fillId="10" borderId="14" xfId="0" applyFont="1" applyFill="1" applyBorder="1" applyAlignment="1" applyProtection="1">
      <alignment horizontal="left" vertical="center" wrapText="1"/>
      <protection locked="0"/>
    </xf>
    <xf numFmtId="0" fontId="31" fillId="10" borderId="15" xfId="0" applyFont="1" applyFill="1" applyBorder="1" applyAlignment="1" applyProtection="1">
      <alignment horizontal="left" vertical="center" wrapText="1"/>
      <protection locked="0"/>
    </xf>
    <xf numFmtId="0" fontId="31" fillId="10" borderId="16" xfId="0" applyFont="1" applyFill="1" applyBorder="1" applyAlignment="1" applyProtection="1">
      <alignment horizontal="left" vertical="center" wrapText="1"/>
      <protection locked="0"/>
    </xf>
    <xf numFmtId="0" fontId="31" fillId="10" borderId="10" xfId="0" applyFont="1" applyFill="1" applyBorder="1" applyAlignment="1" applyProtection="1">
      <alignment horizontal="center" vertical="center" textRotation="90" wrapText="1"/>
      <protection locked="0"/>
    </xf>
    <xf numFmtId="0" fontId="31" fillId="10" borderId="12" xfId="0" applyFont="1" applyFill="1" applyBorder="1" applyAlignment="1" applyProtection="1">
      <alignment horizontal="center" vertical="center" textRotation="90" wrapText="1"/>
      <protection locked="0"/>
    </xf>
    <xf numFmtId="0" fontId="63" fillId="9" borderId="11" xfId="0" applyFont="1" applyFill="1" applyBorder="1" applyAlignment="1" applyProtection="1">
      <alignment horizontal="justify" vertical="center" wrapText="1"/>
      <protection locked="0"/>
    </xf>
    <xf numFmtId="0" fontId="45" fillId="10" borderId="10" xfId="0" applyFont="1" applyFill="1" applyBorder="1" applyAlignment="1" applyProtection="1">
      <alignment horizontal="center" vertical="center" wrapText="1"/>
      <protection locked="0"/>
    </xf>
    <xf numFmtId="0" fontId="45" fillId="10" borderId="12" xfId="0" applyFont="1" applyFill="1" applyBorder="1" applyAlignment="1" applyProtection="1">
      <alignment horizontal="center" vertical="center" wrapText="1"/>
      <protection locked="0"/>
    </xf>
    <xf numFmtId="164" fontId="45" fillId="10" borderId="10" xfId="0" applyNumberFormat="1" applyFont="1" applyFill="1" applyBorder="1" applyAlignment="1" applyProtection="1">
      <alignment horizontal="center" vertical="center" wrapText="1"/>
      <protection locked="0"/>
    </xf>
    <xf numFmtId="164" fontId="45" fillId="10" borderId="12" xfId="0" applyNumberFormat="1" applyFont="1" applyFill="1" applyBorder="1" applyAlignment="1" applyProtection="1">
      <alignment horizontal="center" vertical="center" wrapText="1"/>
      <protection locked="0"/>
    </xf>
    <xf numFmtId="164" fontId="63" fillId="25" borderId="11" xfId="0" applyNumberFormat="1" applyFont="1" applyFill="1" applyBorder="1" applyAlignment="1" applyProtection="1">
      <alignment horizontal="center" vertical="center" wrapText="1"/>
      <protection locked="0"/>
    </xf>
    <xf numFmtId="0" fontId="97" fillId="17" borderId="13" xfId="0" applyFont="1" applyFill="1" applyBorder="1" applyAlignment="1" applyProtection="1">
      <alignment horizontal="left" vertical="center" wrapText="1"/>
      <protection locked="0"/>
    </xf>
    <xf numFmtId="0" fontId="97" fillId="17" borderId="14" xfId="0" applyFont="1" applyFill="1" applyBorder="1" applyAlignment="1" applyProtection="1">
      <alignment horizontal="left" vertical="center" wrapText="1"/>
      <protection locked="0"/>
    </xf>
    <xf numFmtId="0" fontId="97" fillId="17" borderId="15" xfId="0" applyFont="1" applyFill="1" applyBorder="1" applyAlignment="1" applyProtection="1">
      <alignment horizontal="left" vertical="center" wrapText="1"/>
      <protection locked="0"/>
    </xf>
    <xf numFmtId="0" fontId="97" fillId="17" borderId="16" xfId="0" applyFont="1" applyFill="1" applyBorder="1" applyAlignment="1" applyProtection="1">
      <alignment horizontal="left" vertical="center" wrapText="1"/>
      <protection locked="0"/>
    </xf>
    <xf numFmtId="0" fontId="18" fillId="17" borderId="10" xfId="0" applyFont="1" applyFill="1" applyBorder="1" applyAlignment="1" applyProtection="1">
      <alignment horizontal="center" vertical="center" wrapText="1"/>
      <protection locked="0"/>
    </xf>
    <xf numFmtId="0" fontId="18" fillId="17" borderId="12" xfId="0" applyFont="1" applyFill="1" applyBorder="1" applyAlignment="1" applyProtection="1">
      <alignment horizontal="center" vertical="center" wrapText="1"/>
      <protection locked="0"/>
    </xf>
    <xf numFmtId="164" fontId="18" fillId="17" borderId="10" xfId="0" applyNumberFormat="1" applyFont="1" applyFill="1" applyBorder="1" applyAlignment="1" applyProtection="1">
      <alignment horizontal="center" vertical="center" wrapText="1"/>
      <protection locked="0"/>
    </xf>
    <xf numFmtId="164" fontId="18" fillId="17" borderId="12" xfId="0" applyNumberFormat="1" applyFont="1" applyFill="1" applyBorder="1" applyAlignment="1" applyProtection="1">
      <alignment horizontal="center" vertical="center" wrapText="1"/>
      <protection locked="0"/>
    </xf>
    <xf numFmtId="1" fontId="31" fillId="18" borderId="3" xfId="0" applyNumberFormat="1" applyFont="1" applyFill="1" applyBorder="1" applyAlignment="1" applyProtection="1">
      <alignment horizontal="center" vertical="center" wrapText="1"/>
      <protection locked="0"/>
    </xf>
    <xf numFmtId="1" fontId="31" fillId="18" borderId="12" xfId="0" applyNumberFormat="1" applyFont="1" applyFill="1" applyBorder="1" applyAlignment="1" applyProtection="1">
      <alignment horizontal="center" vertical="center" wrapText="1"/>
      <protection locked="0"/>
    </xf>
    <xf numFmtId="0" fontId="84" fillId="8" borderId="10" xfId="0" applyFont="1" applyFill="1" applyBorder="1" applyAlignment="1" applyProtection="1">
      <alignment horizontal="center" vertical="center" wrapText="1"/>
      <protection locked="0"/>
    </xf>
    <xf numFmtId="0" fontId="84" fillId="8" borderId="12" xfId="0" applyFont="1" applyFill="1" applyBorder="1" applyAlignment="1" applyProtection="1">
      <alignment horizontal="center" vertical="center" wrapText="1"/>
      <protection locked="0"/>
    </xf>
    <xf numFmtId="0" fontId="84" fillId="8" borderId="15" xfId="0" applyFont="1" applyFill="1" applyBorder="1" applyAlignment="1" applyProtection="1">
      <alignment horizontal="justify" vertical="center" wrapText="1"/>
      <protection locked="0"/>
    </xf>
    <xf numFmtId="0" fontId="20" fillId="2" borderId="0" xfId="1" applyFont="1" applyFill="1" applyAlignment="1">
      <alignment horizontal="justify" vertical="center" wrapText="1"/>
    </xf>
    <xf numFmtId="0" fontId="90" fillId="10" borderId="3" xfId="1" applyFont="1" applyFill="1" applyBorder="1" applyAlignment="1">
      <alignment horizontal="center" vertical="center" wrapText="1"/>
    </xf>
    <xf numFmtId="0" fontId="21" fillId="3" borderId="3" xfId="1" applyFont="1" applyFill="1" applyBorder="1" applyAlignment="1">
      <alignment horizontal="justify" vertical="center" wrapText="1"/>
    </xf>
    <xf numFmtId="0" fontId="20" fillId="2" borderId="0" xfId="1" applyFont="1" applyFill="1" applyAlignment="1">
      <alignment horizontal="center" vertical="center" wrapText="1"/>
    </xf>
    <xf numFmtId="0" fontId="20" fillId="0" borderId="0" xfId="1" applyFont="1" applyAlignment="1">
      <alignment horizontal="justify" vertical="center" wrapText="1"/>
    </xf>
    <xf numFmtId="0" fontId="20" fillId="0" borderId="0" xfId="1" applyFont="1" applyAlignment="1">
      <alignment horizontal="center" vertical="center" wrapText="1"/>
    </xf>
    <xf numFmtId="0" fontId="90" fillId="10" borderId="13" xfId="1" applyFont="1" applyFill="1" applyBorder="1" applyAlignment="1">
      <alignment horizontal="center" vertical="center" wrapText="1"/>
    </xf>
    <xf numFmtId="0" fontId="90" fillId="10" borderId="1" xfId="1" applyFont="1" applyFill="1" applyBorder="1" applyAlignment="1">
      <alignment horizontal="center" vertical="center" wrapText="1"/>
    </xf>
    <xf numFmtId="0" fontId="90" fillId="10" borderId="14" xfId="1" applyFont="1" applyFill="1" applyBorder="1" applyAlignment="1">
      <alignment horizontal="center" vertical="center" wrapText="1"/>
    </xf>
    <xf numFmtId="0" fontId="90" fillId="10" borderId="15" xfId="1" applyFont="1" applyFill="1" applyBorder="1" applyAlignment="1">
      <alignment horizontal="center" vertical="center" wrapText="1"/>
    </xf>
    <xf numFmtId="0" fontId="90" fillId="10" borderId="6" xfId="1" applyFont="1" applyFill="1" applyBorder="1" applyAlignment="1">
      <alignment horizontal="center" vertical="center" wrapText="1"/>
    </xf>
    <xf numFmtId="0" fontId="90" fillId="10" borderId="16" xfId="1" applyFont="1" applyFill="1" applyBorder="1" applyAlignment="1">
      <alignment horizontal="center" vertical="center" wrapText="1"/>
    </xf>
    <xf numFmtId="0" fontId="90" fillId="10" borderId="10" xfId="1" applyFont="1" applyFill="1" applyBorder="1" applyAlignment="1">
      <alignment horizontal="center" vertical="center" wrapText="1"/>
    </xf>
    <xf numFmtId="0" fontId="90" fillId="10" borderId="12" xfId="1" applyFont="1" applyFill="1" applyBorder="1" applyAlignment="1">
      <alignment horizontal="center" vertical="center" wrapText="1"/>
    </xf>
    <xf numFmtId="0" fontId="90" fillId="28" borderId="10" xfId="1" applyFont="1" applyFill="1" applyBorder="1" applyAlignment="1">
      <alignment horizontal="center" vertical="center" wrapText="1"/>
    </xf>
    <xf numFmtId="0" fontId="90" fillId="28" borderId="12" xfId="1" applyFont="1" applyFill="1" applyBorder="1" applyAlignment="1">
      <alignment horizontal="center" vertical="center" wrapText="1"/>
    </xf>
    <xf numFmtId="0" fontId="90" fillId="29" borderId="13" xfId="1" applyFont="1" applyFill="1" applyBorder="1" applyAlignment="1">
      <alignment horizontal="center" vertical="center" wrapText="1"/>
    </xf>
    <xf numFmtId="0" fontId="90" fillId="29" borderId="14" xfId="1" applyFont="1" applyFill="1" applyBorder="1" applyAlignment="1">
      <alignment horizontal="center" vertical="center" wrapText="1"/>
    </xf>
    <xf numFmtId="0" fontId="90" fillId="29" borderId="15" xfId="1" applyFont="1" applyFill="1" applyBorder="1" applyAlignment="1">
      <alignment horizontal="center" vertical="center" wrapText="1"/>
    </xf>
    <xf numFmtId="0" fontId="90" fillId="29" borderId="16" xfId="1" applyFont="1" applyFill="1" applyBorder="1" applyAlignment="1">
      <alignment horizontal="center" vertical="center" wrapText="1"/>
    </xf>
    <xf numFmtId="0" fontId="20" fillId="2" borderId="8" xfId="1" applyFont="1" applyFill="1" applyBorder="1" applyAlignment="1">
      <alignment horizontal="center" vertical="center" wrapText="1"/>
    </xf>
    <xf numFmtId="0" fontId="20" fillId="2" borderId="7" xfId="1" applyFont="1" applyFill="1" applyBorder="1" applyAlignment="1">
      <alignment horizontal="center" vertical="center" wrapText="1"/>
    </xf>
    <xf numFmtId="0" fontId="20" fillId="2" borderId="9" xfId="1" applyFont="1" applyFill="1" applyBorder="1" applyAlignment="1">
      <alignment horizontal="center" vertical="center" wrapText="1"/>
    </xf>
    <xf numFmtId="0" fontId="90" fillId="29" borderId="10" xfId="1" applyFont="1" applyFill="1" applyBorder="1" applyAlignment="1">
      <alignment horizontal="center" vertical="center" wrapText="1"/>
    </xf>
    <xf numFmtId="0" fontId="90" fillId="29" borderId="12" xfId="1" applyFont="1" applyFill="1" applyBorder="1" applyAlignment="1">
      <alignment horizontal="center" vertical="center" wrapText="1"/>
    </xf>
    <xf numFmtId="0" fontId="90" fillId="28" borderId="10" xfId="1" applyFont="1" applyFill="1" applyBorder="1" applyAlignment="1">
      <alignment horizontal="center" vertical="center" textRotation="90" wrapText="1"/>
    </xf>
    <xf numFmtId="0" fontId="90" fillId="28" borderId="12" xfId="1" applyFont="1" applyFill="1" applyBorder="1" applyAlignment="1">
      <alignment horizontal="center" vertical="center" textRotation="90" wrapText="1"/>
    </xf>
    <xf numFmtId="0" fontId="90" fillId="10" borderId="8" xfId="1" applyFont="1" applyFill="1" applyBorder="1" applyAlignment="1">
      <alignment horizontal="center" vertical="center" wrapText="1"/>
    </xf>
    <xf numFmtId="0" fontId="90" fillId="10" borderId="7" xfId="1" applyFont="1" applyFill="1" applyBorder="1" applyAlignment="1">
      <alignment horizontal="center" vertical="center" wrapText="1"/>
    </xf>
    <xf numFmtId="0" fontId="90" fillId="10" borderId="9" xfId="1" applyFont="1" applyFill="1" applyBorder="1" applyAlignment="1">
      <alignment horizontal="center" vertical="center" wrapText="1"/>
    </xf>
    <xf numFmtId="0" fontId="90" fillId="12" borderId="8" xfId="1" applyFont="1" applyFill="1" applyBorder="1" applyAlignment="1">
      <alignment horizontal="center" vertical="center" wrapText="1"/>
    </xf>
    <xf numFmtId="0" fontId="90" fillId="12" borderId="7" xfId="1" applyFont="1" applyFill="1" applyBorder="1" applyAlignment="1">
      <alignment horizontal="center" vertical="center" wrapText="1"/>
    </xf>
    <xf numFmtId="0" fontId="90" fillId="12" borderId="9" xfId="1" applyFont="1" applyFill="1" applyBorder="1" applyAlignment="1">
      <alignment horizontal="center" vertical="center" wrapText="1"/>
    </xf>
    <xf numFmtId="0" fontId="44" fillId="8" borderId="8" xfId="1" applyFont="1" applyFill="1" applyBorder="1" applyAlignment="1">
      <alignment horizontal="center" vertical="center" wrapText="1"/>
    </xf>
    <xf numFmtId="0" fontId="44" fillId="8" borderId="7" xfId="1" applyFont="1" applyFill="1" applyBorder="1" applyAlignment="1">
      <alignment horizontal="center" vertical="center" wrapText="1"/>
    </xf>
    <xf numFmtId="0" fontId="44" fillId="8" borderId="9" xfId="1" applyFont="1" applyFill="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11" fillId="3" borderId="8"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2" fillId="3" borderId="8" xfId="1" applyFont="1" applyFill="1" applyBorder="1" applyAlignment="1">
      <alignment horizontal="center" vertical="center" wrapText="1"/>
    </xf>
    <xf numFmtId="0" fontId="12" fillId="3" borderId="7" xfId="1" applyFont="1" applyFill="1" applyBorder="1" applyAlignment="1">
      <alignment horizontal="center" vertical="center" wrapText="1"/>
    </xf>
    <xf numFmtId="0" fontId="12" fillId="3" borderId="9" xfId="1" applyFont="1" applyFill="1" applyBorder="1" applyAlignment="1">
      <alignment horizontal="center" vertical="center" wrapText="1"/>
    </xf>
    <xf numFmtId="0" fontId="5" fillId="22" borderId="8" xfId="1" applyFont="1" applyFill="1" applyBorder="1" applyAlignment="1">
      <alignment horizontal="center" vertical="center" wrapText="1"/>
    </xf>
    <xf numFmtId="0" fontId="5" fillId="22" borderId="9" xfId="1" applyFont="1" applyFill="1" applyBorder="1" applyAlignment="1">
      <alignment horizontal="center" vertical="center" wrapText="1"/>
    </xf>
    <xf numFmtId="15" fontId="14" fillId="0" borderId="3" xfId="2" applyNumberFormat="1" applyFont="1" applyBorder="1" applyAlignment="1">
      <alignment horizontal="center" vertical="center" wrapText="1"/>
    </xf>
    <xf numFmtId="0" fontId="14" fillId="23" borderId="3" xfId="2"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colors>
    <mruColors>
      <color rgb="FFFFFF99"/>
      <color rgb="FF0000FF"/>
      <color rgb="FFEAEAEA"/>
      <color rgb="FFDDDDDD"/>
      <color rgb="FF99FFCC"/>
      <color rgb="FFFFFFCC"/>
      <color rgb="FF66FFCC"/>
      <color rgb="FF00FFCC"/>
      <color rgb="FF33CC33"/>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0</xdr:row>
      <xdr:rowOff>171450</xdr:rowOff>
    </xdr:from>
    <xdr:to>
      <xdr:col>2</xdr:col>
      <xdr:colOff>2204649</xdr:colOff>
      <xdr:row>0</xdr:row>
      <xdr:rowOff>1143000</xdr:rowOff>
    </xdr:to>
    <xdr:pic>
      <xdr:nvPicPr>
        <xdr:cNvPr id="104629" name="Imagen 2">
          <a:extLst>
            <a:ext uri="{FF2B5EF4-FFF2-40B4-BE49-F238E27FC236}">
              <a16:creationId xmlns:a16="http://schemas.microsoft.com/office/drawing/2014/main" id="{00000000-0008-0000-0000-0000B59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71450"/>
          <a:ext cx="48768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T%20-%20ACS\PT%202020%20-%20ACS\20.%20Programa%20AII%20OCI%202020\Propuesta%20Arma%20-%20PAII\Propuesta%20PAII%209-Mar-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Producto"/>
      <sheetName val="Riesgo"/>
      <sheetName val="Recurso Humano"/>
      <sheetName val="Áreas Organizacionales"/>
    </sheetNames>
    <sheetDataSet>
      <sheetData sheetId="0" refreshError="1"/>
      <sheetData sheetId="1">
        <row r="2">
          <cell r="A2" t="str">
            <v>A</v>
          </cell>
        </row>
        <row r="3">
          <cell r="A3" t="str">
            <v>AC</v>
          </cell>
        </row>
        <row r="4">
          <cell r="A4" t="str">
            <v>ACIE</v>
          </cell>
        </row>
        <row r="5">
          <cell r="A5" t="str">
            <v>ACTI</v>
          </cell>
        </row>
        <row r="6">
          <cell r="A6" t="str">
            <v>AF</v>
          </cell>
        </row>
        <row r="7">
          <cell r="A7" t="str">
            <v>AG</v>
          </cell>
        </row>
        <row r="8">
          <cell r="A8" t="str">
            <v>ALE</v>
          </cell>
        </row>
        <row r="9">
          <cell r="A9" t="str">
            <v>API</v>
          </cell>
        </row>
        <row r="10">
          <cell r="A10" t="str">
            <v>AS</v>
          </cell>
        </row>
        <row r="11">
          <cell r="A11" t="str">
            <v>ASE</v>
          </cell>
        </row>
        <row r="12">
          <cell r="A12" t="str">
            <v>ASI</v>
          </cell>
        </row>
        <row r="13">
          <cell r="A13" t="str">
            <v>ATER</v>
          </cell>
        </row>
        <row r="14">
          <cell r="A14" t="str">
            <v>C</v>
          </cell>
        </row>
        <row r="15">
          <cell r="A15" t="str">
            <v>COM</v>
          </cell>
        </row>
        <row r="16">
          <cell r="A16" t="str">
            <v>CS</v>
          </cell>
        </row>
        <row r="17">
          <cell r="A17" t="str">
            <v>E</v>
          </cell>
        </row>
        <row r="18">
          <cell r="A18" t="str">
            <v>FPA</v>
          </cell>
        </row>
        <row r="19">
          <cell r="A19" t="str">
            <v>FPAII</v>
          </cell>
        </row>
        <row r="20">
          <cell r="A20" t="str">
            <v>FPM</v>
          </cell>
        </row>
        <row r="21">
          <cell r="A21" t="str">
            <v>IS</v>
          </cell>
        </row>
        <row r="22">
          <cell r="A22" t="str">
            <v>MAP</v>
          </cell>
        </row>
        <row r="23">
          <cell r="A23" t="str">
            <v>MAPC</v>
          </cell>
        </row>
        <row r="24">
          <cell r="A24" t="str">
            <v>MARC</v>
          </cell>
        </row>
        <row r="25">
          <cell r="A25" t="str">
            <v>MG</v>
          </cell>
        </row>
        <row r="26">
          <cell r="A26" t="str">
            <v>PD</v>
          </cell>
        </row>
        <row r="27">
          <cell r="A27" t="str">
            <v>PRC</v>
          </cell>
        </row>
        <row r="28">
          <cell r="A28" t="str">
            <v>R</v>
          </cell>
        </row>
        <row r="29">
          <cell r="A29" t="str">
            <v>RAF</v>
          </cell>
        </row>
        <row r="30">
          <cell r="A30" t="str">
            <v>STC</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725"/>
  <sheetViews>
    <sheetView showGridLines="0" tabSelected="1" topLeftCell="A5" zoomScale="54" zoomScaleNormal="54" workbookViewId="0">
      <pane xSplit="6" ySplit="6" topLeftCell="G11" activePane="bottomRight" state="frozen"/>
      <selection activeCell="A5" sqref="A5"/>
      <selection pane="topRight" activeCell="G5" sqref="G5"/>
      <selection pane="bottomLeft" activeCell="A11" sqref="A11"/>
      <selection pane="bottomRight" activeCell="A11" sqref="A11:A12"/>
    </sheetView>
  </sheetViews>
  <sheetFormatPr baseColWidth="10" defaultColWidth="11.42578125" defaultRowHeight="23.25" x14ac:dyDescent="0.2"/>
  <cols>
    <col min="1" max="1" width="14.28515625" style="330" customWidth="1"/>
    <col min="2" max="2" width="36" style="331" customWidth="1"/>
    <col min="3" max="3" width="64.28515625" style="332" customWidth="1"/>
    <col min="4" max="4" width="1.28515625" style="333" customWidth="1"/>
    <col min="5" max="5" width="15.28515625" style="334" customWidth="1"/>
    <col min="6" max="6" width="1.28515625" style="444" customWidth="1"/>
    <col min="7" max="7" width="15.28515625" style="334" customWidth="1"/>
    <col min="8" max="8" width="1.28515625" style="444" customWidth="1"/>
    <col min="9" max="13" width="10.140625" style="330" customWidth="1"/>
    <col min="14" max="14" width="1.28515625" style="335" customWidth="1"/>
    <col min="15" max="19" width="10.140625" style="330" customWidth="1"/>
    <col min="20" max="20" width="1.28515625" style="444" customWidth="1"/>
    <col min="21" max="21" width="10.7109375" style="336" customWidth="1"/>
    <col min="22" max="22" width="16.7109375" style="334" customWidth="1"/>
    <col min="23" max="25" width="10.7109375" style="334" customWidth="1"/>
    <col min="26" max="26" width="1.28515625" style="444" customWidth="1"/>
    <col min="27" max="27" width="30" style="337" customWidth="1"/>
    <col min="28" max="28" width="1.140625" style="444" customWidth="1"/>
    <col min="29" max="29" width="29.42578125" style="330" customWidth="1"/>
    <col min="30" max="30" width="1.42578125" style="333" customWidth="1"/>
    <col min="31" max="31" width="35" style="135" customWidth="1"/>
    <col min="32" max="32" width="1.28515625" style="338" customWidth="1"/>
    <col min="33" max="39" width="8.7109375" style="339" customWidth="1"/>
    <col min="40" max="40" width="8" style="339" customWidth="1"/>
    <col min="41" max="44" width="8.7109375" style="339" customWidth="1"/>
    <col min="45" max="45" width="1.85546875" style="83" customWidth="1"/>
    <col min="46" max="46" width="11.28515625" style="330" customWidth="1"/>
    <col min="47" max="47" width="1.85546875" style="83" customWidth="1"/>
    <col min="48" max="48" width="35" style="340" customWidth="1"/>
    <col min="49" max="49" width="2.5703125" style="444" customWidth="1"/>
    <col min="50" max="51" width="11.42578125" style="334" customWidth="1"/>
    <col min="52" max="52" width="1.85546875" style="83" customWidth="1"/>
    <col min="53" max="53" width="11.42578125" style="334" customWidth="1"/>
    <col min="54" max="54" width="2.85546875" style="83" customWidth="1"/>
    <col min="55" max="55" width="19.140625" style="341" customWidth="1"/>
    <col min="56" max="56" width="19.140625" style="342" customWidth="1"/>
    <col min="57" max="57" width="19.140625" style="341" customWidth="1"/>
    <col min="58" max="58" width="19.140625" style="342" customWidth="1"/>
    <col min="59" max="59" width="19.140625" style="341" customWidth="1"/>
    <col min="60" max="60" width="19.140625" style="342" customWidth="1"/>
    <col min="61" max="61" width="19.140625" style="341" customWidth="1"/>
    <col min="62" max="62" width="19.140625" style="342" customWidth="1"/>
    <col min="63" max="63" width="11.42578125" style="343"/>
    <col min="64" max="64" width="18.140625" style="343" customWidth="1"/>
    <col min="65" max="65" width="17.140625" style="342" customWidth="1"/>
    <col min="66" max="66" width="2.5703125" style="83" customWidth="1"/>
    <col min="67" max="67" width="46" style="94" customWidth="1"/>
    <col min="68" max="16384" width="11.42578125" style="83"/>
  </cols>
  <sheetData>
    <row r="1" spans="1:67" s="344" customFormat="1" ht="107.45" customHeight="1" x14ac:dyDescent="0.2">
      <c r="A1" s="1026"/>
      <c r="B1" s="1027"/>
      <c r="C1" s="1027"/>
      <c r="D1" s="1027"/>
      <c r="E1" s="1027"/>
      <c r="F1" s="1027"/>
      <c r="G1" s="513"/>
      <c r="H1" s="513"/>
      <c r="I1" s="941" t="s">
        <v>860</v>
      </c>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c r="AL1" s="942"/>
      <c r="AM1" s="942"/>
      <c r="AN1" s="942"/>
      <c r="AO1" s="942"/>
      <c r="AP1" s="942"/>
      <c r="AQ1" s="942"/>
      <c r="AR1" s="942"/>
      <c r="AS1" s="942"/>
      <c r="AT1" s="942"/>
      <c r="AU1" s="942"/>
      <c r="AV1" s="942"/>
      <c r="AW1" s="942"/>
      <c r="AX1" s="942"/>
      <c r="AY1" s="942"/>
      <c r="AZ1" s="942"/>
      <c r="BA1" s="943"/>
      <c r="BC1" s="1179" t="s">
        <v>443</v>
      </c>
      <c r="BD1" s="1180"/>
      <c r="BE1" s="1180"/>
      <c r="BF1" s="1180"/>
      <c r="BG1" s="1180"/>
      <c r="BH1" s="1180"/>
      <c r="BI1" s="1180"/>
      <c r="BJ1" s="1180"/>
      <c r="BK1" s="1180"/>
      <c r="BL1" s="1180"/>
      <c r="BM1" s="1180"/>
      <c r="BN1" s="1180"/>
      <c r="BO1" s="1181"/>
    </row>
    <row r="2" spans="1:67" s="89" customFormat="1" ht="9" hidden="1" customHeight="1" x14ac:dyDescent="0.2">
      <c r="A2" s="85"/>
      <c r="B2" s="443"/>
      <c r="C2" s="346"/>
      <c r="D2" s="84"/>
      <c r="E2" s="85"/>
      <c r="F2" s="444"/>
      <c r="G2" s="85"/>
      <c r="H2" s="444"/>
      <c r="I2" s="85">
        <f xml:space="preserve"> COUNTIF(GENERAL!AE14,#REF!)</f>
        <v>0</v>
      </c>
      <c r="J2" s="85"/>
      <c r="K2" s="85"/>
      <c r="L2" s="85"/>
      <c r="M2" s="85"/>
      <c r="N2" s="86"/>
      <c r="O2" s="85"/>
      <c r="P2" s="85"/>
      <c r="Q2" s="85"/>
      <c r="R2" s="85"/>
      <c r="S2" s="85"/>
      <c r="T2" s="444"/>
      <c r="U2" s="87"/>
      <c r="V2" s="85"/>
      <c r="W2" s="85"/>
      <c r="X2" s="85"/>
      <c r="Y2" s="85"/>
      <c r="Z2" s="444"/>
      <c r="AA2" s="88"/>
      <c r="AB2" s="444"/>
      <c r="AC2" s="85"/>
      <c r="AD2" s="84"/>
      <c r="AE2" s="135"/>
      <c r="AG2" s="90"/>
      <c r="AH2" s="90"/>
      <c r="AI2" s="90"/>
      <c r="AJ2" s="90"/>
      <c r="AK2" s="90"/>
      <c r="AL2" s="90"/>
      <c r="AM2" s="90"/>
      <c r="AN2" s="90"/>
      <c r="AO2" s="90"/>
      <c r="AP2" s="90"/>
      <c r="AQ2" s="90"/>
      <c r="AR2" s="90"/>
      <c r="AT2" s="85"/>
      <c r="AV2" s="443"/>
      <c r="AW2" s="444"/>
      <c r="AX2" s="85"/>
      <c r="AY2" s="85"/>
      <c r="BA2" s="85"/>
      <c r="BC2" s="91"/>
      <c r="BD2" s="92"/>
      <c r="BE2" s="91"/>
      <c r="BF2" s="92"/>
      <c r="BG2" s="91"/>
      <c r="BH2" s="92"/>
      <c r="BI2" s="91"/>
      <c r="BJ2" s="92"/>
      <c r="BK2" s="93"/>
      <c r="BL2" s="93"/>
      <c r="BM2" s="92"/>
      <c r="BO2" s="94"/>
    </row>
    <row r="3" spans="1:67" s="95" customFormat="1" ht="144" hidden="1" customHeight="1" x14ac:dyDescent="0.2">
      <c r="A3" s="944" t="s">
        <v>531</v>
      </c>
      <c r="B3" s="944"/>
      <c r="C3" s="944"/>
      <c r="D3" s="944"/>
      <c r="E3" s="944"/>
      <c r="F3" s="944"/>
      <c r="G3" s="944"/>
      <c r="H3" s="944"/>
      <c r="I3" s="944"/>
      <c r="J3" s="944"/>
      <c r="K3" s="944"/>
      <c r="L3" s="944"/>
      <c r="M3" s="944"/>
      <c r="N3" s="944"/>
      <c r="O3" s="944"/>
      <c r="P3" s="944"/>
      <c r="Q3" s="944"/>
      <c r="R3" s="944"/>
      <c r="S3" s="944"/>
      <c r="T3" s="944"/>
      <c r="U3" s="944"/>
      <c r="V3" s="944"/>
      <c r="W3" s="944"/>
      <c r="X3" s="944"/>
      <c r="Y3" s="944"/>
      <c r="Z3" s="944"/>
      <c r="AA3" s="944"/>
      <c r="AB3" s="944"/>
      <c r="AC3" s="944"/>
      <c r="AD3" s="944"/>
      <c r="AE3" s="944" t="s">
        <v>532</v>
      </c>
      <c r="AF3" s="944"/>
      <c r="AG3" s="945"/>
      <c r="AH3" s="945"/>
      <c r="AI3" s="945"/>
      <c r="AJ3" s="945"/>
      <c r="AK3" s="945"/>
      <c r="AL3" s="945"/>
      <c r="AM3" s="945"/>
      <c r="AN3" s="945"/>
      <c r="AO3" s="945"/>
      <c r="AP3" s="945"/>
      <c r="AQ3" s="945"/>
      <c r="AR3" s="945"/>
      <c r="AS3" s="944"/>
      <c r="AT3" s="944"/>
      <c r="AU3" s="944"/>
      <c r="AV3" s="944"/>
      <c r="AW3" s="944"/>
      <c r="AX3" s="944"/>
      <c r="AY3" s="944"/>
      <c r="AZ3" s="944"/>
      <c r="BA3" s="944"/>
      <c r="BC3" s="96"/>
      <c r="BD3" s="97"/>
      <c r="BE3" s="96"/>
      <c r="BF3" s="97"/>
      <c r="BG3" s="96"/>
      <c r="BH3" s="97"/>
      <c r="BI3" s="96"/>
      <c r="BJ3" s="97"/>
      <c r="BK3" s="98"/>
      <c r="BL3" s="98"/>
      <c r="BM3" s="97"/>
      <c r="BO3" s="94"/>
    </row>
    <row r="4" spans="1:67" s="95" customFormat="1" ht="81" hidden="1" customHeight="1" x14ac:dyDescent="0.2">
      <c r="A4" s="944" t="s">
        <v>533</v>
      </c>
      <c r="B4" s="944"/>
      <c r="C4" s="944"/>
      <c r="D4" s="944"/>
      <c r="E4" s="944"/>
      <c r="F4" s="944"/>
      <c r="G4" s="944"/>
      <c r="H4" s="944"/>
      <c r="I4" s="944"/>
      <c r="J4" s="944"/>
      <c r="K4" s="944"/>
      <c r="L4" s="944"/>
      <c r="M4" s="944"/>
      <c r="N4" s="944"/>
      <c r="O4" s="944"/>
      <c r="P4" s="944"/>
      <c r="Q4" s="944"/>
      <c r="R4" s="944"/>
      <c r="S4" s="944"/>
      <c r="T4" s="944"/>
      <c r="U4" s="944"/>
      <c r="V4" s="944"/>
      <c r="W4" s="944"/>
      <c r="X4" s="944"/>
      <c r="Y4" s="944"/>
      <c r="Z4" s="944"/>
      <c r="AA4" s="944"/>
      <c r="AB4" s="944"/>
      <c r="AC4" s="944"/>
      <c r="AD4" s="944"/>
      <c r="AE4" s="944" t="s">
        <v>534</v>
      </c>
      <c r="AF4" s="944"/>
      <c r="AG4" s="945"/>
      <c r="AH4" s="945"/>
      <c r="AI4" s="945"/>
      <c r="AJ4" s="945"/>
      <c r="AK4" s="945"/>
      <c r="AL4" s="945"/>
      <c r="AM4" s="945"/>
      <c r="AN4" s="945"/>
      <c r="AO4" s="945"/>
      <c r="AP4" s="945"/>
      <c r="AQ4" s="945"/>
      <c r="AR4" s="945"/>
      <c r="AS4" s="944"/>
      <c r="AT4" s="944"/>
      <c r="AU4" s="944"/>
      <c r="AV4" s="944"/>
      <c r="AW4" s="944"/>
      <c r="AX4" s="944"/>
      <c r="AY4" s="944"/>
      <c r="AZ4" s="944"/>
      <c r="BA4" s="944"/>
      <c r="BC4" s="1178"/>
      <c r="BD4" s="1178"/>
      <c r="BE4" s="1178"/>
      <c r="BF4" s="1178"/>
      <c r="BG4" s="1178"/>
      <c r="BH4" s="1178"/>
      <c r="BI4" s="1178"/>
      <c r="BJ4" s="1178"/>
      <c r="BK4" s="1178"/>
      <c r="BL4" s="1178"/>
      <c r="BM4" s="1178"/>
      <c r="BN4" s="1178"/>
      <c r="BO4" s="1178"/>
    </row>
    <row r="5" spans="1:67" s="89" customFormat="1" ht="7.5" customHeight="1" x14ac:dyDescent="0.2">
      <c r="A5" s="1004"/>
      <c r="B5" s="1004"/>
      <c r="C5" s="1004"/>
      <c r="D5" s="1004"/>
      <c r="E5" s="1004"/>
      <c r="F5" s="1004"/>
      <c r="G5" s="1004"/>
      <c r="H5" s="1004"/>
      <c r="I5" s="1004"/>
      <c r="J5" s="1004"/>
      <c r="K5" s="1004"/>
      <c r="L5" s="1004"/>
      <c r="M5" s="1004"/>
      <c r="N5" s="1004"/>
      <c r="O5" s="1004"/>
      <c r="P5" s="1004"/>
      <c r="Q5" s="1004"/>
      <c r="R5" s="1004"/>
      <c r="S5" s="1004"/>
      <c r="T5" s="1008"/>
      <c r="U5" s="1008"/>
      <c r="V5" s="1008"/>
      <c r="W5" s="1008"/>
      <c r="X5" s="1008"/>
      <c r="Y5" s="1008"/>
      <c r="Z5" s="1008"/>
      <c r="AA5" s="1008"/>
      <c r="AB5" s="1008"/>
      <c r="AC5" s="1008"/>
      <c r="AD5" s="1008"/>
      <c r="AE5" s="1008"/>
      <c r="AF5" s="1008"/>
      <c r="AG5" s="1009"/>
      <c r="AH5" s="1009"/>
      <c r="AI5" s="1009"/>
      <c r="AJ5" s="1009"/>
      <c r="AK5" s="1009"/>
      <c r="AL5" s="1009"/>
      <c r="AM5" s="1009"/>
      <c r="AN5" s="1009"/>
      <c r="AO5" s="1009"/>
      <c r="AP5" s="1009"/>
      <c r="AQ5" s="1009"/>
      <c r="AR5" s="1009"/>
      <c r="AS5" s="1008"/>
      <c r="AT5" s="1008"/>
      <c r="AU5" s="1008"/>
      <c r="AV5" s="1010"/>
      <c r="AW5" s="445"/>
      <c r="BC5" s="91"/>
      <c r="BD5" s="92"/>
      <c r="BE5" s="91"/>
      <c r="BF5" s="92"/>
      <c r="BG5" s="91"/>
      <c r="BH5" s="92"/>
      <c r="BI5" s="91"/>
      <c r="BJ5" s="92"/>
      <c r="BK5" s="93"/>
      <c r="BL5" s="93"/>
      <c r="BM5" s="92"/>
      <c r="BO5" s="94"/>
    </row>
    <row r="6" spans="1:67" s="89" customFormat="1" ht="61.5" customHeight="1" x14ac:dyDescent="0.2">
      <c r="A6" s="1005" t="s">
        <v>1</v>
      </c>
      <c r="B6" s="1028" t="s">
        <v>773</v>
      </c>
      <c r="C6" s="1029"/>
      <c r="D6" s="99"/>
      <c r="E6" s="1003" t="s">
        <v>981</v>
      </c>
      <c r="F6" s="99"/>
      <c r="G6" s="1003" t="s">
        <v>982</v>
      </c>
      <c r="H6" s="99"/>
      <c r="I6" s="1006" t="s">
        <v>215</v>
      </c>
      <c r="J6" s="1006"/>
      <c r="K6" s="1006"/>
      <c r="L6" s="1006"/>
      <c r="M6" s="1006"/>
      <c r="N6" s="100"/>
      <c r="O6" s="1007" t="s">
        <v>236</v>
      </c>
      <c r="P6" s="1007"/>
      <c r="Q6" s="1007"/>
      <c r="R6" s="1007"/>
      <c r="S6" s="1007"/>
      <c r="T6" s="101"/>
      <c r="U6" s="948" t="s">
        <v>374</v>
      </c>
      <c r="V6" s="1003" t="s">
        <v>427</v>
      </c>
      <c r="W6" s="1016" t="s">
        <v>881</v>
      </c>
      <c r="X6" s="1017"/>
      <c r="Y6" s="1018"/>
      <c r="Z6" s="99"/>
      <c r="AA6" s="1007" t="s">
        <v>356</v>
      </c>
      <c r="AB6" s="101"/>
      <c r="AC6" s="1006" t="s">
        <v>902</v>
      </c>
      <c r="AD6" s="101"/>
      <c r="AE6" s="1007" t="s">
        <v>535</v>
      </c>
      <c r="AF6" s="101"/>
      <c r="AG6" s="1015" t="s">
        <v>16</v>
      </c>
      <c r="AH6" s="1015" t="s">
        <v>17</v>
      </c>
      <c r="AI6" s="1015" t="s">
        <v>18</v>
      </c>
      <c r="AJ6" s="1015" t="s">
        <v>19</v>
      </c>
      <c r="AK6" s="1015" t="s">
        <v>20</v>
      </c>
      <c r="AL6" s="1015" t="s">
        <v>21</v>
      </c>
      <c r="AM6" s="1015" t="s">
        <v>22</v>
      </c>
      <c r="AN6" s="1015" t="s">
        <v>23</v>
      </c>
      <c r="AO6" s="1015" t="s">
        <v>24</v>
      </c>
      <c r="AP6" s="1015" t="s">
        <v>25</v>
      </c>
      <c r="AQ6" s="1015" t="s">
        <v>26</v>
      </c>
      <c r="AR6" s="1015" t="s">
        <v>27</v>
      </c>
      <c r="AT6" s="1003" t="s">
        <v>0</v>
      </c>
      <c r="AV6" s="1011" t="s">
        <v>40</v>
      </c>
      <c r="AW6" s="101"/>
      <c r="AX6" s="1003" t="s">
        <v>769</v>
      </c>
      <c r="AY6" s="948" t="s">
        <v>770</v>
      </c>
      <c r="BA6" s="1003" t="s">
        <v>420</v>
      </c>
      <c r="BC6" s="1190" t="s">
        <v>444</v>
      </c>
      <c r="BD6" s="1191"/>
      <c r="BE6" s="1191"/>
      <c r="BF6" s="1191"/>
      <c r="BG6" s="1191"/>
      <c r="BH6" s="1191"/>
      <c r="BI6" s="1191"/>
      <c r="BJ6" s="1191"/>
      <c r="BK6" s="1191"/>
      <c r="BL6" s="1191"/>
      <c r="BM6" s="1192"/>
      <c r="BN6" s="102"/>
      <c r="BO6" s="1189" t="s">
        <v>445</v>
      </c>
    </row>
    <row r="7" spans="1:67" s="107" customFormat="1" ht="26.45" customHeight="1" x14ac:dyDescent="0.2">
      <c r="A7" s="1005"/>
      <c r="B7" s="1030"/>
      <c r="C7" s="1031"/>
      <c r="D7" s="103"/>
      <c r="E7" s="1003"/>
      <c r="F7" s="103"/>
      <c r="G7" s="1003"/>
      <c r="H7" s="103"/>
      <c r="I7" s="104">
        <v>1</v>
      </c>
      <c r="J7" s="104">
        <v>2</v>
      </c>
      <c r="K7" s="104">
        <v>3</v>
      </c>
      <c r="L7" s="104">
        <v>4</v>
      </c>
      <c r="M7" s="104">
        <v>5</v>
      </c>
      <c r="N7" s="105"/>
      <c r="O7" s="347">
        <v>1</v>
      </c>
      <c r="P7" s="347">
        <v>2</v>
      </c>
      <c r="Q7" s="347">
        <v>3</v>
      </c>
      <c r="R7" s="347">
        <v>4</v>
      </c>
      <c r="S7" s="347">
        <v>5</v>
      </c>
      <c r="T7" s="106"/>
      <c r="U7" s="948"/>
      <c r="V7" s="1003"/>
      <c r="W7" s="1019"/>
      <c r="X7" s="1020"/>
      <c r="Y7" s="1021"/>
      <c r="Z7" s="103"/>
      <c r="AA7" s="1007"/>
      <c r="AB7" s="106"/>
      <c r="AC7" s="1006"/>
      <c r="AD7" s="106"/>
      <c r="AE7" s="1007"/>
      <c r="AF7" s="106"/>
      <c r="AG7" s="1015"/>
      <c r="AH7" s="1015"/>
      <c r="AI7" s="1015"/>
      <c r="AJ7" s="1015"/>
      <c r="AK7" s="1015"/>
      <c r="AL7" s="1015"/>
      <c r="AM7" s="1015"/>
      <c r="AN7" s="1015"/>
      <c r="AO7" s="1015"/>
      <c r="AP7" s="1015"/>
      <c r="AQ7" s="1015"/>
      <c r="AR7" s="1015"/>
      <c r="AT7" s="1003"/>
      <c r="AV7" s="1011"/>
      <c r="AW7" s="106"/>
      <c r="AX7" s="1003"/>
      <c r="AY7" s="948"/>
      <c r="BA7" s="1003"/>
      <c r="BC7" s="1182" t="s">
        <v>466</v>
      </c>
      <c r="BD7" s="1175" t="s">
        <v>467</v>
      </c>
      <c r="BE7" s="1183" t="s">
        <v>468</v>
      </c>
      <c r="BF7" s="1176" t="s">
        <v>459</v>
      </c>
      <c r="BG7" s="1183" t="s">
        <v>460</v>
      </c>
      <c r="BH7" s="1176" t="s">
        <v>461</v>
      </c>
      <c r="BI7" s="1183" t="s">
        <v>462</v>
      </c>
      <c r="BJ7" s="1176" t="s">
        <v>463</v>
      </c>
      <c r="BK7" s="1185" t="s">
        <v>464</v>
      </c>
      <c r="BL7" s="1186"/>
      <c r="BM7" s="1175" t="s">
        <v>465</v>
      </c>
      <c r="BN7" s="108"/>
      <c r="BO7" s="1189"/>
    </row>
    <row r="8" spans="1:67" s="113" customFormat="1" ht="153.75" customHeight="1" x14ac:dyDescent="0.2">
      <c r="A8" s="1005"/>
      <c r="B8" s="1032"/>
      <c r="C8" s="1033"/>
      <c r="D8" s="109"/>
      <c r="E8" s="1003"/>
      <c r="F8" s="109"/>
      <c r="G8" s="1003"/>
      <c r="H8" s="109"/>
      <c r="I8" s="110" t="s">
        <v>216</v>
      </c>
      <c r="J8" s="110" t="s">
        <v>217</v>
      </c>
      <c r="K8" s="110" t="s">
        <v>218</v>
      </c>
      <c r="L8" s="110" t="s">
        <v>44</v>
      </c>
      <c r="M8" s="110" t="s">
        <v>223</v>
      </c>
      <c r="N8" s="111"/>
      <c r="O8" s="348" t="s">
        <v>11</v>
      </c>
      <c r="P8" s="348" t="s">
        <v>12</v>
      </c>
      <c r="Q8" s="348" t="s">
        <v>13</v>
      </c>
      <c r="R8" s="348" t="s">
        <v>14</v>
      </c>
      <c r="S8" s="348" t="s">
        <v>15</v>
      </c>
      <c r="T8" s="112"/>
      <c r="U8" s="948"/>
      <c r="V8" s="1003"/>
      <c r="W8" s="438">
        <v>2020</v>
      </c>
      <c r="X8" s="438">
        <v>2021</v>
      </c>
      <c r="Y8" s="438">
        <v>2022</v>
      </c>
      <c r="Z8" s="109"/>
      <c r="AA8" s="1007"/>
      <c r="AB8" s="112"/>
      <c r="AC8" s="1006"/>
      <c r="AD8" s="112"/>
      <c r="AE8" s="1007"/>
      <c r="AF8" s="112"/>
      <c r="AG8" s="1015"/>
      <c r="AH8" s="1015"/>
      <c r="AI8" s="1015"/>
      <c r="AJ8" s="1015"/>
      <c r="AK8" s="1015"/>
      <c r="AL8" s="1015"/>
      <c r="AM8" s="1015"/>
      <c r="AN8" s="1015"/>
      <c r="AO8" s="1015"/>
      <c r="AP8" s="1015"/>
      <c r="AQ8" s="1015"/>
      <c r="AR8" s="1015"/>
      <c r="AT8" s="1003"/>
      <c r="AV8" s="1011"/>
      <c r="AW8" s="112"/>
      <c r="AX8" s="1003"/>
      <c r="AY8" s="948"/>
      <c r="BA8" s="1003"/>
      <c r="BC8" s="1182"/>
      <c r="BD8" s="1175"/>
      <c r="BE8" s="1184"/>
      <c r="BF8" s="1177"/>
      <c r="BG8" s="1184"/>
      <c r="BH8" s="1177"/>
      <c r="BI8" s="1184"/>
      <c r="BJ8" s="1177"/>
      <c r="BK8" s="1187"/>
      <c r="BL8" s="1188"/>
      <c r="BM8" s="1175"/>
      <c r="BN8" s="102"/>
      <c r="BO8" s="1189"/>
    </row>
    <row r="9" spans="1:67" s="94" customFormat="1" ht="7.5" customHeight="1" x14ac:dyDescent="0.2">
      <c r="A9" s="114"/>
      <c r="B9" s="115"/>
      <c r="C9" s="115"/>
      <c r="D9" s="114"/>
      <c r="E9" s="114"/>
      <c r="F9" s="114"/>
      <c r="G9" s="114"/>
      <c r="H9" s="114"/>
      <c r="I9" s="114"/>
      <c r="J9" s="114"/>
      <c r="K9" s="114"/>
      <c r="L9" s="114"/>
      <c r="M9" s="114"/>
      <c r="N9" s="114"/>
      <c r="O9" s="114"/>
      <c r="P9" s="114"/>
      <c r="Q9" s="114"/>
      <c r="R9" s="114"/>
      <c r="S9" s="114"/>
      <c r="T9" s="114"/>
      <c r="U9" s="116"/>
      <c r="V9" s="114"/>
      <c r="W9" s="114"/>
      <c r="X9" s="114"/>
      <c r="Y9" s="114"/>
      <c r="Z9" s="114"/>
      <c r="AA9" s="117"/>
      <c r="AB9" s="114"/>
      <c r="AC9" s="114"/>
      <c r="AD9" s="114"/>
      <c r="AE9" s="114"/>
      <c r="AF9" s="114"/>
      <c r="AG9" s="114"/>
      <c r="AH9" s="114"/>
      <c r="AI9" s="114"/>
      <c r="AJ9" s="114"/>
      <c r="AK9" s="114"/>
      <c r="AL9" s="114"/>
      <c r="AM9" s="114"/>
      <c r="AN9" s="114"/>
      <c r="AO9" s="114"/>
      <c r="AP9" s="114"/>
      <c r="AQ9" s="114"/>
      <c r="AR9" s="114"/>
      <c r="AT9" s="114"/>
      <c r="AV9" s="115"/>
      <c r="AW9" s="114"/>
      <c r="AX9" s="114"/>
      <c r="AY9" s="114"/>
      <c r="BA9" s="114"/>
      <c r="BD9" s="118"/>
      <c r="BF9" s="118"/>
      <c r="BH9" s="118"/>
      <c r="BJ9" s="118"/>
      <c r="BK9" s="119"/>
      <c r="BL9" s="119"/>
      <c r="BM9" s="118"/>
    </row>
    <row r="10" spans="1:67" s="94" customFormat="1" ht="7.5" customHeight="1" x14ac:dyDescent="0.2">
      <c r="A10" s="120"/>
      <c r="B10" s="121"/>
      <c r="C10" s="121"/>
      <c r="D10" s="114"/>
      <c r="E10" s="114"/>
      <c r="F10" s="114"/>
      <c r="G10" s="114"/>
      <c r="H10" s="114"/>
      <c r="I10" s="114"/>
      <c r="J10" s="114"/>
      <c r="K10" s="114"/>
      <c r="L10" s="114"/>
      <c r="M10" s="114"/>
      <c r="N10" s="114"/>
      <c r="O10" s="114"/>
      <c r="P10" s="114"/>
      <c r="Q10" s="114"/>
      <c r="R10" s="114"/>
      <c r="S10" s="114"/>
      <c r="T10" s="114"/>
      <c r="U10" s="116"/>
      <c r="V10" s="114"/>
      <c r="W10" s="114"/>
      <c r="X10" s="114"/>
      <c r="Y10" s="114"/>
      <c r="Z10" s="114"/>
      <c r="AA10" s="117"/>
      <c r="AB10" s="114"/>
      <c r="AC10" s="114"/>
      <c r="AD10" s="114"/>
      <c r="AE10" s="114"/>
      <c r="AF10" s="114"/>
      <c r="AG10" s="114"/>
      <c r="AH10" s="114"/>
      <c r="AI10" s="114"/>
      <c r="AJ10" s="114"/>
      <c r="AK10" s="114"/>
      <c r="AL10" s="114"/>
      <c r="AM10" s="114"/>
      <c r="AN10" s="114"/>
      <c r="AO10" s="114"/>
      <c r="AP10" s="114"/>
      <c r="AQ10" s="114"/>
      <c r="AR10" s="114"/>
      <c r="AT10" s="114"/>
      <c r="AV10" s="115"/>
      <c r="AW10" s="114"/>
      <c r="AX10" s="114"/>
      <c r="AY10" s="114"/>
      <c r="BA10" s="114"/>
      <c r="BD10" s="118"/>
      <c r="BF10" s="118"/>
      <c r="BH10" s="118"/>
      <c r="BJ10" s="118"/>
      <c r="BK10" s="119"/>
      <c r="BL10" s="119"/>
      <c r="BM10" s="118"/>
    </row>
    <row r="11" spans="1:67" s="94" customFormat="1" ht="55.15" customHeight="1" x14ac:dyDescent="0.2">
      <c r="A11" s="1038">
        <v>1</v>
      </c>
      <c r="B11" s="1036" t="s">
        <v>836</v>
      </c>
      <c r="C11" s="1037"/>
      <c r="D11" s="114"/>
      <c r="E11" s="114"/>
      <c r="F11" s="114"/>
      <c r="G11" s="114"/>
      <c r="H11" s="114"/>
      <c r="I11" s="114"/>
      <c r="J11" s="114"/>
      <c r="K11" s="114"/>
      <c r="L11" s="114"/>
      <c r="M11" s="114"/>
      <c r="N11" s="114"/>
      <c r="O11" s="114"/>
      <c r="P11" s="114"/>
      <c r="Q11" s="114"/>
      <c r="R11" s="114"/>
      <c r="S11" s="114"/>
      <c r="T11" s="114"/>
      <c r="U11" s="116"/>
      <c r="V11" s="114"/>
      <c r="W11" s="114"/>
      <c r="X11" s="114"/>
      <c r="Y11" s="114"/>
      <c r="Z11" s="114"/>
      <c r="AA11" s="345"/>
      <c r="AB11" s="114"/>
      <c r="AC11" s="114"/>
      <c r="AD11" s="114"/>
      <c r="AE11" s="114"/>
      <c r="AF11" s="114"/>
      <c r="AG11" s="114"/>
      <c r="AH11" s="114"/>
      <c r="AI11" s="114"/>
      <c r="AJ11" s="114"/>
      <c r="AK11" s="114"/>
      <c r="AL11" s="114"/>
      <c r="AM11" s="114"/>
      <c r="AN11" s="114"/>
      <c r="AO11" s="114"/>
      <c r="AP11" s="114"/>
      <c r="AQ11" s="114"/>
      <c r="AR11" s="114"/>
      <c r="AT11" s="114"/>
      <c r="AV11" s="115"/>
      <c r="AW11" s="114"/>
      <c r="AX11" s="114"/>
      <c r="AY11" s="114"/>
      <c r="BA11" s="114"/>
      <c r="BD11" s="118"/>
      <c r="BF11" s="118"/>
      <c r="BH11" s="118"/>
      <c r="BJ11" s="118"/>
      <c r="BK11" s="119"/>
      <c r="BL11" s="119"/>
      <c r="BM11" s="118"/>
    </row>
    <row r="12" spans="1:67" s="94" customFormat="1" ht="69.599999999999994" customHeight="1" x14ac:dyDescent="0.2">
      <c r="A12" s="1039"/>
      <c r="B12" s="1034" t="s">
        <v>864</v>
      </c>
      <c r="C12" s="1035"/>
      <c r="D12" s="114"/>
      <c r="E12" s="120"/>
      <c r="F12" s="114"/>
      <c r="G12" s="120"/>
      <c r="H12" s="114"/>
      <c r="I12" s="120"/>
      <c r="J12" s="120"/>
      <c r="K12" s="120"/>
      <c r="L12" s="120"/>
      <c r="M12" s="120"/>
      <c r="N12" s="114"/>
      <c r="O12" s="120"/>
      <c r="P12" s="120"/>
      <c r="Q12" s="120"/>
      <c r="R12" s="120"/>
      <c r="S12" s="120"/>
      <c r="T12" s="114"/>
      <c r="U12" s="122"/>
      <c r="V12" s="120"/>
      <c r="W12" s="120"/>
      <c r="X12" s="120"/>
      <c r="Y12" s="120"/>
      <c r="Z12" s="114"/>
      <c r="AA12" s="121"/>
      <c r="AB12" s="114"/>
      <c r="AC12" s="120"/>
      <c r="AD12" s="114"/>
      <c r="AE12" s="120"/>
      <c r="AF12" s="114"/>
      <c r="AG12" s="120"/>
      <c r="AH12" s="120"/>
      <c r="AI12" s="120"/>
      <c r="AJ12" s="120"/>
      <c r="AK12" s="120"/>
      <c r="AL12" s="120"/>
      <c r="AM12" s="120"/>
      <c r="AN12" s="120"/>
      <c r="AO12" s="120"/>
      <c r="AP12" s="120"/>
      <c r="AQ12" s="120"/>
      <c r="AR12" s="120"/>
      <c r="AT12" s="120"/>
      <c r="AV12" s="121"/>
      <c r="AW12" s="114"/>
      <c r="AX12" s="120"/>
      <c r="AY12" s="120"/>
      <c r="BA12" s="120"/>
      <c r="BD12" s="118"/>
      <c r="BF12" s="118"/>
      <c r="BH12" s="118"/>
      <c r="BJ12" s="118"/>
      <c r="BK12" s="119"/>
      <c r="BL12" s="119"/>
      <c r="BM12" s="118"/>
    </row>
    <row r="13" spans="1:67" s="94" customFormat="1" ht="83.25" customHeight="1" x14ac:dyDescent="0.35">
      <c r="A13" s="123" t="s">
        <v>855</v>
      </c>
      <c r="B13" s="1024" t="s">
        <v>8</v>
      </c>
      <c r="C13" s="1025"/>
      <c r="D13" s="114"/>
      <c r="E13" s="123" t="s">
        <v>70</v>
      </c>
      <c r="F13" s="114"/>
      <c r="G13" s="123" t="s">
        <v>996</v>
      </c>
      <c r="H13" s="114"/>
      <c r="I13" s="123"/>
      <c r="J13" s="123"/>
      <c r="K13" s="123"/>
      <c r="L13" s="123">
        <v>1</v>
      </c>
      <c r="M13" s="123"/>
      <c r="N13" s="114"/>
      <c r="O13" s="123"/>
      <c r="P13" s="123"/>
      <c r="Q13" s="123">
        <v>1</v>
      </c>
      <c r="R13" s="123"/>
      <c r="S13" s="123"/>
      <c r="T13" s="114"/>
      <c r="U13" s="124" t="s">
        <v>375</v>
      </c>
      <c r="V13" s="123">
        <v>1</v>
      </c>
      <c r="W13" s="123">
        <v>1</v>
      </c>
      <c r="X13" s="123">
        <v>1</v>
      </c>
      <c r="Y13" s="123">
        <v>1</v>
      </c>
      <c r="Z13" s="114"/>
      <c r="AA13" s="125">
        <v>42794</v>
      </c>
      <c r="AB13" s="114"/>
      <c r="AC13" s="123" t="s">
        <v>67</v>
      </c>
      <c r="AD13" s="114"/>
      <c r="AE13" s="123" t="s">
        <v>419</v>
      </c>
      <c r="AF13" s="114"/>
      <c r="AG13" s="123"/>
      <c r="AH13" s="123">
        <v>1</v>
      </c>
      <c r="AI13" s="123"/>
      <c r="AJ13" s="123"/>
      <c r="AK13" s="123"/>
      <c r="AL13" s="123"/>
      <c r="AM13" s="123"/>
      <c r="AN13" s="123"/>
      <c r="AO13" s="123"/>
      <c r="AP13" s="123"/>
      <c r="AQ13" s="123"/>
      <c r="AR13" s="123"/>
      <c r="AT13" s="123">
        <f t="shared" ref="AT13:AT16" si="0">SUM(AG13:AR13)</f>
        <v>1</v>
      </c>
      <c r="AV13" s="471" t="s">
        <v>60</v>
      </c>
      <c r="AW13" s="114"/>
      <c r="AX13" s="123">
        <v>1</v>
      </c>
      <c r="AY13" s="123">
        <f t="shared" ref="AY13:AY20" si="1">IF(AT13&lt;&gt;0,1,0)</f>
        <v>1</v>
      </c>
      <c r="BA13" s="123" t="s">
        <v>352</v>
      </c>
      <c r="BC13" s="126"/>
      <c r="BD13" s="127"/>
      <c r="BE13" s="126"/>
      <c r="BF13" s="127"/>
      <c r="BG13" s="126"/>
      <c r="BH13" s="127"/>
      <c r="BI13" s="126"/>
      <c r="BJ13" s="127"/>
      <c r="BK13" s="128">
        <f t="shared" ref="BK13:BK20" si="2">BC13+BE13+BG13+BI13</f>
        <v>0</v>
      </c>
      <c r="BL13" s="129">
        <f t="shared" ref="BL13:BL20" si="3">BK13/AT13</f>
        <v>0</v>
      </c>
      <c r="BM13" s="127">
        <f t="shared" ref="BM13:BM20" si="4">BD13+BF13+BH13+BJ13</f>
        <v>0</v>
      </c>
      <c r="BN13" s="130"/>
      <c r="BO13" s="131"/>
    </row>
    <row r="14" spans="1:67" s="94" customFormat="1" ht="94.15" customHeight="1" x14ac:dyDescent="0.35">
      <c r="A14" s="736" t="s">
        <v>93</v>
      </c>
      <c r="B14" s="795" t="s">
        <v>219</v>
      </c>
      <c r="C14" s="796"/>
      <c r="D14" s="114"/>
      <c r="E14" s="736" t="s">
        <v>47</v>
      </c>
      <c r="F14" s="114"/>
      <c r="G14" s="736" t="s">
        <v>996</v>
      </c>
      <c r="H14" s="114"/>
      <c r="I14" s="736"/>
      <c r="J14" s="736"/>
      <c r="K14" s="736"/>
      <c r="L14" s="736">
        <v>1</v>
      </c>
      <c r="M14" s="736"/>
      <c r="N14" s="114"/>
      <c r="O14" s="736">
        <v>1</v>
      </c>
      <c r="P14" s="736">
        <v>1</v>
      </c>
      <c r="Q14" s="736">
        <v>1</v>
      </c>
      <c r="R14" s="736">
        <v>1</v>
      </c>
      <c r="S14" s="736">
        <v>1</v>
      </c>
      <c r="T14" s="114"/>
      <c r="U14" s="992" t="s">
        <v>375</v>
      </c>
      <c r="V14" s="736">
        <v>1</v>
      </c>
      <c r="W14" s="736">
        <v>1</v>
      </c>
      <c r="X14" s="736">
        <v>1</v>
      </c>
      <c r="Y14" s="736">
        <v>1</v>
      </c>
      <c r="Z14" s="114"/>
      <c r="AA14" s="125" t="s">
        <v>786</v>
      </c>
      <c r="AB14" s="114"/>
      <c r="AC14" s="736" t="s">
        <v>877</v>
      </c>
      <c r="AD14" s="114"/>
      <c r="AE14" s="123" t="s">
        <v>68</v>
      </c>
      <c r="AF14" s="114"/>
      <c r="AG14" s="807"/>
      <c r="AH14" s="807"/>
      <c r="AI14" s="807"/>
      <c r="AJ14" s="807"/>
      <c r="AK14" s="807"/>
      <c r="AL14" s="807">
        <v>1</v>
      </c>
      <c r="AM14" s="807"/>
      <c r="AN14" s="807"/>
      <c r="AO14" s="807"/>
      <c r="AP14" s="807"/>
      <c r="AQ14" s="807">
        <v>1</v>
      </c>
      <c r="AR14" s="807"/>
      <c r="AT14" s="736">
        <f t="shared" si="0"/>
        <v>2</v>
      </c>
      <c r="AV14" s="1012" t="s">
        <v>41</v>
      </c>
      <c r="AW14" s="114"/>
      <c r="AX14" s="736">
        <v>1</v>
      </c>
      <c r="AY14" s="736">
        <f t="shared" si="1"/>
        <v>1</v>
      </c>
      <c r="BA14" s="123" t="s">
        <v>352</v>
      </c>
      <c r="BC14" s="901"/>
      <c r="BD14" s="618"/>
      <c r="BE14" s="901"/>
      <c r="BF14" s="618"/>
      <c r="BG14" s="901"/>
      <c r="BH14" s="618"/>
      <c r="BI14" s="901"/>
      <c r="BJ14" s="618"/>
      <c r="BK14" s="908">
        <f t="shared" si="2"/>
        <v>0</v>
      </c>
      <c r="BL14" s="915">
        <f t="shared" si="3"/>
        <v>0</v>
      </c>
      <c r="BM14" s="618">
        <f t="shared" si="4"/>
        <v>0</v>
      </c>
      <c r="BN14" s="130"/>
      <c r="BO14" s="646"/>
    </row>
    <row r="15" spans="1:67" s="94" customFormat="1" ht="94.15" customHeight="1" x14ac:dyDescent="0.35">
      <c r="A15" s="738"/>
      <c r="B15" s="797"/>
      <c r="C15" s="798"/>
      <c r="D15" s="114"/>
      <c r="E15" s="738"/>
      <c r="F15" s="114"/>
      <c r="G15" s="738"/>
      <c r="H15" s="114"/>
      <c r="I15" s="738"/>
      <c r="J15" s="738"/>
      <c r="K15" s="738"/>
      <c r="L15" s="738"/>
      <c r="M15" s="738"/>
      <c r="N15" s="114"/>
      <c r="O15" s="738"/>
      <c r="P15" s="738"/>
      <c r="Q15" s="738"/>
      <c r="R15" s="738"/>
      <c r="S15" s="738"/>
      <c r="T15" s="114"/>
      <c r="U15" s="994"/>
      <c r="V15" s="738"/>
      <c r="W15" s="738"/>
      <c r="X15" s="738"/>
      <c r="Y15" s="738"/>
      <c r="Z15" s="114"/>
      <c r="AA15" s="125" t="s">
        <v>787</v>
      </c>
      <c r="AB15" s="114"/>
      <c r="AC15" s="738"/>
      <c r="AD15" s="114"/>
      <c r="AE15" s="544" t="s">
        <v>1005</v>
      </c>
      <c r="AF15" s="114"/>
      <c r="AG15" s="738"/>
      <c r="AH15" s="738"/>
      <c r="AI15" s="738"/>
      <c r="AJ15" s="738"/>
      <c r="AK15" s="738"/>
      <c r="AL15" s="738"/>
      <c r="AM15" s="738"/>
      <c r="AN15" s="738"/>
      <c r="AO15" s="738"/>
      <c r="AP15" s="738"/>
      <c r="AQ15" s="738"/>
      <c r="AR15" s="738"/>
      <c r="AT15" s="738"/>
      <c r="AV15" s="1014"/>
      <c r="AW15" s="114"/>
      <c r="AX15" s="738"/>
      <c r="AY15" s="738"/>
      <c r="BA15" s="123" t="s">
        <v>352</v>
      </c>
      <c r="BC15" s="903"/>
      <c r="BD15" s="619"/>
      <c r="BE15" s="903"/>
      <c r="BF15" s="619"/>
      <c r="BG15" s="903"/>
      <c r="BH15" s="619"/>
      <c r="BI15" s="903"/>
      <c r="BJ15" s="619"/>
      <c r="BK15" s="910"/>
      <c r="BL15" s="917"/>
      <c r="BM15" s="619"/>
      <c r="BN15" s="130"/>
      <c r="BO15" s="647"/>
    </row>
    <row r="16" spans="1:67" s="94" customFormat="1" ht="98.45" customHeight="1" x14ac:dyDescent="0.35">
      <c r="A16" s="123" t="s">
        <v>434</v>
      </c>
      <c r="B16" s="1024" t="s">
        <v>78</v>
      </c>
      <c r="C16" s="1025"/>
      <c r="D16" s="114"/>
      <c r="E16" s="123" t="s">
        <v>440</v>
      </c>
      <c r="F16" s="114"/>
      <c r="G16" s="123" t="s">
        <v>996</v>
      </c>
      <c r="H16" s="114"/>
      <c r="I16" s="123"/>
      <c r="J16" s="123"/>
      <c r="K16" s="123"/>
      <c r="L16" s="123">
        <v>1</v>
      </c>
      <c r="M16" s="123"/>
      <c r="N16" s="114"/>
      <c r="O16" s="123"/>
      <c r="P16" s="123"/>
      <c r="Q16" s="123">
        <v>1</v>
      </c>
      <c r="R16" s="123"/>
      <c r="S16" s="123"/>
      <c r="T16" s="114"/>
      <c r="U16" s="124" t="s">
        <v>375</v>
      </c>
      <c r="V16" s="123">
        <v>1</v>
      </c>
      <c r="W16" s="123">
        <v>1</v>
      </c>
      <c r="X16" s="123">
        <v>1</v>
      </c>
      <c r="Y16" s="123">
        <v>1</v>
      </c>
      <c r="Z16" s="114"/>
      <c r="AA16" s="125" t="s">
        <v>1001</v>
      </c>
      <c r="AB16" s="114"/>
      <c r="AC16" s="123" t="s">
        <v>970</v>
      </c>
      <c r="AD16" s="114"/>
      <c r="AE16" s="123" t="s">
        <v>69</v>
      </c>
      <c r="AF16" s="114"/>
      <c r="AG16" s="472"/>
      <c r="AH16" s="472"/>
      <c r="AI16" s="472">
        <v>1</v>
      </c>
      <c r="AJ16" s="472"/>
      <c r="AK16" s="472"/>
      <c r="AL16" s="472"/>
      <c r="AM16" s="472"/>
      <c r="AN16" s="472"/>
      <c r="AO16" s="472"/>
      <c r="AP16" s="472"/>
      <c r="AQ16" s="472"/>
      <c r="AR16" s="472"/>
      <c r="AT16" s="123">
        <f t="shared" si="0"/>
        <v>1</v>
      </c>
      <c r="AV16" s="471" t="s">
        <v>255</v>
      </c>
      <c r="AW16" s="114"/>
      <c r="AX16" s="123">
        <v>1</v>
      </c>
      <c r="AY16" s="123">
        <f t="shared" si="1"/>
        <v>1</v>
      </c>
      <c r="BA16" s="123" t="s">
        <v>352</v>
      </c>
      <c r="BC16" s="126"/>
      <c r="BD16" s="127"/>
      <c r="BE16" s="126"/>
      <c r="BF16" s="127"/>
      <c r="BG16" s="126"/>
      <c r="BH16" s="127"/>
      <c r="BI16" s="126"/>
      <c r="BJ16" s="127"/>
      <c r="BK16" s="128">
        <f t="shared" si="2"/>
        <v>0</v>
      </c>
      <c r="BL16" s="129">
        <f t="shared" si="3"/>
        <v>0</v>
      </c>
      <c r="BM16" s="127">
        <f t="shared" si="4"/>
        <v>0</v>
      </c>
      <c r="BN16" s="130"/>
      <c r="BO16" s="131"/>
    </row>
    <row r="17" spans="1:67" s="94" customFormat="1" ht="61.15" customHeight="1" x14ac:dyDescent="0.35">
      <c r="A17" s="736" t="s">
        <v>94</v>
      </c>
      <c r="B17" s="1045" t="s">
        <v>6</v>
      </c>
      <c r="C17" s="1046"/>
      <c r="D17" s="114"/>
      <c r="E17" s="736" t="s">
        <v>47</v>
      </c>
      <c r="F17" s="114"/>
      <c r="G17" s="736" t="s">
        <v>996</v>
      </c>
      <c r="H17" s="114"/>
      <c r="I17" s="736">
        <v>1</v>
      </c>
      <c r="J17" s="736"/>
      <c r="K17" s="736"/>
      <c r="L17" s="736">
        <v>1</v>
      </c>
      <c r="M17" s="736"/>
      <c r="N17" s="114"/>
      <c r="O17" s="736">
        <v>1</v>
      </c>
      <c r="P17" s="736"/>
      <c r="Q17" s="736"/>
      <c r="R17" s="736"/>
      <c r="S17" s="736">
        <v>1</v>
      </c>
      <c r="T17" s="114"/>
      <c r="U17" s="992" t="s">
        <v>375</v>
      </c>
      <c r="V17" s="736">
        <v>1</v>
      </c>
      <c r="W17" s="736">
        <v>1</v>
      </c>
      <c r="X17" s="736">
        <v>1</v>
      </c>
      <c r="Y17" s="736">
        <v>1</v>
      </c>
      <c r="Z17" s="114"/>
      <c r="AA17" s="496">
        <v>42751</v>
      </c>
      <c r="AB17" s="114"/>
      <c r="AC17" s="736" t="s">
        <v>877</v>
      </c>
      <c r="AD17" s="114"/>
      <c r="AE17" s="747" t="s">
        <v>529</v>
      </c>
      <c r="AF17" s="114"/>
      <c r="AG17" s="736">
        <v>1</v>
      </c>
      <c r="AH17" s="736"/>
      <c r="AI17" s="736"/>
      <c r="AJ17" s="736"/>
      <c r="AK17" s="747">
        <v>1</v>
      </c>
      <c r="AL17" s="736"/>
      <c r="AM17" s="736"/>
      <c r="AN17" s="736"/>
      <c r="AO17" s="747">
        <v>1</v>
      </c>
      <c r="AP17" s="736"/>
      <c r="AQ17" s="736"/>
      <c r="AR17" s="736"/>
      <c r="AT17" s="736">
        <f>SUM(AG17:AR19)</f>
        <v>3</v>
      </c>
      <c r="AV17" s="495" t="s">
        <v>36</v>
      </c>
      <c r="AW17" s="114"/>
      <c r="AX17" s="736">
        <v>1</v>
      </c>
      <c r="AY17" s="736">
        <f t="shared" si="1"/>
        <v>1</v>
      </c>
      <c r="BA17" s="736" t="s">
        <v>3</v>
      </c>
      <c r="BC17" s="901"/>
      <c r="BD17" s="618"/>
      <c r="BE17" s="901"/>
      <c r="BF17" s="618"/>
      <c r="BG17" s="901"/>
      <c r="BH17" s="618"/>
      <c r="BI17" s="901"/>
      <c r="BJ17" s="618"/>
      <c r="BK17" s="908">
        <f t="shared" si="2"/>
        <v>0</v>
      </c>
      <c r="BL17" s="915">
        <f t="shared" si="3"/>
        <v>0</v>
      </c>
      <c r="BM17" s="618">
        <f t="shared" si="4"/>
        <v>0</v>
      </c>
      <c r="BN17" s="130"/>
      <c r="BO17" s="646"/>
    </row>
    <row r="18" spans="1:67" s="94" customFormat="1" ht="57" customHeight="1" x14ac:dyDescent="0.35">
      <c r="A18" s="737"/>
      <c r="B18" s="1047"/>
      <c r="C18" s="1048"/>
      <c r="D18" s="114"/>
      <c r="E18" s="737"/>
      <c r="F18" s="114"/>
      <c r="G18" s="737"/>
      <c r="H18" s="114"/>
      <c r="I18" s="737"/>
      <c r="J18" s="737"/>
      <c r="K18" s="737"/>
      <c r="L18" s="737"/>
      <c r="M18" s="737"/>
      <c r="N18" s="114"/>
      <c r="O18" s="737"/>
      <c r="P18" s="737"/>
      <c r="Q18" s="737"/>
      <c r="R18" s="737"/>
      <c r="S18" s="737"/>
      <c r="T18" s="114"/>
      <c r="U18" s="993"/>
      <c r="V18" s="737"/>
      <c r="W18" s="737"/>
      <c r="X18" s="737"/>
      <c r="Y18" s="737"/>
      <c r="Z18" s="114"/>
      <c r="AA18" s="125">
        <v>42870</v>
      </c>
      <c r="AB18" s="114"/>
      <c r="AC18" s="737"/>
      <c r="AD18" s="114"/>
      <c r="AE18" s="748"/>
      <c r="AF18" s="114"/>
      <c r="AG18" s="737"/>
      <c r="AH18" s="737"/>
      <c r="AI18" s="737"/>
      <c r="AJ18" s="737"/>
      <c r="AK18" s="748"/>
      <c r="AL18" s="737"/>
      <c r="AM18" s="737"/>
      <c r="AN18" s="737"/>
      <c r="AO18" s="748"/>
      <c r="AP18" s="737"/>
      <c r="AQ18" s="737"/>
      <c r="AR18" s="737"/>
      <c r="AT18" s="737"/>
      <c r="AV18" s="1012" t="s">
        <v>258</v>
      </c>
      <c r="AW18" s="114"/>
      <c r="AX18" s="737"/>
      <c r="AY18" s="737"/>
      <c r="BA18" s="737"/>
      <c r="BC18" s="902"/>
      <c r="BD18" s="750"/>
      <c r="BE18" s="902"/>
      <c r="BF18" s="750"/>
      <c r="BG18" s="902"/>
      <c r="BH18" s="750"/>
      <c r="BI18" s="902"/>
      <c r="BJ18" s="750"/>
      <c r="BK18" s="909"/>
      <c r="BL18" s="916"/>
      <c r="BM18" s="750"/>
      <c r="BN18" s="130"/>
      <c r="BO18" s="1174"/>
    </row>
    <row r="19" spans="1:67" s="94" customFormat="1" ht="57" customHeight="1" x14ac:dyDescent="0.35">
      <c r="A19" s="738"/>
      <c r="B19" s="1049"/>
      <c r="C19" s="1050"/>
      <c r="D19" s="114"/>
      <c r="E19" s="738"/>
      <c r="F19" s="114"/>
      <c r="G19" s="738"/>
      <c r="H19" s="114"/>
      <c r="I19" s="738"/>
      <c r="J19" s="738"/>
      <c r="K19" s="738"/>
      <c r="L19" s="738"/>
      <c r="M19" s="738"/>
      <c r="N19" s="114"/>
      <c r="O19" s="738"/>
      <c r="P19" s="738"/>
      <c r="Q19" s="738"/>
      <c r="R19" s="738"/>
      <c r="S19" s="738"/>
      <c r="T19" s="114"/>
      <c r="U19" s="994"/>
      <c r="V19" s="738"/>
      <c r="W19" s="738"/>
      <c r="X19" s="738"/>
      <c r="Y19" s="738"/>
      <c r="Z19" s="114"/>
      <c r="AA19" s="125">
        <v>42962</v>
      </c>
      <c r="AB19" s="114"/>
      <c r="AC19" s="738"/>
      <c r="AD19" s="114"/>
      <c r="AE19" s="749"/>
      <c r="AF19" s="114"/>
      <c r="AG19" s="738"/>
      <c r="AH19" s="738"/>
      <c r="AI19" s="738"/>
      <c r="AJ19" s="738"/>
      <c r="AK19" s="749"/>
      <c r="AL19" s="738"/>
      <c r="AM19" s="738"/>
      <c r="AN19" s="738"/>
      <c r="AO19" s="749"/>
      <c r="AP19" s="738"/>
      <c r="AQ19" s="738"/>
      <c r="AR19" s="738"/>
      <c r="AT19" s="738"/>
      <c r="AV19" s="1014"/>
      <c r="AW19" s="114"/>
      <c r="AX19" s="738"/>
      <c r="AY19" s="738"/>
      <c r="BA19" s="738"/>
      <c r="BC19" s="903"/>
      <c r="BD19" s="619"/>
      <c r="BE19" s="903"/>
      <c r="BF19" s="619"/>
      <c r="BG19" s="903"/>
      <c r="BH19" s="619"/>
      <c r="BI19" s="903"/>
      <c r="BJ19" s="619"/>
      <c r="BK19" s="910"/>
      <c r="BL19" s="917"/>
      <c r="BM19" s="619"/>
      <c r="BN19" s="130"/>
      <c r="BO19" s="647"/>
    </row>
    <row r="20" spans="1:67" s="94" customFormat="1" ht="89.25" customHeight="1" x14ac:dyDescent="0.35">
      <c r="A20" s="736" t="s">
        <v>95</v>
      </c>
      <c r="B20" s="795" t="s">
        <v>882</v>
      </c>
      <c r="C20" s="796"/>
      <c r="D20" s="114"/>
      <c r="E20" s="736" t="s">
        <v>46</v>
      </c>
      <c r="F20" s="114"/>
      <c r="G20" s="736" t="s">
        <v>996</v>
      </c>
      <c r="H20" s="114"/>
      <c r="I20" s="736">
        <v>1</v>
      </c>
      <c r="J20" s="736"/>
      <c r="K20" s="736"/>
      <c r="L20" s="736">
        <v>1</v>
      </c>
      <c r="M20" s="736"/>
      <c r="N20" s="114"/>
      <c r="O20" s="736">
        <v>1</v>
      </c>
      <c r="P20" s="736">
        <v>1</v>
      </c>
      <c r="Q20" s="736">
        <v>1</v>
      </c>
      <c r="R20" s="736">
        <v>1</v>
      </c>
      <c r="S20" s="736">
        <v>1</v>
      </c>
      <c r="T20" s="114"/>
      <c r="U20" s="992" t="s">
        <v>375</v>
      </c>
      <c r="V20" s="736">
        <v>1</v>
      </c>
      <c r="W20" s="736">
        <v>1</v>
      </c>
      <c r="X20" s="736">
        <v>1</v>
      </c>
      <c r="Y20" s="736">
        <v>1</v>
      </c>
      <c r="Z20" s="114"/>
      <c r="AA20" s="810">
        <v>43496</v>
      </c>
      <c r="AB20" s="114"/>
      <c r="AC20" s="736" t="s">
        <v>877</v>
      </c>
      <c r="AD20" s="114"/>
      <c r="AE20" s="543" t="s">
        <v>68</v>
      </c>
      <c r="AF20" s="114"/>
      <c r="AG20" s="807">
        <v>1</v>
      </c>
      <c r="AH20" s="807"/>
      <c r="AI20" s="807"/>
      <c r="AJ20" s="807"/>
      <c r="AK20" s="807"/>
      <c r="AL20" s="807"/>
      <c r="AM20" s="807">
        <v>1</v>
      </c>
      <c r="AN20" s="807"/>
      <c r="AO20" s="807"/>
      <c r="AP20" s="807"/>
      <c r="AQ20" s="807"/>
      <c r="AR20" s="807"/>
      <c r="AT20" s="736">
        <f>SUM(AG20:AR22)</f>
        <v>2</v>
      </c>
      <c r="AV20" s="1012" t="s">
        <v>41</v>
      </c>
      <c r="AW20" s="114"/>
      <c r="AX20" s="736">
        <v>1</v>
      </c>
      <c r="AY20" s="736">
        <f t="shared" si="1"/>
        <v>1</v>
      </c>
      <c r="BA20" s="123" t="s">
        <v>352</v>
      </c>
      <c r="BC20" s="901"/>
      <c r="BD20" s="618"/>
      <c r="BE20" s="901"/>
      <c r="BF20" s="618"/>
      <c r="BG20" s="901"/>
      <c r="BH20" s="618"/>
      <c r="BI20" s="901"/>
      <c r="BJ20" s="618"/>
      <c r="BK20" s="908">
        <f t="shared" si="2"/>
        <v>0</v>
      </c>
      <c r="BL20" s="915">
        <f t="shared" si="3"/>
        <v>0</v>
      </c>
      <c r="BM20" s="618">
        <f t="shared" si="4"/>
        <v>0</v>
      </c>
      <c r="BN20" s="130"/>
      <c r="BO20" s="646"/>
    </row>
    <row r="21" spans="1:67" s="94" customFormat="1" ht="89.25" customHeight="1" x14ac:dyDescent="0.35">
      <c r="A21" s="737"/>
      <c r="B21" s="1040"/>
      <c r="C21" s="1041"/>
      <c r="D21" s="114"/>
      <c r="E21" s="737"/>
      <c r="F21" s="114"/>
      <c r="G21" s="737"/>
      <c r="H21" s="114"/>
      <c r="I21" s="737"/>
      <c r="J21" s="737"/>
      <c r="K21" s="737"/>
      <c r="L21" s="737"/>
      <c r="M21" s="737"/>
      <c r="N21" s="114"/>
      <c r="O21" s="737"/>
      <c r="P21" s="737"/>
      <c r="Q21" s="737"/>
      <c r="R21" s="737"/>
      <c r="S21" s="737"/>
      <c r="T21" s="114"/>
      <c r="U21" s="993"/>
      <c r="V21" s="737"/>
      <c r="W21" s="737"/>
      <c r="X21" s="737"/>
      <c r="Y21" s="737"/>
      <c r="Z21" s="114"/>
      <c r="AA21" s="811"/>
      <c r="AB21" s="114"/>
      <c r="AC21" s="737"/>
      <c r="AD21" s="114"/>
      <c r="AE21" s="544" t="s">
        <v>1005</v>
      </c>
      <c r="AF21" s="114"/>
      <c r="AG21" s="808"/>
      <c r="AH21" s="808"/>
      <c r="AI21" s="808"/>
      <c r="AJ21" s="808"/>
      <c r="AK21" s="808"/>
      <c r="AL21" s="808"/>
      <c r="AM21" s="808"/>
      <c r="AN21" s="808"/>
      <c r="AO21" s="808"/>
      <c r="AP21" s="808"/>
      <c r="AQ21" s="808"/>
      <c r="AR21" s="808"/>
      <c r="AT21" s="737"/>
      <c r="AV21" s="1013"/>
      <c r="AW21" s="114"/>
      <c r="AX21" s="737"/>
      <c r="AY21" s="737"/>
      <c r="BA21" s="123" t="s">
        <v>352</v>
      </c>
      <c r="BC21" s="902"/>
      <c r="BD21" s="750"/>
      <c r="BE21" s="902"/>
      <c r="BF21" s="750"/>
      <c r="BG21" s="902"/>
      <c r="BH21" s="750"/>
      <c r="BI21" s="902"/>
      <c r="BJ21" s="750"/>
      <c r="BK21" s="909"/>
      <c r="BL21" s="916"/>
      <c r="BM21" s="750"/>
      <c r="BN21" s="130"/>
      <c r="BO21" s="1174"/>
    </row>
    <row r="22" spans="1:67" s="94" customFormat="1" ht="89.25" customHeight="1" x14ac:dyDescent="0.35">
      <c r="A22" s="738"/>
      <c r="B22" s="797"/>
      <c r="C22" s="798"/>
      <c r="D22" s="114"/>
      <c r="E22" s="738"/>
      <c r="F22" s="114"/>
      <c r="G22" s="738"/>
      <c r="H22" s="114"/>
      <c r="I22" s="738"/>
      <c r="J22" s="738"/>
      <c r="K22" s="738"/>
      <c r="L22" s="738"/>
      <c r="M22" s="738"/>
      <c r="N22" s="114"/>
      <c r="O22" s="738"/>
      <c r="P22" s="738"/>
      <c r="Q22" s="738"/>
      <c r="R22" s="738"/>
      <c r="S22" s="738"/>
      <c r="T22" s="114"/>
      <c r="U22" s="994"/>
      <c r="V22" s="738"/>
      <c r="W22" s="738"/>
      <c r="X22" s="738"/>
      <c r="Y22" s="738"/>
      <c r="Z22" s="114"/>
      <c r="AA22" s="125">
        <v>44407</v>
      </c>
      <c r="AB22" s="114"/>
      <c r="AC22" s="738"/>
      <c r="AD22" s="114"/>
      <c r="AE22" s="543" t="s">
        <v>67</v>
      </c>
      <c r="AF22" s="114"/>
      <c r="AG22" s="738"/>
      <c r="AH22" s="738"/>
      <c r="AI22" s="738"/>
      <c r="AJ22" s="738"/>
      <c r="AK22" s="738"/>
      <c r="AL22" s="738"/>
      <c r="AM22" s="738"/>
      <c r="AN22" s="738"/>
      <c r="AO22" s="738"/>
      <c r="AP22" s="738"/>
      <c r="AQ22" s="738"/>
      <c r="AR22" s="738"/>
      <c r="AT22" s="738"/>
      <c r="AV22" s="1014"/>
      <c r="AW22" s="114"/>
      <c r="AX22" s="738"/>
      <c r="AY22" s="738"/>
      <c r="BA22" s="123" t="s">
        <v>352</v>
      </c>
      <c r="BC22" s="903"/>
      <c r="BD22" s="619"/>
      <c r="BE22" s="903"/>
      <c r="BF22" s="619"/>
      <c r="BG22" s="903"/>
      <c r="BH22" s="619"/>
      <c r="BI22" s="903"/>
      <c r="BJ22" s="619"/>
      <c r="BK22" s="910"/>
      <c r="BL22" s="917"/>
      <c r="BM22" s="619"/>
      <c r="BN22" s="130"/>
      <c r="BO22" s="647"/>
    </row>
    <row r="23" spans="1:67" s="94" customFormat="1" ht="54.6" customHeight="1" x14ac:dyDescent="0.35">
      <c r="A23" s="736" t="s">
        <v>96</v>
      </c>
      <c r="B23" s="795" t="s">
        <v>126</v>
      </c>
      <c r="C23" s="796"/>
      <c r="D23" s="114"/>
      <c r="E23" s="736" t="s">
        <v>47</v>
      </c>
      <c r="F23" s="114"/>
      <c r="G23" s="736" t="s">
        <v>996</v>
      </c>
      <c r="H23" s="114"/>
      <c r="I23" s="736"/>
      <c r="J23" s="736"/>
      <c r="K23" s="736"/>
      <c r="L23" s="736">
        <v>1</v>
      </c>
      <c r="M23" s="736"/>
      <c r="N23" s="114"/>
      <c r="O23" s="736"/>
      <c r="P23" s="736"/>
      <c r="Q23" s="736">
        <v>1</v>
      </c>
      <c r="R23" s="736"/>
      <c r="S23" s="736"/>
      <c r="T23" s="114"/>
      <c r="U23" s="992" t="s">
        <v>375</v>
      </c>
      <c r="V23" s="736">
        <v>1</v>
      </c>
      <c r="W23" s="736">
        <v>1</v>
      </c>
      <c r="X23" s="736">
        <v>1</v>
      </c>
      <c r="Y23" s="736">
        <v>1</v>
      </c>
      <c r="Z23" s="114"/>
      <c r="AA23" s="125">
        <v>42794</v>
      </c>
      <c r="AB23" s="114"/>
      <c r="AC23" s="736" t="s">
        <v>877</v>
      </c>
      <c r="AD23" s="114"/>
      <c r="AE23" s="747" t="s">
        <v>355</v>
      </c>
      <c r="AF23" s="114"/>
      <c r="AG23" s="736"/>
      <c r="AH23" s="736">
        <v>1</v>
      </c>
      <c r="AI23" s="736"/>
      <c r="AJ23" s="736"/>
      <c r="AK23" s="736"/>
      <c r="AL23" s="736"/>
      <c r="AM23" s="736"/>
      <c r="AN23" s="747">
        <v>1</v>
      </c>
      <c r="AO23" s="736"/>
      <c r="AP23" s="736"/>
      <c r="AQ23" s="736"/>
      <c r="AR23" s="736"/>
      <c r="AT23" s="736">
        <f t="shared" ref="AT23" si="5">SUM(AG23:AR23)</f>
        <v>2</v>
      </c>
      <c r="AV23" s="1012" t="s">
        <v>30</v>
      </c>
      <c r="AW23" s="114"/>
      <c r="AX23" s="736">
        <v>1</v>
      </c>
      <c r="AY23" s="736">
        <f t="shared" ref="AY23" si="6">IF(AT23&lt;&gt;0,1,0)</f>
        <v>1</v>
      </c>
      <c r="BA23" s="736" t="s">
        <v>3</v>
      </c>
      <c r="BC23" s="901"/>
      <c r="BD23" s="618"/>
      <c r="BE23" s="901"/>
      <c r="BF23" s="618"/>
      <c r="BG23" s="901"/>
      <c r="BH23" s="618"/>
      <c r="BI23" s="901"/>
      <c r="BJ23" s="618"/>
      <c r="BK23" s="908">
        <f t="shared" ref="BK23" si="7">BC23+BE23+BG23+BI23</f>
        <v>0</v>
      </c>
      <c r="BL23" s="915">
        <f t="shared" ref="BL23" si="8">BK23/AT23</f>
        <v>0</v>
      </c>
      <c r="BM23" s="618">
        <f t="shared" ref="BM23" si="9">BD23+BF23+BH23+BJ23</f>
        <v>0</v>
      </c>
      <c r="BN23" s="130"/>
      <c r="BO23" s="646"/>
    </row>
    <row r="24" spans="1:67" s="94" customFormat="1" ht="42.75" customHeight="1" x14ac:dyDescent="0.35">
      <c r="A24" s="738"/>
      <c r="B24" s="797"/>
      <c r="C24" s="798"/>
      <c r="D24" s="114"/>
      <c r="E24" s="738"/>
      <c r="F24" s="114"/>
      <c r="G24" s="738"/>
      <c r="H24" s="114"/>
      <c r="I24" s="738"/>
      <c r="J24" s="738"/>
      <c r="K24" s="738"/>
      <c r="L24" s="738"/>
      <c r="M24" s="738"/>
      <c r="N24" s="114"/>
      <c r="O24" s="738"/>
      <c r="P24" s="738"/>
      <c r="Q24" s="738"/>
      <c r="R24" s="738"/>
      <c r="S24" s="738"/>
      <c r="T24" s="114"/>
      <c r="U24" s="994"/>
      <c r="V24" s="738"/>
      <c r="W24" s="738"/>
      <c r="X24" s="738"/>
      <c r="Y24" s="738"/>
      <c r="Z24" s="114"/>
      <c r="AA24" s="125">
        <v>42977</v>
      </c>
      <c r="AB24" s="114"/>
      <c r="AC24" s="738"/>
      <c r="AD24" s="114"/>
      <c r="AE24" s="749"/>
      <c r="AF24" s="114"/>
      <c r="AG24" s="738"/>
      <c r="AH24" s="738"/>
      <c r="AI24" s="738"/>
      <c r="AJ24" s="738"/>
      <c r="AK24" s="738"/>
      <c r="AL24" s="738"/>
      <c r="AM24" s="738"/>
      <c r="AN24" s="749"/>
      <c r="AO24" s="738"/>
      <c r="AP24" s="738"/>
      <c r="AQ24" s="738"/>
      <c r="AR24" s="738"/>
      <c r="AT24" s="738"/>
      <c r="AV24" s="1014"/>
      <c r="AW24" s="114"/>
      <c r="AX24" s="738"/>
      <c r="AY24" s="738"/>
      <c r="BA24" s="738"/>
      <c r="BC24" s="903"/>
      <c r="BD24" s="619"/>
      <c r="BE24" s="903"/>
      <c r="BF24" s="619"/>
      <c r="BG24" s="903"/>
      <c r="BH24" s="619"/>
      <c r="BI24" s="903"/>
      <c r="BJ24" s="619"/>
      <c r="BK24" s="910"/>
      <c r="BL24" s="917"/>
      <c r="BM24" s="619"/>
      <c r="BN24" s="130"/>
      <c r="BO24" s="647"/>
    </row>
    <row r="25" spans="1:67" s="94" customFormat="1" ht="170.45" customHeight="1" x14ac:dyDescent="0.35">
      <c r="A25" s="123" t="s">
        <v>97</v>
      </c>
      <c r="B25" s="806" t="s">
        <v>540</v>
      </c>
      <c r="C25" s="806"/>
      <c r="D25" s="114"/>
      <c r="E25" s="123" t="s">
        <v>47</v>
      </c>
      <c r="F25" s="114"/>
      <c r="G25" s="123" t="s">
        <v>987</v>
      </c>
      <c r="H25" s="114"/>
      <c r="I25" s="123"/>
      <c r="J25" s="123"/>
      <c r="K25" s="123"/>
      <c r="L25" s="123">
        <v>1</v>
      </c>
      <c r="M25" s="123">
        <v>1</v>
      </c>
      <c r="N25" s="114"/>
      <c r="O25" s="123">
        <v>1</v>
      </c>
      <c r="P25" s="123">
        <v>1</v>
      </c>
      <c r="Q25" s="123">
        <v>1</v>
      </c>
      <c r="R25" s="123">
        <v>1</v>
      </c>
      <c r="S25" s="123">
        <v>1</v>
      </c>
      <c r="T25" s="114"/>
      <c r="U25" s="124" t="s">
        <v>375</v>
      </c>
      <c r="V25" s="123">
        <v>1</v>
      </c>
      <c r="W25" s="123">
        <v>1</v>
      </c>
      <c r="X25" s="123">
        <v>1</v>
      </c>
      <c r="Y25" s="123">
        <v>1</v>
      </c>
      <c r="Z25" s="114"/>
      <c r="AA25" s="132" t="s">
        <v>852</v>
      </c>
      <c r="AB25" s="114"/>
      <c r="AC25" s="123" t="s">
        <v>67</v>
      </c>
      <c r="AD25" s="114"/>
      <c r="AE25" s="123" t="s">
        <v>64</v>
      </c>
      <c r="AF25" s="114"/>
      <c r="AG25" s="123">
        <v>1</v>
      </c>
      <c r="AH25" s="123"/>
      <c r="AI25" s="123"/>
      <c r="AJ25" s="123"/>
      <c r="AK25" s="123"/>
      <c r="AL25" s="123"/>
      <c r="AM25" s="123">
        <v>1</v>
      </c>
      <c r="AN25" s="123"/>
      <c r="AO25" s="123"/>
      <c r="AP25" s="123"/>
      <c r="AQ25" s="123"/>
      <c r="AR25" s="123"/>
      <c r="AT25" s="123">
        <f>SUM(AG25:AR25)</f>
        <v>2</v>
      </c>
      <c r="AV25" s="471" t="s">
        <v>41</v>
      </c>
      <c r="AW25" s="114"/>
      <c r="AX25" s="123">
        <v>1</v>
      </c>
      <c r="AY25" s="123">
        <f>IF(AT25&lt;&gt;0,1,0)</f>
        <v>1</v>
      </c>
      <c r="BA25" s="123" t="s">
        <v>352</v>
      </c>
      <c r="BC25" s="126"/>
      <c r="BD25" s="127"/>
      <c r="BE25" s="126"/>
      <c r="BF25" s="127"/>
      <c r="BG25" s="126"/>
      <c r="BH25" s="127"/>
      <c r="BI25" s="126"/>
      <c r="BJ25" s="127"/>
      <c r="BK25" s="128">
        <f>BC25+BE25+BG25+BI25</f>
        <v>0</v>
      </c>
      <c r="BL25" s="129">
        <f>BK25/AT25</f>
        <v>0</v>
      </c>
      <c r="BM25" s="127">
        <f>BD25+BF25+BH25+BJ25</f>
        <v>0</v>
      </c>
      <c r="BN25" s="130"/>
      <c r="BO25" s="131"/>
    </row>
    <row r="26" spans="1:67" s="94" customFormat="1" ht="9" customHeight="1" thickBot="1" x14ac:dyDescent="0.25">
      <c r="A26" s="114"/>
      <c r="B26" s="115"/>
      <c r="C26" s="115"/>
      <c r="D26" s="114"/>
      <c r="E26" s="114"/>
      <c r="F26" s="114"/>
      <c r="G26" s="114"/>
      <c r="H26" s="114"/>
      <c r="I26" s="114"/>
      <c r="J26" s="114"/>
      <c r="K26" s="114"/>
      <c r="L26" s="114"/>
      <c r="M26" s="114"/>
      <c r="N26" s="114"/>
      <c r="O26" s="114"/>
      <c r="P26" s="114"/>
      <c r="Q26" s="114"/>
      <c r="R26" s="114"/>
      <c r="S26" s="114"/>
      <c r="T26" s="114"/>
      <c r="U26" s="116"/>
      <c r="V26" s="114"/>
      <c r="W26" s="114"/>
      <c r="X26" s="114"/>
      <c r="Y26" s="114"/>
      <c r="Z26" s="114"/>
      <c r="AA26" s="117"/>
      <c r="AB26" s="114"/>
      <c r="AC26" s="114"/>
      <c r="AD26" s="114"/>
      <c r="AE26" s="114"/>
      <c r="AF26" s="114"/>
      <c r="AG26" s="114"/>
      <c r="AH26" s="114"/>
      <c r="AI26" s="114"/>
      <c r="AJ26" s="114"/>
      <c r="AK26" s="114"/>
      <c r="AL26" s="114"/>
      <c r="AM26" s="114"/>
      <c r="AN26" s="114"/>
      <c r="AO26" s="114"/>
      <c r="AP26" s="114"/>
      <c r="AQ26" s="114"/>
      <c r="AR26" s="114"/>
      <c r="AT26" s="114"/>
      <c r="AV26" s="115"/>
      <c r="AW26" s="114"/>
      <c r="AX26" s="114"/>
      <c r="AY26" s="114"/>
      <c r="BA26" s="114"/>
      <c r="BD26" s="118"/>
      <c r="BF26" s="118"/>
      <c r="BH26" s="118"/>
      <c r="BJ26" s="118"/>
      <c r="BK26" s="119"/>
      <c r="BL26" s="119"/>
      <c r="BM26" s="118"/>
    </row>
    <row r="27" spans="1:67" s="119" customFormat="1" ht="59.45" customHeight="1" thickTop="1" thickBot="1" x14ac:dyDescent="0.25">
      <c r="A27" s="801" t="str">
        <f>B11</f>
        <v>AUDITORÍAS DE LEY CON FECHA DE ENTREGA</v>
      </c>
      <c r="B27" s="801"/>
      <c r="C27" s="446" t="s">
        <v>353</v>
      </c>
      <c r="D27" s="133"/>
      <c r="E27" s="439">
        <f>COUNTIF(BA13:BA25,"P")</f>
        <v>8</v>
      </c>
      <c r="F27" s="133"/>
      <c r="G27" s="589">
        <f>E27/(E27+E28)</f>
        <v>0.8</v>
      </c>
      <c r="H27" s="133"/>
      <c r="I27" s="439">
        <f>SUM(I13:I25)</f>
        <v>2</v>
      </c>
      <c r="J27" s="439">
        <f>SUM(J13:J25)</f>
        <v>0</v>
      </c>
      <c r="K27" s="439">
        <f>SUM(K13:K25)</f>
        <v>0</v>
      </c>
      <c r="L27" s="439">
        <f>SUM(L13:L25)</f>
        <v>7</v>
      </c>
      <c r="M27" s="439">
        <f>SUM(M13:M25)</f>
        <v>1</v>
      </c>
      <c r="N27" s="114"/>
      <c r="O27" s="439">
        <f>SUM(O13:O25)</f>
        <v>4</v>
      </c>
      <c r="P27" s="439">
        <f>SUM(P13:P25)</f>
        <v>3</v>
      </c>
      <c r="Q27" s="439">
        <f>SUM(Q13:Q25)</f>
        <v>6</v>
      </c>
      <c r="R27" s="439">
        <f>SUM(R13:R25)</f>
        <v>3</v>
      </c>
      <c r="S27" s="439">
        <f>SUM(S13:S25)</f>
        <v>4</v>
      </c>
      <c r="T27" s="133"/>
      <c r="U27" s="134"/>
      <c r="V27" s="133"/>
      <c r="W27" s="497">
        <f>SUM(W13:W25)</f>
        <v>7</v>
      </c>
      <c r="X27" s="497">
        <f>SUM(X13:X25)</f>
        <v>7</v>
      </c>
      <c r="Y27" s="497">
        <f>SUM(Y13:Y25)</f>
        <v>7</v>
      </c>
      <c r="Z27" s="133"/>
      <c r="AA27" s="818"/>
      <c r="AB27" s="133"/>
      <c r="AC27" s="133"/>
      <c r="AD27" s="133"/>
      <c r="AE27" s="439" t="s">
        <v>260</v>
      </c>
      <c r="AF27" s="133"/>
      <c r="AG27" s="801">
        <f>SUM(AG13:AI25)</f>
        <v>6</v>
      </c>
      <c r="AH27" s="801"/>
      <c r="AI27" s="801"/>
      <c r="AJ27" s="801">
        <f>SUM(AJ13:AL25)</f>
        <v>2</v>
      </c>
      <c r="AK27" s="801"/>
      <c r="AL27" s="801"/>
      <c r="AM27" s="801">
        <f>SUM(AM13:AO25)</f>
        <v>4</v>
      </c>
      <c r="AN27" s="801"/>
      <c r="AO27" s="801"/>
      <c r="AP27" s="801">
        <f>SUM(AP13:AR25)</f>
        <v>1</v>
      </c>
      <c r="AQ27" s="801"/>
      <c r="AR27" s="801"/>
      <c r="AT27" s="801">
        <f>SUM(AT13:AT25)</f>
        <v>13</v>
      </c>
      <c r="AV27" s="995" t="s">
        <v>272</v>
      </c>
      <c r="AW27" s="133"/>
      <c r="AX27" s="439">
        <f>SUM(AX13:AX25)</f>
        <v>7</v>
      </c>
      <c r="AY27" s="439">
        <f>SUM(AY13:AY25)</f>
        <v>7</v>
      </c>
      <c r="BA27" s="114"/>
      <c r="BC27" s="463">
        <f t="shared" ref="BC27:BK27" si="10">SUM(BC13:BC25)</f>
        <v>0</v>
      </c>
      <c r="BD27" s="764">
        <f t="shared" si="10"/>
        <v>0</v>
      </c>
      <c r="BE27" s="463">
        <f t="shared" si="10"/>
        <v>0</v>
      </c>
      <c r="BF27" s="764">
        <f t="shared" si="10"/>
        <v>0</v>
      </c>
      <c r="BG27" s="463">
        <f t="shared" si="10"/>
        <v>0</v>
      </c>
      <c r="BH27" s="764">
        <f t="shared" si="10"/>
        <v>0</v>
      </c>
      <c r="BI27" s="463">
        <f t="shared" si="10"/>
        <v>0</v>
      </c>
      <c r="BJ27" s="764">
        <f t="shared" si="10"/>
        <v>0</v>
      </c>
      <c r="BK27" s="913">
        <f t="shared" si="10"/>
        <v>0</v>
      </c>
      <c r="BL27" s="914">
        <f>BK27/AT27</f>
        <v>0</v>
      </c>
      <c r="BM27" s="907">
        <f>SUM(BM13:BM25)</f>
        <v>0</v>
      </c>
      <c r="BN27" s="94"/>
      <c r="BO27" s="94"/>
    </row>
    <row r="28" spans="1:67" s="119" customFormat="1" ht="59.45" customHeight="1" thickTop="1" thickBot="1" x14ac:dyDescent="0.25">
      <c r="A28" s="801"/>
      <c r="B28" s="801"/>
      <c r="C28" s="446" t="s">
        <v>354</v>
      </c>
      <c r="D28" s="133"/>
      <c r="E28" s="439">
        <f>COUNTIF(BA13:BA25,"C")</f>
        <v>2</v>
      </c>
      <c r="F28" s="133"/>
      <c r="G28" s="589">
        <f>E28/(E27+E28)</f>
        <v>0.2</v>
      </c>
      <c r="H28" s="133"/>
      <c r="I28" s="801">
        <f>SUM(I27:M27)</f>
        <v>10</v>
      </c>
      <c r="J28" s="801"/>
      <c r="K28" s="801"/>
      <c r="L28" s="801"/>
      <c r="M28" s="801"/>
      <c r="N28" s="135"/>
      <c r="O28" s="801">
        <f>SUM(O27:S27)</f>
        <v>20</v>
      </c>
      <c r="P28" s="801"/>
      <c r="Q28" s="801"/>
      <c r="R28" s="801"/>
      <c r="S28" s="801"/>
      <c r="T28" s="133"/>
      <c r="U28" s="134"/>
      <c r="V28" s="133"/>
      <c r="W28" s="133"/>
      <c r="X28" s="133"/>
      <c r="Y28" s="133"/>
      <c r="Z28" s="133"/>
      <c r="AA28" s="818"/>
      <c r="AB28" s="133"/>
      <c r="AC28" s="133"/>
      <c r="AD28" s="133"/>
      <c r="AE28" s="439" t="s">
        <v>857</v>
      </c>
      <c r="AF28" s="133"/>
      <c r="AG28" s="801">
        <f>AG27+AJ27+AM27+AP27</f>
        <v>13</v>
      </c>
      <c r="AH28" s="801"/>
      <c r="AI28" s="801"/>
      <c r="AJ28" s="801"/>
      <c r="AK28" s="801"/>
      <c r="AL28" s="801"/>
      <c r="AM28" s="801"/>
      <c r="AN28" s="801"/>
      <c r="AO28" s="801"/>
      <c r="AP28" s="801"/>
      <c r="AQ28" s="801"/>
      <c r="AR28" s="801"/>
      <c r="AT28" s="801"/>
      <c r="AV28" s="995"/>
      <c r="AW28" s="133"/>
      <c r="AX28" s="920">
        <f>AY27/AX27</f>
        <v>1</v>
      </c>
      <c r="AY28" s="920"/>
      <c r="BA28" s="136"/>
      <c r="BC28" s="464">
        <f>BC27/AG27</f>
        <v>0</v>
      </c>
      <c r="BD28" s="765"/>
      <c r="BE28" s="464">
        <f>BE27/AJ27</f>
        <v>0</v>
      </c>
      <c r="BF28" s="765"/>
      <c r="BG28" s="464">
        <f>BG27/AM27</f>
        <v>0</v>
      </c>
      <c r="BH28" s="765"/>
      <c r="BI28" s="464">
        <f>BI27/AP27</f>
        <v>0</v>
      </c>
      <c r="BJ28" s="765"/>
      <c r="BK28" s="913"/>
      <c r="BL28" s="914"/>
      <c r="BM28" s="907"/>
      <c r="BN28" s="94"/>
      <c r="BO28" s="94"/>
    </row>
    <row r="29" spans="1:67" s="94" customFormat="1" ht="24" thickTop="1" x14ac:dyDescent="0.2">
      <c r="A29" s="120"/>
      <c r="B29" s="121"/>
      <c r="C29" s="121"/>
      <c r="D29" s="114"/>
      <c r="E29" s="114"/>
      <c r="F29" s="114"/>
      <c r="G29" s="114"/>
      <c r="H29" s="114"/>
      <c r="I29" s="114"/>
      <c r="J29" s="114"/>
      <c r="K29" s="114"/>
      <c r="L29" s="114"/>
      <c r="M29" s="114"/>
      <c r="N29" s="114"/>
      <c r="O29" s="114"/>
      <c r="P29" s="114"/>
      <c r="Q29" s="114"/>
      <c r="R29" s="114"/>
      <c r="S29" s="114"/>
      <c r="T29" s="114"/>
      <c r="U29" s="116"/>
      <c r="V29" s="114"/>
      <c r="W29" s="114"/>
      <c r="X29" s="114"/>
      <c r="Y29" s="114"/>
      <c r="Z29" s="114"/>
      <c r="AA29" s="117"/>
      <c r="AB29" s="114"/>
      <c r="AC29" s="114"/>
      <c r="AD29" s="114"/>
      <c r="AE29" s="114"/>
      <c r="AF29" s="114"/>
      <c r="AG29" s="114"/>
      <c r="AH29" s="114"/>
      <c r="AI29" s="114"/>
      <c r="AJ29" s="114"/>
      <c r="AK29" s="114"/>
      <c r="AL29" s="114"/>
      <c r="AM29" s="114"/>
      <c r="AN29" s="114"/>
      <c r="AO29" s="114"/>
      <c r="AP29" s="114"/>
      <c r="AQ29" s="114"/>
      <c r="AR29" s="114"/>
      <c r="AT29" s="114"/>
      <c r="AV29" s="115"/>
      <c r="AW29" s="114"/>
      <c r="AX29" s="114"/>
      <c r="AY29" s="114"/>
      <c r="BA29" s="114"/>
      <c r="BD29" s="118"/>
      <c r="BF29" s="118"/>
      <c r="BH29" s="118"/>
      <c r="BJ29" s="118"/>
      <c r="BK29" s="119"/>
      <c r="BL29" s="119"/>
      <c r="BM29" s="118"/>
    </row>
    <row r="30" spans="1:67" s="94" customFormat="1" ht="55.15" customHeight="1" x14ac:dyDescent="0.2">
      <c r="A30" s="831">
        <v>2</v>
      </c>
      <c r="B30" s="833" t="s">
        <v>837</v>
      </c>
      <c r="C30" s="834"/>
      <c r="D30" s="114"/>
      <c r="E30" s="114"/>
      <c r="F30" s="114"/>
      <c r="G30" s="114"/>
      <c r="H30" s="114"/>
      <c r="I30" s="114"/>
      <c r="J30" s="114"/>
      <c r="K30" s="114"/>
      <c r="L30" s="114"/>
      <c r="M30" s="114"/>
      <c r="N30" s="114"/>
      <c r="O30" s="114"/>
      <c r="P30" s="114"/>
      <c r="Q30" s="114"/>
      <c r="R30" s="114"/>
      <c r="S30" s="114"/>
      <c r="T30" s="114"/>
      <c r="U30" s="116"/>
      <c r="V30" s="114"/>
      <c r="W30" s="114"/>
      <c r="X30" s="114"/>
      <c r="Y30" s="114"/>
      <c r="Z30" s="114"/>
      <c r="AA30" s="115"/>
      <c r="AB30" s="114"/>
      <c r="AC30" s="114"/>
      <c r="AD30" s="114"/>
      <c r="AE30" s="114"/>
      <c r="AF30" s="114"/>
      <c r="AG30" s="114"/>
      <c r="AH30" s="114"/>
      <c r="AI30" s="114"/>
      <c r="AJ30" s="114"/>
      <c r="AK30" s="114"/>
      <c r="AL30" s="114"/>
      <c r="AM30" s="114"/>
      <c r="AN30" s="114"/>
      <c r="AO30" s="114"/>
      <c r="AP30" s="114"/>
      <c r="AQ30" s="114"/>
      <c r="AR30" s="114"/>
      <c r="AT30" s="114"/>
      <c r="AV30" s="115"/>
      <c r="AW30" s="114"/>
      <c r="AX30" s="114"/>
      <c r="AY30" s="114"/>
      <c r="BA30" s="114"/>
      <c r="BD30" s="118"/>
      <c r="BF30" s="118"/>
      <c r="BH30" s="118"/>
      <c r="BJ30" s="118"/>
      <c r="BK30" s="119"/>
      <c r="BL30" s="119"/>
      <c r="BM30" s="118"/>
    </row>
    <row r="31" spans="1:67" s="94" customFormat="1" ht="69.599999999999994" customHeight="1" x14ac:dyDescent="0.2">
      <c r="A31" s="832"/>
      <c r="B31" s="835" t="s">
        <v>865</v>
      </c>
      <c r="C31" s="836"/>
      <c r="D31" s="114"/>
      <c r="E31" s="120"/>
      <c r="F31" s="114"/>
      <c r="G31" s="120"/>
      <c r="H31" s="114"/>
      <c r="I31" s="120"/>
      <c r="J31" s="120"/>
      <c r="K31" s="120"/>
      <c r="L31" s="120"/>
      <c r="M31" s="120"/>
      <c r="N31" s="114"/>
      <c r="O31" s="120"/>
      <c r="P31" s="120"/>
      <c r="Q31" s="120"/>
      <c r="R31" s="120"/>
      <c r="S31" s="120"/>
      <c r="T31" s="114"/>
      <c r="U31" s="122"/>
      <c r="V31" s="120"/>
      <c r="W31" s="120"/>
      <c r="X31" s="120"/>
      <c r="Y31" s="120"/>
      <c r="Z31" s="114"/>
      <c r="AA31" s="121"/>
      <c r="AB31" s="114"/>
      <c r="AC31" s="120"/>
      <c r="AD31" s="114"/>
      <c r="AE31" s="120"/>
      <c r="AF31" s="114"/>
      <c r="AG31" s="120"/>
      <c r="AH31" s="120"/>
      <c r="AI31" s="120"/>
      <c r="AJ31" s="120"/>
      <c r="AK31" s="120"/>
      <c r="AL31" s="120"/>
      <c r="AM31" s="120"/>
      <c r="AN31" s="120"/>
      <c r="AO31" s="120"/>
      <c r="AP31" s="120"/>
      <c r="AQ31" s="120"/>
      <c r="AR31" s="120"/>
      <c r="AT31" s="120"/>
      <c r="AV31" s="121"/>
      <c r="AW31" s="114"/>
      <c r="AX31" s="120"/>
      <c r="AY31" s="120"/>
      <c r="BA31" s="120"/>
      <c r="BD31" s="118"/>
      <c r="BF31" s="118"/>
      <c r="BH31" s="118"/>
      <c r="BJ31" s="118"/>
      <c r="BK31" s="119"/>
      <c r="BL31" s="119"/>
      <c r="BM31" s="118"/>
    </row>
    <row r="32" spans="1:67" s="94" customFormat="1" ht="135.6" customHeight="1" x14ac:dyDescent="0.35">
      <c r="A32" s="137" t="s">
        <v>446</v>
      </c>
      <c r="B32" s="804" t="s">
        <v>536</v>
      </c>
      <c r="C32" s="805"/>
      <c r="D32" s="114"/>
      <c r="E32" s="137" t="s">
        <v>70</v>
      </c>
      <c r="F32" s="114"/>
      <c r="G32" s="137" t="s">
        <v>996</v>
      </c>
      <c r="H32" s="114"/>
      <c r="I32" s="137"/>
      <c r="J32" s="137"/>
      <c r="K32" s="137"/>
      <c r="L32" s="137">
        <v>1</v>
      </c>
      <c r="M32" s="137"/>
      <c r="N32" s="114"/>
      <c r="O32" s="137"/>
      <c r="P32" s="137"/>
      <c r="Q32" s="137">
        <v>1</v>
      </c>
      <c r="R32" s="137"/>
      <c r="S32" s="137"/>
      <c r="T32" s="114"/>
      <c r="U32" s="138" t="s">
        <v>375</v>
      </c>
      <c r="V32" s="137">
        <v>1</v>
      </c>
      <c r="W32" s="137">
        <v>1</v>
      </c>
      <c r="X32" s="137">
        <v>1</v>
      </c>
      <c r="Y32" s="137">
        <v>1</v>
      </c>
      <c r="Z32" s="114"/>
      <c r="AA32" s="139" t="s">
        <v>241</v>
      </c>
      <c r="AB32" s="114"/>
      <c r="AC32" s="137" t="s">
        <v>67</v>
      </c>
      <c r="AD32" s="114"/>
      <c r="AE32" s="151" t="s">
        <v>952</v>
      </c>
      <c r="AF32" s="114"/>
      <c r="AG32" s="137"/>
      <c r="AH32" s="137"/>
      <c r="AI32" s="137"/>
      <c r="AJ32" s="137"/>
      <c r="AK32" s="137"/>
      <c r="AL32" s="137"/>
      <c r="AM32" s="137">
        <v>1</v>
      </c>
      <c r="AN32" s="137"/>
      <c r="AO32" s="137"/>
      <c r="AP32" s="137"/>
      <c r="AQ32" s="137">
        <v>1</v>
      </c>
      <c r="AR32" s="137"/>
      <c r="AT32" s="137">
        <f>SUM(AG32:AR32)</f>
        <v>2</v>
      </c>
      <c r="AV32" s="140" t="s">
        <v>33</v>
      </c>
      <c r="AW32" s="114"/>
      <c r="AX32" s="137">
        <v>1</v>
      </c>
      <c r="AY32" s="137">
        <f>IF(AT32&lt;&gt;0,1,0)</f>
        <v>1</v>
      </c>
      <c r="BA32" s="137" t="s">
        <v>352</v>
      </c>
      <c r="BC32" s="141"/>
      <c r="BD32" s="127"/>
      <c r="BE32" s="141"/>
      <c r="BF32" s="127"/>
      <c r="BG32" s="141"/>
      <c r="BH32" s="127"/>
      <c r="BI32" s="141"/>
      <c r="BJ32" s="127"/>
      <c r="BK32" s="142">
        <f>BC32+BE32+BG32+BI32</f>
        <v>0</v>
      </c>
      <c r="BL32" s="143">
        <f>BK32/AT32</f>
        <v>0</v>
      </c>
      <c r="BM32" s="127">
        <f>BD32+BF32+BH32+BJ32</f>
        <v>0</v>
      </c>
      <c r="BN32" s="130"/>
      <c r="BO32" s="131"/>
    </row>
    <row r="33" spans="1:67" s="94" customFormat="1" ht="94.15" customHeight="1" x14ac:dyDescent="0.35">
      <c r="A33" s="681" t="s">
        <v>98</v>
      </c>
      <c r="B33" s="690" t="s">
        <v>976</v>
      </c>
      <c r="C33" s="691"/>
      <c r="D33" s="114"/>
      <c r="E33" s="681" t="s">
        <v>47</v>
      </c>
      <c r="F33" s="114"/>
      <c r="G33" s="681" t="s">
        <v>987</v>
      </c>
      <c r="H33" s="114"/>
      <c r="I33" s="681"/>
      <c r="J33" s="681"/>
      <c r="K33" s="681"/>
      <c r="L33" s="681">
        <v>1</v>
      </c>
      <c r="M33" s="681"/>
      <c r="N33" s="114"/>
      <c r="O33" s="681">
        <v>1</v>
      </c>
      <c r="P33" s="681"/>
      <c r="Q33" s="681">
        <v>1</v>
      </c>
      <c r="R33" s="681"/>
      <c r="S33" s="681"/>
      <c r="T33" s="114"/>
      <c r="U33" s="694" t="s">
        <v>375</v>
      </c>
      <c r="V33" s="681">
        <v>1</v>
      </c>
      <c r="W33" s="681"/>
      <c r="X33" s="681">
        <v>1</v>
      </c>
      <c r="Y33" s="681">
        <v>1</v>
      </c>
      <c r="Z33" s="114"/>
      <c r="AA33" s="696" t="s">
        <v>241</v>
      </c>
      <c r="AB33" s="114"/>
      <c r="AC33" s="681" t="s">
        <v>877</v>
      </c>
      <c r="AD33" s="114"/>
      <c r="AE33" s="137" t="s">
        <v>67</v>
      </c>
      <c r="AF33" s="114"/>
      <c r="AG33" s="679"/>
      <c r="AH33" s="679"/>
      <c r="AI33" s="679"/>
      <c r="AJ33" s="679"/>
      <c r="AK33" s="679"/>
      <c r="AL33" s="679"/>
      <c r="AM33" s="679"/>
      <c r="AN33" s="679"/>
      <c r="AO33" s="679"/>
      <c r="AP33" s="679"/>
      <c r="AQ33" s="679">
        <v>1</v>
      </c>
      <c r="AR33" s="679"/>
      <c r="AT33" s="681">
        <f t="shared" ref="AT33" si="11">SUM(AG33:AR33)</f>
        <v>1</v>
      </c>
      <c r="AV33" s="682" t="s">
        <v>41</v>
      </c>
      <c r="AW33" s="114"/>
      <c r="AX33" s="681">
        <v>1</v>
      </c>
      <c r="AY33" s="681">
        <f t="shared" ref="AY33" si="12">IF(AT33&lt;&gt;0,1,0)</f>
        <v>1</v>
      </c>
      <c r="BA33" s="137" t="s">
        <v>352</v>
      </c>
      <c r="BC33" s="684"/>
      <c r="BD33" s="618"/>
      <c r="BE33" s="684"/>
      <c r="BF33" s="618"/>
      <c r="BG33" s="684"/>
      <c r="BH33" s="618"/>
      <c r="BI33" s="684"/>
      <c r="BJ33" s="618"/>
      <c r="BK33" s="686">
        <f t="shared" ref="BK33" si="13">BC33+BE33+BG33+BI33</f>
        <v>0</v>
      </c>
      <c r="BL33" s="688">
        <f t="shared" ref="BL33" si="14">BK33/AT33</f>
        <v>0</v>
      </c>
      <c r="BM33" s="618">
        <f t="shared" ref="BM33" si="15">BD33+BF33+BH33+BJ33</f>
        <v>0</v>
      </c>
      <c r="BN33" s="130"/>
      <c r="BO33" s="646"/>
    </row>
    <row r="34" spans="1:67" s="94" customFormat="1" ht="94.15" customHeight="1" x14ac:dyDescent="0.35">
      <c r="A34" s="680"/>
      <c r="B34" s="692"/>
      <c r="C34" s="693"/>
      <c r="D34" s="114"/>
      <c r="E34" s="680"/>
      <c r="F34" s="114"/>
      <c r="G34" s="680"/>
      <c r="H34" s="114"/>
      <c r="I34" s="680"/>
      <c r="J34" s="680"/>
      <c r="K34" s="680"/>
      <c r="L34" s="680"/>
      <c r="M34" s="680"/>
      <c r="N34" s="114"/>
      <c r="O34" s="680"/>
      <c r="P34" s="680"/>
      <c r="Q34" s="680"/>
      <c r="R34" s="680"/>
      <c r="S34" s="680"/>
      <c r="T34" s="114"/>
      <c r="U34" s="695"/>
      <c r="V34" s="680"/>
      <c r="W34" s="680"/>
      <c r="X34" s="680"/>
      <c r="Y34" s="680"/>
      <c r="Z34" s="114"/>
      <c r="AA34" s="697"/>
      <c r="AB34" s="114"/>
      <c r="AC34" s="680"/>
      <c r="AD34" s="114"/>
      <c r="AE34" s="545" t="s">
        <v>1005</v>
      </c>
      <c r="AF34" s="114"/>
      <c r="AG34" s="680"/>
      <c r="AH34" s="680"/>
      <c r="AI34" s="680"/>
      <c r="AJ34" s="680"/>
      <c r="AK34" s="680"/>
      <c r="AL34" s="680"/>
      <c r="AM34" s="680"/>
      <c r="AN34" s="680"/>
      <c r="AO34" s="680"/>
      <c r="AP34" s="680"/>
      <c r="AQ34" s="680"/>
      <c r="AR34" s="680"/>
      <c r="AT34" s="680"/>
      <c r="AV34" s="683"/>
      <c r="AW34" s="114"/>
      <c r="AX34" s="680"/>
      <c r="AY34" s="680"/>
      <c r="BA34" s="137" t="s">
        <v>352</v>
      </c>
      <c r="BC34" s="685"/>
      <c r="BD34" s="619"/>
      <c r="BE34" s="685"/>
      <c r="BF34" s="619"/>
      <c r="BG34" s="685"/>
      <c r="BH34" s="619"/>
      <c r="BI34" s="685"/>
      <c r="BJ34" s="619"/>
      <c r="BK34" s="687"/>
      <c r="BL34" s="689"/>
      <c r="BM34" s="619"/>
      <c r="BN34" s="130"/>
      <c r="BO34" s="647"/>
    </row>
    <row r="35" spans="1:67" s="94" customFormat="1" ht="94.15" customHeight="1" x14ac:dyDescent="0.35">
      <c r="A35" s="681" t="s">
        <v>99</v>
      </c>
      <c r="B35" s="690" t="s">
        <v>975</v>
      </c>
      <c r="C35" s="691"/>
      <c r="D35" s="114"/>
      <c r="E35" s="681" t="s">
        <v>440</v>
      </c>
      <c r="F35" s="114"/>
      <c r="G35" s="681" t="s">
        <v>987</v>
      </c>
      <c r="H35" s="114"/>
      <c r="I35" s="681">
        <v>1</v>
      </c>
      <c r="J35" s="681"/>
      <c r="K35" s="681"/>
      <c r="L35" s="681">
        <v>1</v>
      </c>
      <c r="M35" s="681"/>
      <c r="N35" s="114"/>
      <c r="O35" s="681"/>
      <c r="P35" s="681"/>
      <c r="Q35" s="681">
        <v>1</v>
      </c>
      <c r="R35" s="681"/>
      <c r="S35" s="681"/>
      <c r="T35" s="114"/>
      <c r="U35" s="694" t="s">
        <v>375</v>
      </c>
      <c r="V35" s="681">
        <v>1</v>
      </c>
      <c r="W35" s="681"/>
      <c r="X35" s="681">
        <v>1</v>
      </c>
      <c r="Y35" s="681">
        <v>1</v>
      </c>
      <c r="Z35" s="114"/>
      <c r="AA35" s="698" t="s">
        <v>241</v>
      </c>
      <c r="AB35" s="114"/>
      <c r="AC35" s="681" t="s">
        <v>67</v>
      </c>
      <c r="AD35" s="114"/>
      <c r="AE35" s="137" t="s">
        <v>257</v>
      </c>
      <c r="AF35" s="114"/>
      <c r="AG35" s="679"/>
      <c r="AH35" s="679">
        <v>1</v>
      </c>
      <c r="AI35" s="679"/>
      <c r="AJ35" s="679">
        <v>1</v>
      </c>
      <c r="AK35" s="679"/>
      <c r="AL35" s="679"/>
      <c r="AM35" s="679">
        <v>1</v>
      </c>
      <c r="AN35" s="679"/>
      <c r="AO35" s="679"/>
      <c r="AP35" s="679">
        <v>1</v>
      </c>
      <c r="AQ35" s="679"/>
      <c r="AR35" s="679"/>
      <c r="AT35" s="681">
        <f t="shared" ref="AT35" si="16">SUM(AG35:AR35)</f>
        <v>4</v>
      </c>
      <c r="AV35" s="682" t="s">
        <v>256</v>
      </c>
      <c r="AW35" s="114"/>
      <c r="AX35" s="681">
        <v>1</v>
      </c>
      <c r="AY35" s="681">
        <f t="shared" ref="AY35:AY42" si="17">IF(AT35&lt;&gt;0,1,0)</f>
        <v>1</v>
      </c>
      <c r="BA35" s="137" t="s">
        <v>352</v>
      </c>
      <c r="BC35" s="684"/>
      <c r="BD35" s="618"/>
      <c r="BE35" s="684"/>
      <c r="BF35" s="618"/>
      <c r="BG35" s="684"/>
      <c r="BH35" s="618"/>
      <c r="BI35" s="684"/>
      <c r="BJ35" s="618"/>
      <c r="BK35" s="686">
        <f t="shared" ref="BK35:BK42" si="18">BC35+BE35+BG35+BI35</f>
        <v>0</v>
      </c>
      <c r="BL35" s="688">
        <f t="shared" ref="BL35:BL42" si="19">BK35/AT35</f>
        <v>0</v>
      </c>
      <c r="BM35" s="618">
        <f t="shared" ref="BM35:BM42" si="20">BD35+BF35+BH35+BJ35</f>
        <v>0</v>
      </c>
      <c r="BN35" s="130"/>
      <c r="BO35" s="646"/>
    </row>
    <row r="36" spans="1:67" s="94" customFormat="1" ht="94.15" customHeight="1" x14ac:dyDescent="0.35">
      <c r="A36" s="680"/>
      <c r="B36" s="692"/>
      <c r="C36" s="693"/>
      <c r="D36" s="114"/>
      <c r="E36" s="680"/>
      <c r="F36" s="114"/>
      <c r="G36" s="680"/>
      <c r="H36" s="114"/>
      <c r="I36" s="680"/>
      <c r="J36" s="680"/>
      <c r="K36" s="680"/>
      <c r="L36" s="680"/>
      <c r="M36" s="680"/>
      <c r="N36" s="114"/>
      <c r="O36" s="680"/>
      <c r="P36" s="680"/>
      <c r="Q36" s="680"/>
      <c r="R36" s="680"/>
      <c r="S36" s="680"/>
      <c r="T36" s="114"/>
      <c r="U36" s="695"/>
      <c r="V36" s="680"/>
      <c r="W36" s="680"/>
      <c r="X36" s="680"/>
      <c r="Y36" s="680"/>
      <c r="Z36" s="114"/>
      <c r="AA36" s="699"/>
      <c r="AB36" s="114"/>
      <c r="AC36" s="680"/>
      <c r="AD36" s="114"/>
      <c r="AE36" s="545" t="s">
        <v>1005</v>
      </c>
      <c r="AF36" s="114"/>
      <c r="AG36" s="680"/>
      <c r="AH36" s="680"/>
      <c r="AI36" s="680"/>
      <c r="AJ36" s="680"/>
      <c r="AK36" s="680"/>
      <c r="AL36" s="680"/>
      <c r="AM36" s="680"/>
      <c r="AN36" s="680"/>
      <c r="AO36" s="680"/>
      <c r="AP36" s="680"/>
      <c r="AQ36" s="680"/>
      <c r="AR36" s="680"/>
      <c r="AT36" s="680"/>
      <c r="AV36" s="683"/>
      <c r="AW36" s="114"/>
      <c r="AX36" s="680"/>
      <c r="AY36" s="680"/>
      <c r="BA36" s="137" t="s">
        <v>352</v>
      </c>
      <c r="BC36" s="685"/>
      <c r="BD36" s="619"/>
      <c r="BE36" s="685"/>
      <c r="BF36" s="619"/>
      <c r="BG36" s="685"/>
      <c r="BH36" s="619"/>
      <c r="BI36" s="685"/>
      <c r="BJ36" s="619"/>
      <c r="BK36" s="687"/>
      <c r="BL36" s="689"/>
      <c r="BM36" s="619"/>
      <c r="BN36" s="130"/>
      <c r="BO36" s="647"/>
    </row>
    <row r="37" spans="1:67" s="94" customFormat="1" ht="195" customHeight="1" x14ac:dyDescent="0.35">
      <c r="A37" s="137" t="s">
        <v>100</v>
      </c>
      <c r="B37" s="804" t="s">
        <v>866</v>
      </c>
      <c r="C37" s="805"/>
      <c r="D37" s="114"/>
      <c r="E37" s="137" t="s">
        <v>2</v>
      </c>
      <c r="F37" s="114"/>
      <c r="G37" s="137" t="s">
        <v>997</v>
      </c>
      <c r="H37" s="114"/>
      <c r="I37" s="137">
        <v>1</v>
      </c>
      <c r="J37" s="137"/>
      <c r="K37" s="137"/>
      <c r="L37" s="137">
        <v>1</v>
      </c>
      <c r="M37" s="137"/>
      <c r="N37" s="114"/>
      <c r="O37" s="137">
        <v>1</v>
      </c>
      <c r="P37" s="137">
        <v>1</v>
      </c>
      <c r="Q37" s="137">
        <v>1</v>
      </c>
      <c r="R37" s="137">
        <v>1</v>
      </c>
      <c r="S37" s="137">
        <v>1</v>
      </c>
      <c r="T37" s="114"/>
      <c r="U37" s="138" t="s">
        <v>375</v>
      </c>
      <c r="V37" s="137">
        <v>1</v>
      </c>
      <c r="W37" s="137">
        <v>1</v>
      </c>
      <c r="X37" s="137">
        <v>1</v>
      </c>
      <c r="Y37" s="137">
        <v>1</v>
      </c>
      <c r="Z37" s="114"/>
      <c r="AA37" s="146" t="s">
        <v>242</v>
      </c>
      <c r="AB37" s="114"/>
      <c r="AC37" s="137" t="s">
        <v>877</v>
      </c>
      <c r="AD37" s="114"/>
      <c r="AE37" s="137" t="s">
        <v>69</v>
      </c>
      <c r="AF37" s="114"/>
      <c r="AG37" s="473"/>
      <c r="AH37" s="473"/>
      <c r="AI37" s="473"/>
      <c r="AJ37" s="473"/>
      <c r="AK37" s="473"/>
      <c r="AL37" s="473"/>
      <c r="AM37" s="473">
        <v>1</v>
      </c>
      <c r="AN37" s="473"/>
      <c r="AO37" s="473"/>
      <c r="AP37" s="473"/>
      <c r="AQ37" s="473"/>
      <c r="AR37" s="473"/>
      <c r="AT37" s="137">
        <f t="shared" ref="AT37:AT42" si="21">SUM(AG37:AR37)</f>
        <v>1</v>
      </c>
      <c r="AV37" s="140" t="s">
        <v>41</v>
      </c>
      <c r="AW37" s="114"/>
      <c r="AX37" s="137">
        <v>1</v>
      </c>
      <c r="AY37" s="137">
        <f t="shared" si="17"/>
        <v>1</v>
      </c>
      <c r="BA37" s="137" t="s">
        <v>352</v>
      </c>
      <c r="BC37" s="141"/>
      <c r="BD37" s="127"/>
      <c r="BE37" s="141"/>
      <c r="BF37" s="127"/>
      <c r="BG37" s="141"/>
      <c r="BH37" s="127"/>
      <c r="BI37" s="141"/>
      <c r="BJ37" s="127"/>
      <c r="BK37" s="142">
        <f t="shared" si="18"/>
        <v>0</v>
      </c>
      <c r="BL37" s="143">
        <f t="shared" si="19"/>
        <v>0</v>
      </c>
      <c r="BM37" s="127">
        <f t="shared" si="20"/>
        <v>0</v>
      </c>
      <c r="BN37" s="130"/>
      <c r="BO37" s="131"/>
    </row>
    <row r="38" spans="1:67" s="114" customFormat="1" ht="88.9" customHeight="1" x14ac:dyDescent="0.35">
      <c r="A38" s="137" t="s">
        <v>101</v>
      </c>
      <c r="B38" s="804" t="s">
        <v>7</v>
      </c>
      <c r="C38" s="805"/>
      <c r="E38" s="137" t="s">
        <v>47</v>
      </c>
      <c r="G38" s="137" t="s">
        <v>996</v>
      </c>
      <c r="I38" s="137"/>
      <c r="J38" s="137"/>
      <c r="K38" s="137"/>
      <c r="L38" s="137">
        <v>1</v>
      </c>
      <c r="M38" s="137"/>
      <c r="O38" s="137"/>
      <c r="P38" s="137"/>
      <c r="Q38" s="137">
        <v>1</v>
      </c>
      <c r="R38" s="137"/>
      <c r="S38" s="137"/>
      <c r="U38" s="138" t="s">
        <v>375</v>
      </c>
      <c r="V38" s="137">
        <v>1</v>
      </c>
      <c r="W38" s="137">
        <v>1</v>
      </c>
      <c r="X38" s="137">
        <v>1</v>
      </c>
      <c r="Y38" s="137">
        <v>1</v>
      </c>
      <c r="AA38" s="146" t="s">
        <v>241</v>
      </c>
      <c r="AC38" s="137" t="s">
        <v>877</v>
      </c>
      <c r="AE38" s="150" t="s">
        <v>355</v>
      </c>
      <c r="AG38" s="137">
        <v>1</v>
      </c>
      <c r="AH38" s="137"/>
      <c r="AI38" s="137"/>
      <c r="AJ38" s="150">
        <v>1</v>
      </c>
      <c r="AK38" s="137"/>
      <c r="AL38" s="137"/>
      <c r="AM38" s="150">
        <v>1</v>
      </c>
      <c r="AN38" s="137"/>
      <c r="AO38" s="137"/>
      <c r="AP38" s="150">
        <v>1</v>
      </c>
      <c r="AQ38" s="137"/>
      <c r="AR38" s="137"/>
      <c r="AT38" s="137">
        <f t="shared" si="21"/>
        <v>4</v>
      </c>
      <c r="AV38" s="140" t="s">
        <v>41</v>
      </c>
      <c r="AX38" s="137">
        <v>1</v>
      </c>
      <c r="AY38" s="137">
        <f t="shared" si="17"/>
        <v>1</v>
      </c>
      <c r="BA38" s="137" t="s">
        <v>3</v>
      </c>
      <c r="BC38" s="141"/>
      <c r="BD38" s="127"/>
      <c r="BE38" s="141"/>
      <c r="BF38" s="127"/>
      <c r="BG38" s="141"/>
      <c r="BH38" s="127"/>
      <c r="BI38" s="141"/>
      <c r="BJ38" s="127"/>
      <c r="BK38" s="142">
        <f t="shared" si="18"/>
        <v>0</v>
      </c>
      <c r="BL38" s="143">
        <f t="shared" si="19"/>
        <v>0</v>
      </c>
      <c r="BM38" s="127">
        <f t="shared" si="20"/>
        <v>0</v>
      </c>
      <c r="BN38" s="130"/>
      <c r="BO38" s="131"/>
    </row>
    <row r="39" spans="1:67" s="94" customFormat="1" ht="142.9" customHeight="1" x14ac:dyDescent="0.35">
      <c r="A39" s="137" t="s">
        <v>102</v>
      </c>
      <c r="B39" s="804" t="s">
        <v>878</v>
      </c>
      <c r="C39" s="805"/>
      <c r="D39" s="114"/>
      <c r="E39" s="137" t="s">
        <v>3</v>
      </c>
      <c r="F39" s="114"/>
      <c r="G39" s="137" t="s">
        <v>996</v>
      </c>
      <c r="H39" s="114"/>
      <c r="I39" s="137">
        <v>1</v>
      </c>
      <c r="J39" s="137"/>
      <c r="K39" s="137"/>
      <c r="L39" s="137"/>
      <c r="M39" s="137"/>
      <c r="N39" s="114"/>
      <c r="O39" s="137">
        <v>1</v>
      </c>
      <c r="P39" s="137"/>
      <c r="Q39" s="137"/>
      <c r="R39" s="137"/>
      <c r="S39" s="137"/>
      <c r="T39" s="114"/>
      <c r="U39" s="138" t="s">
        <v>375</v>
      </c>
      <c r="V39" s="137">
        <v>1</v>
      </c>
      <c r="W39" s="137">
        <v>1</v>
      </c>
      <c r="X39" s="137">
        <v>1</v>
      </c>
      <c r="Y39" s="137">
        <v>1</v>
      </c>
      <c r="Z39" s="114"/>
      <c r="AA39" s="146" t="s">
        <v>253</v>
      </c>
      <c r="AB39" s="114"/>
      <c r="AC39" s="137" t="s">
        <v>67</v>
      </c>
      <c r="AD39" s="114"/>
      <c r="AE39" s="137" t="s">
        <v>213</v>
      </c>
      <c r="AF39" s="114"/>
      <c r="AG39" s="137"/>
      <c r="AH39" s="137"/>
      <c r="AI39" s="137">
        <v>1</v>
      </c>
      <c r="AJ39" s="137"/>
      <c r="AK39" s="137"/>
      <c r="AL39" s="137"/>
      <c r="AM39" s="137"/>
      <c r="AN39" s="137"/>
      <c r="AO39" s="137"/>
      <c r="AP39" s="137"/>
      <c r="AQ39" s="137">
        <v>1</v>
      </c>
      <c r="AR39" s="137"/>
      <c r="AT39" s="137">
        <f t="shared" si="21"/>
        <v>2</v>
      </c>
      <c r="AV39" s="140" t="s">
        <v>41</v>
      </c>
      <c r="AW39" s="114"/>
      <c r="AX39" s="137">
        <v>1</v>
      </c>
      <c r="AY39" s="137">
        <f t="shared" si="17"/>
        <v>1</v>
      </c>
      <c r="BA39" s="137" t="s">
        <v>352</v>
      </c>
      <c r="BC39" s="141"/>
      <c r="BD39" s="127"/>
      <c r="BE39" s="141"/>
      <c r="BF39" s="127"/>
      <c r="BG39" s="141"/>
      <c r="BH39" s="127"/>
      <c r="BI39" s="141"/>
      <c r="BJ39" s="127"/>
      <c r="BK39" s="142">
        <f t="shared" si="18"/>
        <v>0</v>
      </c>
      <c r="BL39" s="143">
        <f t="shared" si="19"/>
        <v>0</v>
      </c>
      <c r="BM39" s="127">
        <f t="shared" si="20"/>
        <v>0</v>
      </c>
      <c r="BN39" s="130"/>
      <c r="BO39" s="131"/>
    </row>
    <row r="40" spans="1:67" s="114" customFormat="1" ht="157.9" customHeight="1" x14ac:dyDescent="0.35">
      <c r="A40" s="137" t="s">
        <v>103</v>
      </c>
      <c r="B40" s="804" t="s">
        <v>538</v>
      </c>
      <c r="C40" s="805"/>
      <c r="E40" s="137" t="s">
        <v>440</v>
      </c>
      <c r="G40" s="137" t="s">
        <v>987</v>
      </c>
      <c r="I40" s="137"/>
      <c r="J40" s="137"/>
      <c r="K40" s="137"/>
      <c r="L40" s="137">
        <v>1</v>
      </c>
      <c r="M40" s="137"/>
      <c r="O40" s="137">
        <v>1</v>
      </c>
      <c r="P40" s="137">
        <v>1</v>
      </c>
      <c r="Q40" s="137">
        <v>1</v>
      </c>
      <c r="R40" s="137">
        <v>1</v>
      </c>
      <c r="S40" s="137">
        <v>1</v>
      </c>
      <c r="U40" s="138" t="s">
        <v>375</v>
      </c>
      <c r="V40" s="137">
        <v>1</v>
      </c>
      <c r="W40" s="137">
        <v>1</v>
      </c>
      <c r="X40" s="137">
        <v>1</v>
      </c>
      <c r="Y40" s="137">
        <v>1</v>
      </c>
      <c r="AA40" s="139" t="s">
        <v>241</v>
      </c>
      <c r="AC40" s="137" t="s">
        <v>877</v>
      </c>
      <c r="AE40" s="137" t="s">
        <v>69</v>
      </c>
      <c r="AG40" s="473"/>
      <c r="AH40" s="473"/>
      <c r="AI40" s="473">
        <v>1</v>
      </c>
      <c r="AJ40" s="473"/>
      <c r="AK40" s="473"/>
      <c r="AL40" s="473"/>
      <c r="AM40" s="473"/>
      <c r="AN40" s="473"/>
      <c r="AO40" s="473"/>
      <c r="AP40" s="473">
        <v>1</v>
      </c>
      <c r="AQ40" s="473"/>
      <c r="AR40" s="473"/>
      <c r="AT40" s="137">
        <f t="shared" si="21"/>
        <v>2</v>
      </c>
      <c r="AV40" s="140" t="s">
        <v>41</v>
      </c>
      <c r="AX40" s="137">
        <v>1</v>
      </c>
      <c r="AY40" s="137">
        <f t="shared" si="17"/>
        <v>1</v>
      </c>
      <c r="BA40" s="137" t="s">
        <v>352</v>
      </c>
      <c r="BC40" s="141"/>
      <c r="BD40" s="127"/>
      <c r="BE40" s="141"/>
      <c r="BF40" s="127"/>
      <c r="BG40" s="141"/>
      <c r="BH40" s="127"/>
      <c r="BI40" s="141"/>
      <c r="BJ40" s="127"/>
      <c r="BK40" s="142">
        <f t="shared" si="18"/>
        <v>0</v>
      </c>
      <c r="BL40" s="143">
        <f t="shared" si="19"/>
        <v>0</v>
      </c>
      <c r="BM40" s="127">
        <f t="shared" si="20"/>
        <v>0</v>
      </c>
      <c r="BN40" s="130"/>
      <c r="BO40" s="131"/>
    </row>
    <row r="41" spans="1:67" s="94" customFormat="1" ht="162" customHeight="1" x14ac:dyDescent="0.35">
      <c r="A41" s="137" t="s">
        <v>104</v>
      </c>
      <c r="B41" s="804" t="s">
        <v>591</v>
      </c>
      <c r="C41" s="805"/>
      <c r="D41" s="114"/>
      <c r="E41" s="137" t="s">
        <v>440</v>
      </c>
      <c r="F41" s="114"/>
      <c r="G41" s="137" t="s">
        <v>987</v>
      </c>
      <c r="H41" s="114"/>
      <c r="I41" s="137"/>
      <c r="J41" s="137"/>
      <c r="K41" s="137"/>
      <c r="L41" s="137">
        <v>1</v>
      </c>
      <c r="M41" s="137"/>
      <c r="N41" s="114"/>
      <c r="O41" s="137"/>
      <c r="P41" s="137"/>
      <c r="Q41" s="137">
        <v>1</v>
      </c>
      <c r="R41" s="137"/>
      <c r="S41" s="137"/>
      <c r="T41" s="114"/>
      <c r="U41" s="138" t="s">
        <v>375</v>
      </c>
      <c r="V41" s="137">
        <v>1</v>
      </c>
      <c r="W41" s="137">
        <v>1</v>
      </c>
      <c r="X41" s="137">
        <v>1</v>
      </c>
      <c r="Y41" s="137">
        <v>1</v>
      </c>
      <c r="Z41" s="114"/>
      <c r="AA41" s="139" t="s">
        <v>241</v>
      </c>
      <c r="AB41" s="114"/>
      <c r="AC41" s="137" t="s">
        <v>877</v>
      </c>
      <c r="AD41" s="114"/>
      <c r="AE41" s="150" t="s">
        <v>1004</v>
      </c>
      <c r="AF41" s="114"/>
      <c r="AG41" s="137"/>
      <c r="AH41" s="137"/>
      <c r="AI41" s="137"/>
      <c r="AJ41" s="137"/>
      <c r="AK41" s="137"/>
      <c r="AL41" s="137"/>
      <c r="AM41" s="137"/>
      <c r="AN41" s="137"/>
      <c r="AO41" s="137"/>
      <c r="AP41" s="137"/>
      <c r="AQ41" s="137"/>
      <c r="AR41" s="137"/>
      <c r="AS41" s="114"/>
      <c r="AT41" s="137">
        <f t="shared" si="21"/>
        <v>0</v>
      </c>
      <c r="AU41" s="114"/>
      <c r="AV41" s="140" t="s">
        <v>41</v>
      </c>
      <c r="AW41" s="114"/>
      <c r="AX41" s="137">
        <v>1</v>
      </c>
      <c r="AY41" s="137">
        <f t="shared" si="17"/>
        <v>0</v>
      </c>
      <c r="AZ41" s="114"/>
      <c r="BA41" s="137" t="s">
        <v>3</v>
      </c>
      <c r="BC41" s="141"/>
      <c r="BD41" s="127"/>
      <c r="BE41" s="141"/>
      <c r="BF41" s="127"/>
      <c r="BG41" s="141"/>
      <c r="BH41" s="127"/>
      <c r="BI41" s="141"/>
      <c r="BJ41" s="127"/>
      <c r="BK41" s="142">
        <f t="shared" si="18"/>
        <v>0</v>
      </c>
      <c r="BL41" s="143" t="e">
        <f t="shared" si="19"/>
        <v>#DIV/0!</v>
      </c>
      <c r="BM41" s="127">
        <f t="shared" si="20"/>
        <v>0</v>
      </c>
      <c r="BN41" s="130"/>
      <c r="BO41" s="131"/>
    </row>
    <row r="42" spans="1:67" s="114" customFormat="1" ht="123.6" customHeight="1" x14ac:dyDescent="0.35">
      <c r="A42" s="137" t="s">
        <v>105</v>
      </c>
      <c r="B42" s="804" t="s">
        <v>431</v>
      </c>
      <c r="C42" s="805"/>
      <c r="D42" s="379"/>
      <c r="E42" s="137" t="s">
        <v>440</v>
      </c>
      <c r="F42" s="379"/>
      <c r="G42" s="137" t="s">
        <v>987</v>
      </c>
      <c r="H42" s="379"/>
      <c r="I42" s="137"/>
      <c r="J42" s="137"/>
      <c r="K42" s="137"/>
      <c r="L42" s="137">
        <v>1</v>
      </c>
      <c r="M42" s="137"/>
      <c r="O42" s="137">
        <v>1</v>
      </c>
      <c r="P42" s="137">
        <v>1</v>
      </c>
      <c r="Q42" s="137">
        <v>1</v>
      </c>
      <c r="R42" s="137">
        <v>1</v>
      </c>
      <c r="S42" s="137">
        <v>1</v>
      </c>
      <c r="T42" s="147"/>
      <c r="U42" s="138" t="s">
        <v>375</v>
      </c>
      <c r="V42" s="137">
        <v>1</v>
      </c>
      <c r="W42" s="137">
        <v>1</v>
      </c>
      <c r="X42" s="137">
        <v>1</v>
      </c>
      <c r="Y42" s="137">
        <v>1</v>
      </c>
      <c r="Z42" s="379"/>
      <c r="AA42" s="139" t="s">
        <v>241</v>
      </c>
      <c r="AB42" s="148"/>
      <c r="AC42" s="137" t="s">
        <v>877</v>
      </c>
      <c r="AD42" s="379"/>
      <c r="AE42" s="137" t="s">
        <v>69</v>
      </c>
      <c r="AF42" s="379"/>
      <c r="AG42" s="473"/>
      <c r="AH42" s="473"/>
      <c r="AI42" s="473"/>
      <c r="AJ42" s="473"/>
      <c r="AK42" s="473"/>
      <c r="AL42" s="473"/>
      <c r="AM42" s="473"/>
      <c r="AN42" s="473"/>
      <c r="AO42" s="473"/>
      <c r="AP42" s="473"/>
      <c r="AQ42" s="473">
        <v>1</v>
      </c>
      <c r="AR42" s="473"/>
      <c r="AT42" s="137">
        <f t="shared" si="21"/>
        <v>1</v>
      </c>
      <c r="AV42" s="140" t="s">
        <v>41</v>
      </c>
      <c r="AW42" s="148"/>
      <c r="AX42" s="137">
        <v>1</v>
      </c>
      <c r="AY42" s="137">
        <f t="shared" si="17"/>
        <v>1</v>
      </c>
      <c r="BA42" s="137" t="s">
        <v>352</v>
      </c>
      <c r="BC42" s="141"/>
      <c r="BD42" s="127"/>
      <c r="BE42" s="141"/>
      <c r="BF42" s="127"/>
      <c r="BG42" s="141"/>
      <c r="BH42" s="127"/>
      <c r="BI42" s="141"/>
      <c r="BJ42" s="127"/>
      <c r="BK42" s="142">
        <f t="shared" si="18"/>
        <v>0</v>
      </c>
      <c r="BL42" s="143">
        <f t="shared" si="19"/>
        <v>0</v>
      </c>
      <c r="BM42" s="127">
        <f t="shared" si="20"/>
        <v>0</v>
      </c>
      <c r="BN42" s="130"/>
      <c r="BO42" s="131"/>
    </row>
    <row r="43" spans="1:67" s="94" customFormat="1" ht="94.15" customHeight="1" x14ac:dyDescent="0.35">
      <c r="A43" s="681" t="s">
        <v>106</v>
      </c>
      <c r="B43" s="690" t="s">
        <v>77</v>
      </c>
      <c r="C43" s="691"/>
      <c r="D43" s="114"/>
      <c r="E43" s="681" t="s">
        <v>47</v>
      </c>
      <c r="F43" s="114"/>
      <c r="G43" s="681" t="s">
        <v>987</v>
      </c>
      <c r="H43" s="114"/>
      <c r="I43" s="681">
        <v>1</v>
      </c>
      <c r="J43" s="681"/>
      <c r="K43" s="681"/>
      <c r="L43" s="681">
        <v>1</v>
      </c>
      <c r="M43" s="681"/>
      <c r="N43" s="114"/>
      <c r="O43" s="681"/>
      <c r="P43" s="681"/>
      <c r="Q43" s="681">
        <v>1</v>
      </c>
      <c r="R43" s="681"/>
      <c r="S43" s="681"/>
      <c r="T43" s="114"/>
      <c r="U43" s="694" t="s">
        <v>375</v>
      </c>
      <c r="V43" s="681">
        <v>1</v>
      </c>
      <c r="W43" s="681"/>
      <c r="X43" s="681">
        <v>1</v>
      </c>
      <c r="Y43" s="681">
        <v>1</v>
      </c>
      <c r="Z43" s="114"/>
      <c r="AA43" s="698" t="s">
        <v>241</v>
      </c>
      <c r="AB43" s="114"/>
      <c r="AC43" s="681" t="s">
        <v>69</v>
      </c>
      <c r="AD43" s="114"/>
      <c r="AE43" s="137" t="s">
        <v>68</v>
      </c>
      <c r="AF43" s="114"/>
      <c r="AG43" s="679"/>
      <c r="AH43" s="679"/>
      <c r="AI43" s="679"/>
      <c r="AJ43" s="679"/>
      <c r="AK43" s="679"/>
      <c r="AL43" s="679"/>
      <c r="AM43" s="679"/>
      <c r="AN43" s="679"/>
      <c r="AO43" s="679">
        <v>1</v>
      </c>
      <c r="AP43" s="679"/>
      <c r="AQ43" s="679"/>
      <c r="AR43" s="679"/>
      <c r="AT43" s="681">
        <f t="shared" ref="AT43" si="22">SUM(AG43:AR43)</f>
        <v>1</v>
      </c>
      <c r="AV43" s="682" t="s">
        <v>256</v>
      </c>
      <c r="AW43" s="114"/>
      <c r="AX43" s="681">
        <v>1</v>
      </c>
      <c r="AY43" s="681">
        <f t="shared" ref="AY43" si="23">IF(AT43&lt;&gt;0,1,0)</f>
        <v>1</v>
      </c>
      <c r="BA43" s="137" t="s">
        <v>352</v>
      </c>
      <c r="BC43" s="684"/>
      <c r="BD43" s="618"/>
      <c r="BE43" s="684"/>
      <c r="BF43" s="618"/>
      <c r="BG43" s="684"/>
      <c r="BH43" s="618"/>
      <c r="BI43" s="684"/>
      <c r="BJ43" s="618"/>
      <c r="BK43" s="686">
        <f t="shared" ref="BK43" si="24">BC43+BE43+BG43+BI43</f>
        <v>0</v>
      </c>
      <c r="BL43" s="688">
        <f t="shared" ref="BL43" si="25">BK43/AT43</f>
        <v>0</v>
      </c>
      <c r="BM43" s="618">
        <f t="shared" ref="BM43" si="26">BD43+BF43+BH43+BJ43</f>
        <v>0</v>
      </c>
      <c r="BN43" s="130"/>
      <c r="BO43" s="646"/>
    </row>
    <row r="44" spans="1:67" s="94" customFormat="1" ht="94.15" customHeight="1" x14ac:dyDescent="0.35">
      <c r="A44" s="680"/>
      <c r="B44" s="692"/>
      <c r="C44" s="693"/>
      <c r="D44" s="114"/>
      <c r="E44" s="680"/>
      <c r="F44" s="114"/>
      <c r="G44" s="680"/>
      <c r="H44" s="114"/>
      <c r="I44" s="680"/>
      <c r="J44" s="680"/>
      <c r="K44" s="680"/>
      <c r="L44" s="680"/>
      <c r="M44" s="680"/>
      <c r="N44" s="114"/>
      <c r="O44" s="680"/>
      <c r="P44" s="680"/>
      <c r="Q44" s="680"/>
      <c r="R44" s="680"/>
      <c r="S44" s="680"/>
      <c r="T44" s="114"/>
      <c r="U44" s="695"/>
      <c r="V44" s="680"/>
      <c r="W44" s="680"/>
      <c r="X44" s="680"/>
      <c r="Y44" s="680"/>
      <c r="Z44" s="114"/>
      <c r="AA44" s="699"/>
      <c r="AB44" s="114"/>
      <c r="AC44" s="680"/>
      <c r="AD44" s="114"/>
      <c r="AE44" s="545" t="s">
        <v>1005</v>
      </c>
      <c r="AF44" s="114"/>
      <c r="AG44" s="680"/>
      <c r="AH44" s="680"/>
      <c r="AI44" s="680"/>
      <c r="AJ44" s="680"/>
      <c r="AK44" s="680"/>
      <c r="AL44" s="680"/>
      <c r="AM44" s="680"/>
      <c r="AN44" s="680"/>
      <c r="AO44" s="680"/>
      <c r="AP44" s="680"/>
      <c r="AQ44" s="680"/>
      <c r="AR44" s="680"/>
      <c r="AT44" s="680"/>
      <c r="AV44" s="683"/>
      <c r="AW44" s="114"/>
      <c r="AX44" s="680"/>
      <c r="AY44" s="680"/>
      <c r="BA44" s="137" t="s">
        <v>352</v>
      </c>
      <c r="BC44" s="685"/>
      <c r="BD44" s="619"/>
      <c r="BE44" s="685"/>
      <c r="BF44" s="619"/>
      <c r="BG44" s="685"/>
      <c r="BH44" s="619"/>
      <c r="BI44" s="685"/>
      <c r="BJ44" s="619"/>
      <c r="BK44" s="687"/>
      <c r="BL44" s="689"/>
      <c r="BM44" s="619"/>
      <c r="BN44" s="130"/>
      <c r="BO44" s="647"/>
    </row>
    <row r="45" spans="1:67" s="114" customFormat="1" ht="144" customHeight="1" x14ac:dyDescent="0.2">
      <c r="A45" s="137" t="s">
        <v>107</v>
      </c>
      <c r="B45" s="804" t="s">
        <v>861</v>
      </c>
      <c r="C45" s="805"/>
      <c r="E45" s="137" t="s">
        <v>47</v>
      </c>
      <c r="G45" s="137" t="s">
        <v>987</v>
      </c>
      <c r="I45" s="137"/>
      <c r="J45" s="137"/>
      <c r="K45" s="137"/>
      <c r="L45" s="137">
        <v>1</v>
      </c>
      <c r="M45" s="137"/>
      <c r="O45" s="137"/>
      <c r="P45" s="137">
        <v>1</v>
      </c>
      <c r="Q45" s="137">
        <v>1</v>
      </c>
      <c r="R45" s="137">
        <v>1</v>
      </c>
      <c r="S45" s="137">
        <v>1</v>
      </c>
      <c r="U45" s="138" t="s">
        <v>375</v>
      </c>
      <c r="V45" s="137">
        <v>1</v>
      </c>
      <c r="W45" s="137"/>
      <c r="X45" s="137">
        <v>1</v>
      </c>
      <c r="Y45" s="137">
        <v>1</v>
      </c>
      <c r="AA45" s="146" t="s">
        <v>241</v>
      </c>
      <c r="AC45" s="137" t="s">
        <v>69</v>
      </c>
      <c r="AE45" s="545" t="s">
        <v>1005</v>
      </c>
      <c r="AG45" s="137"/>
      <c r="AH45" s="137"/>
      <c r="AI45" s="137"/>
      <c r="AJ45" s="137"/>
      <c r="AK45" s="137"/>
      <c r="AL45" s="137"/>
      <c r="AM45" s="137"/>
      <c r="AN45" s="137"/>
      <c r="AO45" s="137"/>
      <c r="AP45" s="137">
        <v>1</v>
      </c>
      <c r="AQ45" s="137"/>
      <c r="AR45" s="137"/>
      <c r="AS45" s="94"/>
      <c r="AT45" s="137">
        <f>SUM(AG45:AR45)</f>
        <v>1</v>
      </c>
      <c r="AU45" s="94"/>
      <c r="AV45" s="140" t="s">
        <v>32</v>
      </c>
      <c r="AX45" s="137">
        <v>1</v>
      </c>
      <c r="AY45" s="137">
        <f>IF(AT45&lt;&gt;0,1,0)</f>
        <v>1</v>
      </c>
      <c r="AZ45" s="94"/>
      <c r="BA45" s="137" t="s">
        <v>352</v>
      </c>
      <c r="BC45" s="137"/>
      <c r="BD45" s="127"/>
      <c r="BE45" s="137"/>
      <c r="BF45" s="127"/>
      <c r="BG45" s="137"/>
      <c r="BH45" s="127"/>
      <c r="BI45" s="137"/>
      <c r="BJ45" s="127"/>
      <c r="BK45" s="142">
        <f>BC45+BE45+BG45+BI45</f>
        <v>0</v>
      </c>
      <c r="BL45" s="143">
        <f>BK45/AT45</f>
        <v>0</v>
      </c>
      <c r="BM45" s="127">
        <f>BD45+BF45+BH45+BJ45</f>
        <v>0</v>
      </c>
      <c r="BO45" s="149"/>
    </row>
    <row r="46" spans="1:67" s="114" customFormat="1" ht="180.6" customHeight="1" x14ac:dyDescent="0.2">
      <c r="A46" s="137" t="s">
        <v>447</v>
      </c>
      <c r="B46" s="804" t="s">
        <v>785</v>
      </c>
      <c r="C46" s="805"/>
      <c r="D46" s="379"/>
      <c r="E46" s="137" t="s">
        <v>433</v>
      </c>
      <c r="F46" s="379"/>
      <c r="G46" s="137"/>
      <c r="H46" s="379"/>
      <c r="I46" s="137"/>
      <c r="J46" s="137"/>
      <c r="K46" s="137"/>
      <c r="L46" s="137">
        <v>1</v>
      </c>
      <c r="M46" s="137"/>
      <c r="O46" s="137"/>
      <c r="P46" s="137"/>
      <c r="Q46" s="137">
        <v>1</v>
      </c>
      <c r="R46" s="137"/>
      <c r="S46" s="137"/>
      <c r="T46" s="147"/>
      <c r="U46" s="138" t="s">
        <v>375</v>
      </c>
      <c r="V46" s="137">
        <v>1</v>
      </c>
      <c r="W46" s="137"/>
      <c r="X46" s="137">
        <v>1</v>
      </c>
      <c r="Y46" s="137">
        <v>1</v>
      </c>
      <c r="Z46" s="379"/>
      <c r="AA46" s="146" t="s">
        <v>241</v>
      </c>
      <c r="AB46" s="148"/>
      <c r="AC46" s="137" t="s">
        <v>67</v>
      </c>
      <c r="AD46" s="379"/>
      <c r="AE46" s="545" t="s">
        <v>1005</v>
      </c>
      <c r="AF46" s="379"/>
      <c r="AG46" s="137"/>
      <c r="AH46" s="137"/>
      <c r="AI46" s="137"/>
      <c r="AJ46" s="137"/>
      <c r="AK46" s="137"/>
      <c r="AL46" s="137"/>
      <c r="AM46" s="137"/>
      <c r="AN46" s="137"/>
      <c r="AO46" s="137"/>
      <c r="AP46" s="137">
        <v>1</v>
      </c>
      <c r="AQ46" s="151"/>
      <c r="AR46" s="137"/>
      <c r="AS46" s="115"/>
      <c r="AT46" s="137">
        <f>SUM(AG46:AR46)</f>
        <v>1</v>
      </c>
      <c r="AU46" s="115"/>
      <c r="AV46" s="140" t="s">
        <v>32</v>
      </c>
      <c r="AW46" s="148"/>
      <c r="AX46" s="137">
        <v>1</v>
      </c>
      <c r="AY46" s="137">
        <f>IF(AT46&lt;&gt;0,1,0)</f>
        <v>1</v>
      </c>
      <c r="AZ46" s="115"/>
      <c r="BA46" s="137" t="s">
        <v>352</v>
      </c>
      <c r="BC46" s="137"/>
      <c r="BD46" s="127"/>
      <c r="BE46" s="137"/>
      <c r="BF46" s="127"/>
      <c r="BG46" s="137"/>
      <c r="BH46" s="127"/>
      <c r="BI46" s="137"/>
      <c r="BJ46" s="127"/>
      <c r="BK46" s="142">
        <f>BC46+BE46+BG46+BI46</f>
        <v>0</v>
      </c>
      <c r="BL46" s="143">
        <f>BK46/AT46</f>
        <v>0</v>
      </c>
      <c r="BM46" s="127">
        <f>BD46+BF46+BH46+BJ46</f>
        <v>0</v>
      </c>
      <c r="BO46" s="149"/>
    </row>
    <row r="47" spans="1:67" s="94" customFormat="1" ht="94.15" customHeight="1" x14ac:dyDescent="0.35">
      <c r="A47" s="681" t="s">
        <v>231</v>
      </c>
      <c r="B47" s="690" t="s">
        <v>977</v>
      </c>
      <c r="C47" s="691"/>
      <c r="D47" s="114"/>
      <c r="E47" s="681" t="s">
        <v>433</v>
      </c>
      <c r="F47" s="114"/>
      <c r="G47" s="681"/>
      <c r="H47" s="114"/>
      <c r="I47" s="681"/>
      <c r="J47" s="681"/>
      <c r="K47" s="681"/>
      <c r="L47" s="681">
        <v>1</v>
      </c>
      <c r="M47" s="681"/>
      <c r="N47" s="114"/>
      <c r="O47" s="681"/>
      <c r="P47" s="681"/>
      <c r="Q47" s="681">
        <v>1</v>
      </c>
      <c r="R47" s="681"/>
      <c r="S47" s="681"/>
      <c r="T47" s="114"/>
      <c r="U47" s="694" t="s">
        <v>375</v>
      </c>
      <c r="V47" s="681">
        <v>1</v>
      </c>
      <c r="W47" s="681"/>
      <c r="X47" s="681">
        <v>1</v>
      </c>
      <c r="Y47" s="681">
        <v>1</v>
      </c>
      <c r="Z47" s="114"/>
      <c r="AA47" s="698" t="s">
        <v>241</v>
      </c>
      <c r="AB47" s="114"/>
      <c r="AC47" s="681" t="s">
        <v>67</v>
      </c>
      <c r="AD47" s="114"/>
      <c r="AE47" s="137" t="s">
        <v>257</v>
      </c>
      <c r="AF47" s="114"/>
      <c r="AG47" s="679"/>
      <c r="AH47" s="679"/>
      <c r="AI47" s="679"/>
      <c r="AJ47" s="679"/>
      <c r="AK47" s="679"/>
      <c r="AL47" s="679"/>
      <c r="AM47" s="679"/>
      <c r="AN47" s="679"/>
      <c r="AO47" s="679"/>
      <c r="AP47" s="679"/>
      <c r="AQ47" s="679">
        <v>1</v>
      </c>
      <c r="AR47" s="679"/>
      <c r="AT47" s="681">
        <f t="shared" ref="AT47" si="27">SUM(AG47:AR47)</f>
        <v>1</v>
      </c>
      <c r="AV47" s="682" t="s">
        <v>32</v>
      </c>
      <c r="AW47" s="114"/>
      <c r="AX47" s="681">
        <v>1</v>
      </c>
      <c r="AY47" s="681">
        <f t="shared" ref="AY47" si="28">IF(AT47&lt;&gt;0,1,0)</f>
        <v>1</v>
      </c>
      <c r="BA47" s="137" t="s">
        <v>352</v>
      </c>
      <c r="BC47" s="684"/>
      <c r="BD47" s="618"/>
      <c r="BE47" s="684"/>
      <c r="BF47" s="618"/>
      <c r="BG47" s="684"/>
      <c r="BH47" s="618"/>
      <c r="BI47" s="684"/>
      <c r="BJ47" s="618"/>
      <c r="BK47" s="686">
        <f t="shared" ref="BK47" si="29">BC47+BE47+BG47+BI47</f>
        <v>0</v>
      </c>
      <c r="BL47" s="688">
        <f t="shared" ref="BL47" si="30">BK47/AT47</f>
        <v>0</v>
      </c>
      <c r="BM47" s="618">
        <f t="shared" ref="BM47" si="31">BD47+BF47+BH47+BJ47</f>
        <v>0</v>
      </c>
      <c r="BN47" s="130"/>
      <c r="BO47" s="646"/>
    </row>
    <row r="48" spans="1:67" s="94" customFormat="1" ht="94.15" customHeight="1" x14ac:dyDescent="0.35">
      <c r="A48" s="680"/>
      <c r="B48" s="692"/>
      <c r="C48" s="693"/>
      <c r="D48" s="114"/>
      <c r="E48" s="680"/>
      <c r="F48" s="114"/>
      <c r="G48" s="680"/>
      <c r="H48" s="114"/>
      <c r="I48" s="680"/>
      <c r="J48" s="680"/>
      <c r="K48" s="680"/>
      <c r="L48" s="680"/>
      <c r="M48" s="680"/>
      <c r="N48" s="114"/>
      <c r="O48" s="680"/>
      <c r="P48" s="680"/>
      <c r="Q48" s="680"/>
      <c r="R48" s="680"/>
      <c r="S48" s="680"/>
      <c r="T48" s="114"/>
      <c r="U48" s="695"/>
      <c r="V48" s="680"/>
      <c r="W48" s="680"/>
      <c r="X48" s="680"/>
      <c r="Y48" s="680"/>
      <c r="Z48" s="114"/>
      <c r="AA48" s="699"/>
      <c r="AB48" s="114"/>
      <c r="AC48" s="680"/>
      <c r="AD48" s="114"/>
      <c r="AE48" s="545" t="s">
        <v>1005</v>
      </c>
      <c r="AF48" s="114"/>
      <c r="AG48" s="680"/>
      <c r="AH48" s="680"/>
      <c r="AI48" s="680"/>
      <c r="AJ48" s="680"/>
      <c r="AK48" s="680"/>
      <c r="AL48" s="680"/>
      <c r="AM48" s="680"/>
      <c r="AN48" s="680"/>
      <c r="AO48" s="680"/>
      <c r="AP48" s="680"/>
      <c r="AQ48" s="680"/>
      <c r="AR48" s="680"/>
      <c r="AT48" s="680"/>
      <c r="AV48" s="683"/>
      <c r="AW48" s="114"/>
      <c r="AX48" s="680"/>
      <c r="AY48" s="680"/>
      <c r="BA48" s="137" t="s">
        <v>352</v>
      </c>
      <c r="BC48" s="685"/>
      <c r="BD48" s="619"/>
      <c r="BE48" s="685"/>
      <c r="BF48" s="619"/>
      <c r="BG48" s="685"/>
      <c r="BH48" s="619"/>
      <c r="BI48" s="685"/>
      <c r="BJ48" s="619"/>
      <c r="BK48" s="687"/>
      <c r="BL48" s="689"/>
      <c r="BM48" s="619"/>
      <c r="BN48" s="130"/>
      <c r="BO48" s="647"/>
    </row>
    <row r="49" spans="1:67" s="94" customFormat="1" ht="94.15" customHeight="1" x14ac:dyDescent="0.35">
      <c r="A49" s="681" t="s">
        <v>108</v>
      </c>
      <c r="B49" s="690" t="s">
        <v>978</v>
      </c>
      <c r="C49" s="691"/>
      <c r="D49" s="114"/>
      <c r="E49" s="681" t="s">
        <v>433</v>
      </c>
      <c r="F49" s="114"/>
      <c r="G49" s="681"/>
      <c r="H49" s="114"/>
      <c r="I49" s="681"/>
      <c r="J49" s="681"/>
      <c r="K49" s="681"/>
      <c r="L49" s="681">
        <v>1</v>
      </c>
      <c r="M49" s="681"/>
      <c r="N49" s="114"/>
      <c r="O49" s="681"/>
      <c r="P49" s="681"/>
      <c r="Q49" s="681">
        <v>1</v>
      </c>
      <c r="R49" s="681"/>
      <c r="S49" s="681"/>
      <c r="T49" s="114"/>
      <c r="U49" s="694" t="s">
        <v>375</v>
      </c>
      <c r="V49" s="681">
        <v>1</v>
      </c>
      <c r="W49" s="681"/>
      <c r="X49" s="681">
        <v>1</v>
      </c>
      <c r="Y49" s="681">
        <v>1</v>
      </c>
      <c r="Z49" s="114"/>
      <c r="AA49" s="698" t="s">
        <v>241</v>
      </c>
      <c r="AB49" s="114"/>
      <c r="AC49" s="681" t="s">
        <v>69</v>
      </c>
      <c r="AD49" s="114"/>
      <c r="AE49" s="151" t="s">
        <v>68</v>
      </c>
      <c r="AF49" s="114"/>
      <c r="AG49" s="679"/>
      <c r="AH49" s="679"/>
      <c r="AI49" s="679"/>
      <c r="AJ49" s="679"/>
      <c r="AK49" s="679"/>
      <c r="AL49" s="679"/>
      <c r="AM49" s="679"/>
      <c r="AN49" s="679"/>
      <c r="AO49" s="679"/>
      <c r="AP49" s="679"/>
      <c r="AQ49" s="679">
        <v>1</v>
      </c>
      <c r="AR49" s="679"/>
      <c r="AT49" s="681">
        <f t="shared" ref="AT49" si="32">SUM(AG49:AR49)</f>
        <v>1</v>
      </c>
      <c r="AV49" s="682" t="s">
        <v>32</v>
      </c>
      <c r="AW49" s="114"/>
      <c r="AX49" s="681">
        <v>1</v>
      </c>
      <c r="AY49" s="681">
        <f t="shared" ref="AY49" si="33">IF(AT49&lt;&gt;0,1,0)</f>
        <v>1</v>
      </c>
      <c r="BA49" s="137" t="s">
        <v>352</v>
      </c>
      <c r="BC49" s="684"/>
      <c r="BD49" s="618"/>
      <c r="BE49" s="684"/>
      <c r="BF49" s="618"/>
      <c r="BG49" s="684"/>
      <c r="BH49" s="618"/>
      <c r="BI49" s="684"/>
      <c r="BJ49" s="618"/>
      <c r="BK49" s="686">
        <f t="shared" ref="BK49" si="34">BC49+BE49+BG49+BI49</f>
        <v>0</v>
      </c>
      <c r="BL49" s="688">
        <f t="shared" ref="BL49" si="35">BK49/AT49</f>
        <v>0</v>
      </c>
      <c r="BM49" s="618">
        <f t="shared" ref="BM49" si="36">BD49+BF49+BH49+BJ49</f>
        <v>0</v>
      </c>
      <c r="BN49" s="130"/>
      <c r="BO49" s="646"/>
    </row>
    <row r="50" spans="1:67" s="94" customFormat="1" ht="94.15" customHeight="1" x14ac:dyDescent="0.35">
      <c r="A50" s="680"/>
      <c r="B50" s="692"/>
      <c r="C50" s="693"/>
      <c r="D50" s="114"/>
      <c r="E50" s="680"/>
      <c r="F50" s="114"/>
      <c r="G50" s="680"/>
      <c r="H50" s="114"/>
      <c r="I50" s="680"/>
      <c r="J50" s="680"/>
      <c r="K50" s="680"/>
      <c r="L50" s="680"/>
      <c r="M50" s="680"/>
      <c r="N50" s="114"/>
      <c r="O50" s="680"/>
      <c r="P50" s="680"/>
      <c r="Q50" s="680"/>
      <c r="R50" s="680"/>
      <c r="S50" s="680"/>
      <c r="T50" s="114"/>
      <c r="U50" s="695"/>
      <c r="V50" s="680"/>
      <c r="W50" s="680"/>
      <c r="X50" s="680"/>
      <c r="Y50" s="680"/>
      <c r="Z50" s="114"/>
      <c r="AA50" s="699"/>
      <c r="AB50" s="114"/>
      <c r="AC50" s="680"/>
      <c r="AD50" s="114"/>
      <c r="AE50" s="545" t="s">
        <v>1005</v>
      </c>
      <c r="AF50" s="114"/>
      <c r="AG50" s="680"/>
      <c r="AH50" s="680"/>
      <c r="AI50" s="680"/>
      <c r="AJ50" s="680"/>
      <c r="AK50" s="680"/>
      <c r="AL50" s="680"/>
      <c r="AM50" s="680"/>
      <c r="AN50" s="680"/>
      <c r="AO50" s="680"/>
      <c r="AP50" s="680"/>
      <c r="AQ50" s="680"/>
      <c r="AR50" s="680"/>
      <c r="AT50" s="680"/>
      <c r="AV50" s="683"/>
      <c r="AW50" s="114"/>
      <c r="AX50" s="680"/>
      <c r="AY50" s="680"/>
      <c r="BA50" s="137" t="s">
        <v>352</v>
      </c>
      <c r="BC50" s="685"/>
      <c r="BD50" s="619"/>
      <c r="BE50" s="685"/>
      <c r="BF50" s="619"/>
      <c r="BG50" s="685"/>
      <c r="BH50" s="619"/>
      <c r="BI50" s="685"/>
      <c r="BJ50" s="619"/>
      <c r="BK50" s="687"/>
      <c r="BL50" s="689"/>
      <c r="BM50" s="619"/>
      <c r="BN50" s="130"/>
      <c r="BO50" s="647"/>
    </row>
    <row r="51" spans="1:67" s="115" customFormat="1" ht="80.45" customHeight="1" x14ac:dyDescent="0.35">
      <c r="A51" s="137" t="s">
        <v>232</v>
      </c>
      <c r="B51" s="804" t="s">
        <v>167</v>
      </c>
      <c r="C51" s="805"/>
      <c r="D51" s="379"/>
      <c r="E51" s="137" t="s">
        <v>47</v>
      </c>
      <c r="F51" s="379"/>
      <c r="G51" s="137" t="s">
        <v>987</v>
      </c>
      <c r="H51" s="379"/>
      <c r="I51" s="137"/>
      <c r="J51" s="137"/>
      <c r="K51" s="137"/>
      <c r="L51" s="137">
        <v>1</v>
      </c>
      <c r="M51" s="137"/>
      <c r="N51" s="379"/>
      <c r="O51" s="137"/>
      <c r="P51" s="137"/>
      <c r="Q51" s="137">
        <v>1</v>
      </c>
      <c r="R51" s="137"/>
      <c r="S51" s="137"/>
      <c r="T51" s="147"/>
      <c r="U51" s="138" t="s">
        <v>375</v>
      </c>
      <c r="V51" s="137">
        <v>1</v>
      </c>
      <c r="W51" s="137"/>
      <c r="X51" s="137">
        <v>1</v>
      </c>
      <c r="Y51" s="137">
        <v>1</v>
      </c>
      <c r="Z51" s="379"/>
      <c r="AA51" s="140" t="s">
        <v>241</v>
      </c>
      <c r="AB51" s="148"/>
      <c r="AC51" s="137" t="s">
        <v>67</v>
      </c>
      <c r="AD51" s="379"/>
      <c r="AE51" s="137" t="s">
        <v>213</v>
      </c>
      <c r="AF51" s="379"/>
      <c r="AG51" s="137"/>
      <c r="AH51" s="137"/>
      <c r="AI51" s="137"/>
      <c r="AJ51" s="137"/>
      <c r="AK51" s="137"/>
      <c r="AL51" s="137"/>
      <c r="AM51" s="137"/>
      <c r="AN51" s="137"/>
      <c r="AO51" s="137"/>
      <c r="AP51" s="151">
        <v>1</v>
      </c>
      <c r="AQ51" s="137"/>
      <c r="AR51" s="137"/>
      <c r="AT51" s="137">
        <f t="shared" ref="AT51:AT54" si="37">SUM(AG51:AR51)</f>
        <v>1</v>
      </c>
      <c r="AV51" s="140" t="s">
        <v>258</v>
      </c>
      <c r="AW51" s="148"/>
      <c r="AX51" s="137">
        <v>1</v>
      </c>
      <c r="AY51" s="137">
        <f t="shared" ref="AY51:AY54" si="38">IF(AT51&lt;&gt;0,1,0)</f>
        <v>1</v>
      </c>
      <c r="BA51" s="137" t="s">
        <v>352</v>
      </c>
      <c r="BC51" s="141"/>
      <c r="BD51" s="127"/>
      <c r="BE51" s="141"/>
      <c r="BF51" s="127"/>
      <c r="BG51" s="141"/>
      <c r="BH51" s="127"/>
      <c r="BI51" s="141"/>
      <c r="BJ51" s="127"/>
      <c r="BK51" s="142">
        <f t="shared" ref="BK51:BK54" si="39">BC51+BE51+BG51+BI51</f>
        <v>0</v>
      </c>
      <c r="BL51" s="143">
        <f t="shared" ref="BL51:BL54" si="40">BK51/AT51</f>
        <v>0</v>
      </c>
      <c r="BM51" s="127">
        <f t="shared" ref="BM51:BM54" si="41">BD51+BF51+BH51+BJ51</f>
        <v>0</v>
      </c>
      <c r="BN51" s="130"/>
      <c r="BO51" s="131"/>
    </row>
    <row r="52" spans="1:67" s="94" customFormat="1" ht="94.15" customHeight="1" x14ac:dyDescent="0.35">
      <c r="A52" s="681" t="s">
        <v>109</v>
      </c>
      <c r="B52" s="690" t="s">
        <v>979</v>
      </c>
      <c r="C52" s="691"/>
      <c r="D52" s="114"/>
      <c r="E52" s="681" t="s">
        <v>46</v>
      </c>
      <c r="F52" s="114"/>
      <c r="G52" s="681" t="s">
        <v>996</v>
      </c>
      <c r="H52" s="114"/>
      <c r="I52" s="681">
        <v>1</v>
      </c>
      <c r="J52" s="681"/>
      <c r="K52" s="681">
        <v>1</v>
      </c>
      <c r="L52" s="681"/>
      <c r="M52" s="681"/>
      <c r="N52" s="114"/>
      <c r="O52" s="681">
        <v>1</v>
      </c>
      <c r="P52" s="681"/>
      <c r="Q52" s="681"/>
      <c r="R52" s="681"/>
      <c r="S52" s="681"/>
      <c r="T52" s="114"/>
      <c r="U52" s="694" t="s">
        <v>375</v>
      </c>
      <c r="V52" s="681">
        <v>1</v>
      </c>
      <c r="W52" s="681">
        <v>1</v>
      </c>
      <c r="X52" s="681">
        <v>1</v>
      </c>
      <c r="Y52" s="681">
        <v>1</v>
      </c>
      <c r="Z52" s="114"/>
      <c r="AA52" s="696" t="s">
        <v>241</v>
      </c>
      <c r="AB52" s="114"/>
      <c r="AC52" s="681" t="s">
        <v>877</v>
      </c>
      <c r="AD52" s="114"/>
      <c r="AE52" s="137" t="s">
        <v>67</v>
      </c>
      <c r="AF52" s="114"/>
      <c r="AG52" s="679"/>
      <c r="AH52" s="679"/>
      <c r="AI52" s="679"/>
      <c r="AJ52" s="679"/>
      <c r="AK52" s="679"/>
      <c r="AL52" s="679"/>
      <c r="AM52" s="679"/>
      <c r="AN52" s="679"/>
      <c r="AO52" s="679"/>
      <c r="AP52" s="679">
        <v>1</v>
      </c>
      <c r="AQ52" s="679"/>
      <c r="AR52" s="679"/>
      <c r="AT52" s="681">
        <f t="shared" ref="AT52" si="42">SUM(AG52:AR52)</f>
        <v>1</v>
      </c>
      <c r="AV52" s="682" t="s">
        <v>41</v>
      </c>
      <c r="AW52" s="114"/>
      <c r="AX52" s="681">
        <v>1</v>
      </c>
      <c r="AY52" s="681">
        <f t="shared" si="38"/>
        <v>1</v>
      </c>
      <c r="BA52" s="137" t="s">
        <v>352</v>
      </c>
      <c r="BC52" s="684"/>
      <c r="BD52" s="618"/>
      <c r="BE52" s="684"/>
      <c r="BF52" s="618"/>
      <c r="BG52" s="684"/>
      <c r="BH52" s="618"/>
      <c r="BI52" s="684"/>
      <c r="BJ52" s="618"/>
      <c r="BK52" s="686">
        <f t="shared" si="39"/>
        <v>0</v>
      </c>
      <c r="BL52" s="688">
        <f t="shared" si="40"/>
        <v>0</v>
      </c>
      <c r="BM52" s="618">
        <f t="shared" si="41"/>
        <v>0</v>
      </c>
      <c r="BN52" s="130"/>
      <c r="BO52" s="646"/>
    </row>
    <row r="53" spans="1:67" s="94" customFormat="1" ht="94.15" customHeight="1" x14ac:dyDescent="0.35">
      <c r="A53" s="680"/>
      <c r="B53" s="692"/>
      <c r="C53" s="693"/>
      <c r="D53" s="114"/>
      <c r="E53" s="680"/>
      <c r="F53" s="114"/>
      <c r="G53" s="680"/>
      <c r="H53" s="114"/>
      <c r="I53" s="680"/>
      <c r="J53" s="680"/>
      <c r="K53" s="680"/>
      <c r="L53" s="680"/>
      <c r="M53" s="680"/>
      <c r="N53" s="114"/>
      <c r="O53" s="680"/>
      <c r="P53" s="680"/>
      <c r="Q53" s="680"/>
      <c r="R53" s="680"/>
      <c r="S53" s="680"/>
      <c r="T53" s="114"/>
      <c r="U53" s="695"/>
      <c r="V53" s="680"/>
      <c r="W53" s="680"/>
      <c r="X53" s="680"/>
      <c r="Y53" s="680"/>
      <c r="Z53" s="114"/>
      <c r="AA53" s="697"/>
      <c r="AB53" s="114"/>
      <c r="AC53" s="680"/>
      <c r="AD53" s="114"/>
      <c r="AE53" s="545" t="s">
        <v>1005</v>
      </c>
      <c r="AF53" s="114"/>
      <c r="AG53" s="680"/>
      <c r="AH53" s="680"/>
      <c r="AI53" s="680"/>
      <c r="AJ53" s="680"/>
      <c r="AK53" s="680"/>
      <c r="AL53" s="680"/>
      <c r="AM53" s="680"/>
      <c r="AN53" s="680"/>
      <c r="AO53" s="680"/>
      <c r="AP53" s="680"/>
      <c r="AQ53" s="680"/>
      <c r="AR53" s="680"/>
      <c r="AT53" s="680"/>
      <c r="AV53" s="683"/>
      <c r="AW53" s="114"/>
      <c r="AX53" s="680"/>
      <c r="AY53" s="680"/>
      <c r="BA53" s="137" t="s">
        <v>352</v>
      </c>
      <c r="BC53" s="685"/>
      <c r="BD53" s="619"/>
      <c r="BE53" s="685"/>
      <c r="BF53" s="619"/>
      <c r="BG53" s="685"/>
      <c r="BH53" s="619"/>
      <c r="BI53" s="685"/>
      <c r="BJ53" s="619"/>
      <c r="BK53" s="687"/>
      <c r="BL53" s="689"/>
      <c r="BM53" s="619"/>
      <c r="BN53" s="130"/>
      <c r="BO53" s="647"/>
    </row>
    <row r="54" spans="1:67" s="114" customFormat="1" ht="49.9" customHeight="1" x14ac:dyDescent="0.35">
      <c r="A54" s="681" t="s">
        <v>110</v>
      </c>
      <c r="B54" s="690" t="s">
        <v>5</v>
      </c>
      <c r="C54" s="691"/>
      <c r="E54" s="681" t="s">
        <v>47</v>
      </c>
      <c r="G54" s="681"/>
      <c r="I54" s="681"/>
      <c r="J54" s="681"/>
      <c r="K54" s="681"/>
      <c r="L54" s="681">
        <v>1</v>
      </c>
      <c r="M54" s="681"/>
      <c r="N54" s="736"/>
      <c r="O54" s="681"/>
      <c r="P54" s="681"/>
      <c r="Q54" s="681">
        <v>1</v>
      </c>
      <c r="R54" s="681"/>
      <c r="S54" s="681"/>
      <c r="U54" s="694" t="s">
        <v>375</v>
      </c>
      <c r="V54" s="681">
        <v>1</v>
      </c>
      <c r="W54" s="681">
        <v>1</v>
      </c>
      <c r="X54" s="681">
        <v>1</v>
      </c>
      <c r="Y54" s="681">
        <v>1</v>
      </c>
      <c r="AA54" s="819" t="s">
        <v>241</v>
      </c>
      <c r="AC54" s="681" t="s">
        <v>877</v>
      </c>
      <c r="AE54" s="812" t="s">
        <v>370</v>
      </c>
      <c r="AG54" s="681"/>
      <c r="AH54" s="681"/>
      <c r="AI54" s="681">
        <v>1</v>
      </c>
      <c r="AJ54" s="681"/>
      <c r="AK54" s="681"/>
      <c r="AL54" s="681"/>
      <c r="AM54" s="681"/>
      <c r="AN54" s="812">
        <v>1</v>
      </c>
      <c r="AO54" s="1002"/>
      <c r="AP54" s="1002"/>
      <c r="AQ54" s="1002"/>
      <c r="AR54" s="812">
        <v>1</v>
      </c>
      <c r="AT54" s="681">
        <f t="shared" si="37"/>
        <v>3</v>
      </c>
      <c r="AV54" s="140" t="s">
        <v>32</v>
      </c>
      <c r="AX54" s="681">
        <v>1</v>
      </c>
      <c r="AY54" s="681">
        <f t="shared" si="38"/>
        <v>1</v>
      </c>
      <c r="BA54" s="681" t="s">
        <v>3</v>
      </c>
      <c r="BC54" s="684"/>
      <c r="BD54" s="618"/>
      <c r="BE54" s="684"/>
      <c r="BF54" s="618"/>
      <c r="BG54" s="684"/>
      <c r="BH54" s="618"/>
      <c r="BI54" s="684"/>
      <c r="BJ54" s="618"/>
      <c r="BK54" s="686">
        <f t="shared" si="39"/>
        <v>0</v>
      </c>
      <c r="BL54" s="688">
        <f t="shared" si="40"/>
        <v>0</v>
      </c>
      <c r="BM54" s="618">
        <f t="shared" si="41"/>
        <v>0</v>
      </c>
      <c r="BN54" s="130"/>
      <c r="BO54" s="646"/>
    </row>
    <row r="55" spans="1:67" s="114" customFormat="1" ht="49.9" customHeight="1" x14ac:dyDescent="0.35">
      <c r="A55" s="680"/>
      <c r="B55" s="692"/>
      <c r="C55" s="693"/>
      <c r="E55" s="680"/>
      <c r="G55" s="680"/>
      <c r="I55" s="680"/>
      <c r="J55" s="680"/>
      <c r="K55" s="680"/>
      <c r="L55" s="680"/>
      <c r="M55" s="680"/>
      <c r="N55" s="738"/>
      <c r="O55" s="680"/>
      <c r="P55" s="680"/>
      <c r="Q55" s="680"/>
      <c r="R55" s="680"/>
      <c r="S55" s="680"/>
      <c r="U55" s="695"/>
      <c r="V55" s="680"/>
      <c r="W55" s="680"/>
      <c r="X55" s="680"/>
      <c r="Y55" s="680"/>
      <c r="AA55" s="820"/>
      <c r="AC55" s="680"/>
      <c r="AE55" s="813"/>
      <c r="AG55" s="680"/>
      <c r="AH55" s="680"/>
      <c r="AI55" s="680"/>
      <c r="AJ55" s="680"/>
      <c r="AK55" s="680"/>
      <c r="AL55" s="680"/>
      <c r="AM55" s="680"/>
      <c r="AN55" s="813"/>
      <c r="AO55" s="680"/>
      <c r="AP55" s="680"/>
      <c r="AQ55" s="680"/>
      <c r="AR55" s="813"/>
      <c r="AT55" s="680"/>
      <c r="AV55" s="140" t="s">
        <v>57</v>
      </c>
      <c r="AX55" s="680"/>
      <c r="AY55" s="680"/>
      <c r="BA55" s="680"/>
      <c r="BC55" s="685"/>
      <c r="BD55" s="619"/>
      <c r="BE55" s="685"/>
      <c r="BF55" s="619"/>
      <c r="BG55" s="685"/>
      <c r="BH55" s="619"/>
      <c r="BI55" s="685"/>
      <c r="BJ55" s="619"/>
      <c r="BK55" s="687"/>
      <c r="BL55" s="689"/>
      <c r="BM55" s="619"/>
      <c r="BN55" s="130"/>
      <c r="BO55" s="647"/>
    </row>
    <row r="56" spans="1:67" s="94" customFormat="1" ht="83.25" customHeight="1" x14ac:dyDescent="0.35">
      <c r="A56" s="137" t="s">
        <v>230</v>
      </c>
      <c r="B56" s="804" t="s">
        <v>208</v>
      </c>
      <c r="C56" s="805"/>
      <c r="D56" s="114"/>
      <c r="E56" s="137" t="s">
        <v>433</v>
      </c>
      <c r="F56" s="114"/>
      <c r="G56" s="137"/>
      <c r="H56" s="114"/>
      <c r="I56" s="137">
        <v>1</v>
      </c>
      <c r="J56" s="137"/>
      <c r="K56" s="137"/>
      <c r="L56" s="137">
        <v>1</v>
      </c>
      <c r="M56" s="137"/>
      <c r="N56" s="114"/>
      <c r="O56" s="137">
        <v>1</v>
      </c>
      <c r="P56" s="137"/>
      <c r="Q56" s="137"/>
      <c r="R56" s="137"/>
      <c r="S56" s="137"/>
      <c r="T56" s="114"/>
      <c r="U56" s="138" t="s">
        <v>375</v>
      </c>
      <c r="V56" s="137">
        <v>1</v>
      </c>
      <c r="W56" s="137">
        <v>1</v>
      </c>
      <c r="X56" s="137">
        <v>1</v>
      </c>
      <c r="Y56" s="137">
        <v>1</v>
      </c>
      <c r="Z56" s="114"/>
      <c r="AA56" s="146" t="s">
        <v>241</v>
      </c>
      <c r="AB56" s="114"/>
      <c r="AC56" s="137" t="s">
        <v>970</v>
      </c>
      <c r="AD56" s="114"/>
      <c r="AE56" s="137" t="s">
        <v>37</v>
      </c>
      <c r="AF56" s="114"/>
      <c r="AG56" s="137"/>
      <c r="AH56" s="137"/>
      <c r="AI56" s="137"/>
      <c r="AJ56" s="151">
        <v>1</v>
      </c>
      <c r="AK56" s="151"/>
      <c r="AL56" s="151"/>
      <c r="AM56" s="151"/>
      <c r="AN56" s="137"/>
      <c r="AO56" s="137"/>
      <c r="AP56" s="137"/>
      <c r="AQ56" s="150"/>
      <c r="AR56" s="137"/>
      <c r="AT56" s="137">
        <f t="shared" ref="AT56:AT59" si="43">SUM(AG56:AR56)</f>
        <v>1</v>
      </c>
      <c r="AV56" s="140" t="s">
        <v>41</v>
      </c>
      <c r="AW56" s="114"/>
      <c r="AX56" s="137">
        <v>1</v>
      </c>
      <c r="AY56" s="137">
        <f t="shared" ref="AY56:AY59" si="44">IF(AT56&lt;&gt;0,1,0)</f>
        <v>1</v>
      </c>
      <c r="BA56" s="137" t="s">
        <v>352</v>
      </c>
      <c r="BC56" s="141"/>
      <c r="BD56" s="127"/>
      <c r="BE56" s="141"/>
      <c r="BF56" s="127"/>
      <c r="BG56" s="141"/>
      <c r="BH56" s="127"/>
      <c r="BI56" s="141"/>
      <c r="BJ56" s="127"/>
      <c r="BK56" s="142">
        <f t="shared" ref="BK56:BK59" si="45">BC56+BE56+BG56+BI56</f>
        <v>0</v>
      </c>
      <c r="BL56" s="143">
        <f t="shared" ref="BL56:BL59" si="46">BK56/AT56</f>
        <v>0</v>
      </c>
      <c r="BM56" s="127">
        <f t="shared" ref="BM56:BM59" si="47">BD56+BF56+BH56+BJ56</f>
        <v>0</v>
      </c>
      <c r="BN56" s="130"/>
      <c r="BO56" s="131"/>
    </row>
    <row r="57" spans="1:67" s="94" customFormat="1" ht="58.15" customHeight="1" x14ac:dyDescent="0.35">
      <c r="A57" s="681" t="s">
        <v>111</v>
      </c>
      <c r="B57" s="690" t="s">
        <v>539</v>
      </c>
      <c r="C57" s="691"/>
      <c r="D57" s="114"/>
      <c r="E57" s="681" t="s">
        <v>47</v>
      </c>
      <c r="F57" s="114"/>
      <c r="G57" s="681" t="s">
        <v>996</v>
      </c>
      <c r="H57" s="114"/>
      <c r="I57" s="681"/>
      <c r="J57" s="681"/>
      <c r="K57" s="681"/>
      <c r="L57" s="681">
        <v>1</v>
      </c>
      <c r="M57" s="681"/>
      <c r="N57" s="114"/>
      <c r="O57" s="681"/>
      <c r="P57" s="681"/>
      <c r="Q57" s="681">
        <v>1</v>
      </c>
      <c r="R57" s="681"/>
      <c r="S57" s="681"/>
      <c r="T57" s="114"/>
      <c r="U57" s="694" t="s">
        <v>375</v>
      </c>
      <c r="V57" s="681">
        <v>1</v>
      </c>
      <c r="W57" s="681">
        <v>1</v>
      </c>
      <c r="X57" s="681">
        <v>1</v>
      </c>
      <c r="Y57" s="681">
        <v>1</v>
      </c>
      <c r="Z57" s="114"/>
      <c r="AA57" s="146" t="s">
        <v>993</v>
      </c>
      <c r="AB57" s="114"/>
      <c r="AC57" s="681" t="s">
        <v>67</v>
      </c>
      <c r="AD57" s="114"/>
      <c r="AE57" s="681" t="s">
        <v>213</v>
      </c>
      <c r="AF57" s="114"/>
      <c r="AG57" s="681"/>
      <c r="AH57" s="681"/>
      <c r="AI57" s="681"/>
      <c r="AJ57" s="681"/>
      <c r="AK57" s="681"/>
      <c r="AL57" s="681">
        <v>1</v>
      </c>
      <c r="AM57" s="681"/>
      <c r="AN57" s="681"/>
      <c r="AO57" s="681"/>
      <c r="AP57" s="681"/>
      <c r="AQ57" s="681">
        <v>1</v>
      </c>
      <c r="AR57" s="681"/>
      <c r="AT57" s="681">
        <f>SUM(AG57:AR57)</f>
        <v>2</v>
      </c>
      <c r="AV57" s="682" t="s">
        <v>258</v>
      </c>
      <c r="AW57" s="114"/>
      <c r="AX57" s="681">
        <v>1</v>
      </c>
      <c r="AY57" s="681">
        <f>IF(AT57&lt;&gt;0,1,0)</f>
        <v>1</v>
      </c>
      <c r="BA57" s="681" t="s">
        <v>352</v>
      </c>
      <c r="BC57" s="684"/>
      <c r="BD57" s="618"/>
      <c r="BE57" s="684"/>
      <c r="BF57" s="618"/>
      <c r="BG57" s="684"/>
      <c r="BH57" s="618"/>
      <c r="BI57" s="684"/>
      <c r="BJ57" s="618"/>
      <c r="BK57" s="686">
        <f>BC57+BE57+BG57+BI57</f>
        <v>0</v>
      </c>
      <c r="BL57" s="688">
        <f>BK57/AT57</f>
        <v>0</v>
      </c>
      <c r="BM57" s="618">
        <f>BD57+BF57+BH57+BJ57</f>
        <v>0</v>
      </c>
      <c r="BN57" s="130"/>
      <c r="BO57" s="646"/>
    </row>
    <row r="58" spans="1:67" s="94" customFormat="1" ht="58.15" customHeight="1" x14ac:dyDescent="0.35">
      <c r="A58" s="680"/>
      <c r="B58" s="692"/>
      <c r="C58" s="693"/>
      <c r="D58" s="114"/>
      <c r="E58" s="680"/>
      <c r="F58" s="114"/>
      <c r="G58" s="680"/>
      <c r="H58" s="114"/>
      <c r="I58" s="680"/>
      <c r="J58" s="680"/>
      <c r="K58" s="680"/>
      <c r="L58" s="680"/>
      <c r="M58" s="680"/>
      <c r="N58" s="114"/>
      <c r="O58" s="680"/>
      <c r="P58" s="680"/>
      <c r="Q58" s="680"/>
      <c r="R58" s="680"/>
      <c r="S58" s="680"/>
      <c r="T58" s="114"/>
      <c r="U58" s="695"/>
      <c r="V58" s="680"/>
      <c r="W58" s="680"/>
      <c r="X58" s="680"/>
      <c r="Y58" s="680"/>
      <c r="Z58" s="114"/>
      <c r="AA58" s="146" t="s">
        <v>994</v>
      </c>
      <c r="AB58" s="114"/>
      <c r="AC58" s="680"/>
      <c r="AD58" s="114"/>
      <c r="AE58" s="680"/>
      <c r="AF58" s="114"/>
      <c r="AG58" s="680"/>
      <c r="AH58" s="680"/>
      <c r="AI58" s="680"/>
      <c r="AJ58" s="680"/>
      <c r="AK58" s="680"/>
      <c r="AL58" s="680"/>
      <c r="AM58" s="680"/>
      <c r="AN58" s="680"/>
      <c r="AO58" s="680"/>
      <c r="AP58" s="680"/>
      <c r="AQ58" s="680"/>
      <c r="AR58" s="680"/>
      <c r="AT58" s="680"/>
      <c r="AV58" s="683"/>
      <c r="AW58" s="114"/>
      <c r="AX58" s="680"/>
      <c r="AY58" s="680"/>
      <c r="BA58" s="680"/>
      <c r="BC58" s="685"/>
      <c r="BD58" s="619"/>
      <c r="BE58" s="685"/>
      <c r="BF58" s="619"/>
      <c r="BG58" s="685"/>
      <c r="BH58" s="619"/>
      <c r="BI58" s="685"/>
      <c r="BJ58" s="619"/>
      <c r="BK58" s="687"/>
      <c r="BL58" s="689"/>
      <c r="BM58" s="619"/>
      <c r="BN58" s="130"/>
      <c r="BO58" s="647"/>
    </row>
    <row r="59" spans="1:67" s="94" customFormat="1" ht="83.25" customHeight="1" x14ac:dyDescent="0.35">
      <c r="A59" s="151" t="s">
        <v>995</v>
      </c>
      <c r="B59" s="816" t="s">
        <v>9</v>
      </c>
      <c r="C59" s="817"/>
      <c r="D59" s="114"/>
      <c r="E59" s="137" t="s">
        <v>70</v>
      </c>
      <c r="F59" s="114"/>
      <c r="G59" s="137"/>
      <c r="H59" s="114"/>
      <c r="I59" s="137"/>
      <c r="J59" s="137"/>
      <c r="K59" s="137"/>
      <c r="L59" s="137">
        <v>1</v>
      </c>
      <c r="M59" s="137"/>
      <c r="N59" s="114"/>
      <c r="O59" s="137"/>
      <c r="P59" s="137"/>
      <c r="Q59" s="137">
        <v>1</v>
      </c>
      <c r="R59" s="137"/>
      <c r="S59" s="137"/>
      <c r="T59" s="114"/>
      <c r="U59" s="138" t="s">
        <v>375</v>
      </c>
      <c r="V59" s="137">
        <v>1</v>
      </c>
      <c r="W59" s="137">
        <v>1</v>
      </c>
      <c r="X59" s="137">
        <v>1</v>
      </c>
      <c r="Y59" s="137">
        <v>1</v>
      </c>
      <c r="Z59" s="114"/>
      <c r="AA59" s="139" t="s">
        <v>241</v>
      </c>
      <c r="AB59" s="114"/>
      <c r="AC59" s="137" t="s">
        <v>67</v>
      </c>
      <c r="AD59" s="114"/>
      <c r="AE59" s="151" t="s">
        <v>952</v>
      </c>
      <c r="AF59" s="114"/>
      <c r="AG59" s="137"/>
      <c r="AH59" s="137"/>
      <c r="AI59" s="137"/>
      <c r="AJ59" s="137"/>
      <c r="AK59" s="137"/>
      <c r="AL59" s="137"/>
      <c r="AM59" s="137"/>
      <c r="AN59" s="137"/>
      <c r="AO59" s="137">
        <v>1</v>
      </c>
      <c r="AP59" s="137"/>
      <c r="AQ59" s="137"/>
      <c r="AR59" s="137"/>
      <c r="AT59" s="137">
        <f t="shared" si="43"/>
        <v>1</v>
      </c>
      <c r="AV59" s="140" t="s">
        <v>42</v>
      </c>
      <c r="AW59" s="114"/>
      <c r="AX59" s="137">
        <v>1</v>
      </c>
      <c r="AY59" s="137">
        <f t="shared" si="44"/>
        <v>1</v>
      </c>
      <c r="BA59" s="137" t="s">
        <v>352</v>
      </c>
      <c r="BC59" s="141"/>
      <c r="BD59" s="127"/>
      <c r="BE59" s="141"/>
      <c r="BF59" s="127"/>
      <c r="BG59" s="141"/>
      <c r="BH59" s="127"/>
      <c r="BI59" s="141"/>
      <c r="BJ59" s="127"/>
      <c r="BK59" s="142">
        <f t="shared" si="45"/>
        <v>0</v>
      </c>
      <c r="BL59" s="143">
        <f t="shared" si="46"/>
        <v>0</v>
      </c>
      <c r="BM59" s="127">
        <f t="shared" si="47"/>
        <v>0</v>
      </c>
      <c r="BN59" s="130"/>
      <c r="BO59" s="131"/>
    </row>
    <row r="60" spans="1:67" s="94" customFormat="1" ht="9" customHeight="1" thickBot="1" x14ac:dyDescent="0.25">
      <c r="A60" s="114"/>
      <c r="B60" s="115"/>
      <c r="C60" s="115"/>
      <c r="D60" s="114"/>
      <c r="E60" s="114"/>
      <c r="F60" s="114"/>
      <c r="G60" s="114"/>
      <c r="H60" s="114"/>
      <c r="I60" s="114"/>
      <c r="J60" s="114"/>
      <c r="K60" s="114"/>
      <c r="L60" s="114"/>
      <c r="M60" s="114"/>
      <c r="N60" s="114"/>
      <c r="O60" s="114"/>
      <c r="P60" s="114"/>
      <c r="Q60" s="114"/>
      <c r="R60" s="114"/>
      <c r="S60" s="114"/>
      <c r="T60" s="114"/>
      <c r="U60" s="116"/>
      <c r="V60" s="114"/>
      <c r="W60" s="114"/>
      <c r="X60" s="114"/>
      <c r="Y60" s="114"/>
      <c r="Z60" s="114"/>
      <c r="AA60" s="117"/>
      <c r="AB60" s="114"/>
      <c r="AC60" s="114"/>
      <c r="AD60" s="114"/>
      <c r="AE60" s="114"/>
      <c r="AF60" s="114"/>
      <c r="AG60" s="114"/>
      <c r="AH60" s="114"/>
      <c r="AI60" s="114"/>
      <c r="AJ60" s="114"/>
      <c r="AK60" s="114"/>
      <c r="AL60" s="114"/>
      <c r="AM60" s="114"/>
      <c r="AN60" s="114"/>
      <c r="AO60" s="114"/>
      <c r="AP60" s="114"/>
      <c r="AQ60" s="114"/>
      <c r="AR60" s="114"/>
      <c r="AT60" s="114"/>
      <c r="AV60" s="115"/>
      <c r="AW60" s="114"/>
      <c r="AX60" s="114"/>
      <c r="AY60" s="114"/>
      <c r="BA60" s="114"/>
      <c r="BD60" s="118"/>
      <c r="BF60" s="118"/>
      <c r="BH60" s="118"/>
      <c r="BJ60" s="118"/>
      <c r="BK60" s="119"/>
      <c r="BL60" s="119"/>
      <c r="BM60" s="118"/>
    </row>
    <row r="61" spans="1:67" s="119" customFormat="1" ht="59.45" customHeight="1" thickTop="1" thickBot="1" x14ac:dyDescent="0.25">
      <c r="A61" s="809" t="str">
        <f>B30</f>
        <v>AUDITORÍAS DE LEY SIN FECHA DE ENTREGA</v>
      </c>
      <c r="B61" s="809"/>
      <c r="C61" s="458" t="s">
        <v>353</v>
      </c>
      <c r="D61" s="133"/>
      <c r="E61" s="442">
        <f>COUNTIF(BA32:BA59,"P")</f>
        <v>23</v>
      </c>
      <c r="F61" s="133"/>
      <c r="G61" s="590">
        <f>E61/(E61+E62)</f>
        <v>0.88461538461538458</v>
      </c>
      <c r="H61" s="133"/>
      <c r="I61" s="442">
        <f>SUM(I32:I59)</f>
        <v>6</v>
      </c>
      <c r="J61" s="442">
        <f>SUM(J32:J59)</f>
        <v>0</v>
      </c>
      <c r="K61" s="442">
        <f>SUM(K32:K59)</f>
        <v>1</v>
      </c>
      <c r="L61" s="442">
        <f>SUM(L32:L59)</f>
        <v>18</v>
      </c>
      <c r="M61" s="442">
        <f>SUM(M32:M59)</f>
        <v>0</v>
      </c>
      <c r="N61" s="114"/>
      <c r="O61" s="442">
        <f>SUM(O32:O59)</f>
        <v>7</v>
      </c>
      <c r="P61" s="442">
        <f>SUM(P32:P59)</f>
        <v>4</v>
      </c>
      <c r="Q61" s="442">
        <f>SUM(Q32:Q59)</f>
        <v>17</v>
      </c>
      <c r="R61" s="442">
        <f>SUM(R32:R59)</f>
        <v>4</v>
      </c>
      <c r="S61" s="442">
        <f>SUM(S32:S59)</f>
        <v>4</v>
      </c>
      <c r="T61" s="133"/>
      <c r="U61" s="134"/>
      <c r="V61" s="133"/>
      <c r="W61" s="498">
        <f>SUM(W32:W59)</f>
        <v>12</v>
      </c>
      <c r="X61" s="498">
        <f>SUM(X32:X59)</f>
        <v>20</v>
      </c>
      <c r="Y61" s="498">
        <f>SUM(Y32:Y59)</f>
        <v>20</v>
      </c>
      <c r="Z61" s="133"/>
      <c r="AA61" s="818"/>
      <c r="AB61" s="133"/>
      <c r="AC61" s="133"/>
      <c r="AD61" s="133"/>
      <c r="AE61" s="442" t="s">
        <v>260</v>
      </c>
      <c r="AF61" s="133"/>
      <c r="AG61" s="809">
        <f>SUM(AG32:AI59)</f>
        <v>5</v>
      </c>
      <c r="AH61" s="809"/>
      <c r="AI61" s="809"/>
      <c r="AJ61" s="809">
        <f>SUM(AJ32:AL59)</f>
        <v>4</v>
      </c>
      <c r="AK61" s="809"/>
      <c r="AL61" s="809"/>
      <c r="AM61" s="809">
        <f>SUM(AM32:AO59)</f>
        <v>7</v>
      </c>
      <c r="AN61" s="809"/>
      <c r="AO61" s="809"/>
      <c r="AP61" s="809">
        <f>SUM(AP32:AR59)</f>
        <v>15</v>
      </c>
      <c r="AQ61" s="809"/>
      <c r="AR61" s="809"/>
      <c r="AT61" s="809">
        <f>SUM(AT32:AT59)</f>
        <v>31</v>
      </c>
      <c r="AV61" s="780" t="s">
        <v>272</v>
      </c>
      <c r="AW61" s="133"/>
      <c r="AX61" s="442">
        <f>SUM(AX32:AX59)</f>
        <v>20</v>
      </c>
      <c r="AY61" s="442">
        <f>SUM(AY32:AY59)</f>
        <v>19</v>
      </c>
      <c r="BA61" s="114"/>
      <c r="BC61" s="467">
        <f t="shared" ref="BC61:BK61" si="48">SUM(BC32:BC59)</f>
        <v>0</v>
      </c>
      <c r="BD61" s="764">
        <f t="shared" si="48"/>
        <v>0</v>
      </c>
      <c r="BE61" s="467">
        <f t="shared" si="48"/>
        <v>0</v>
      </c>
      <c r="BF61" s="764">
        <f t="shared" si="48"/>
        <v>0</v>
      </c>
      <c r="BG61" s="467">
        <f t="shared" si="48"/>
        <v>0</v>
      </c>
      <c r="BH61" s="764">
        <f t="shared" si="48"/>
        <v>0</v>
      </c>
      <c r="BI61" s="467">
        <f t="shared" si="48"/>
        <v>0</v>
      </c>
      <c r="BJ61" s="764">
        <f t="shared" si="48"/>
        <v>0</v>
      </c>
      <c r="BK61" s="911">
        <f t="shared" si="48"/>
        <v>0</v>
      </c>
      <c r="BL61" s="912">
        <f>BK61/AT61</f>
        <v>0</v>
      </c>
      <c r="BM61" s="907">
        <f>SUM(BM32:BM59)</f>
        <v>0</v>
      </c>
      <c r="BN61" s="94"/>
      <c r="BO61" s="94"/>
    </row>
    <row r="62" spans="1:67" s="119" customFormat="1" ht="59.45" customHeight="1" thickTop="1" thickBot="1" x14ac:dyDescent="0.25">
      <c r="A62" s="809"/>
      <c r="B62" s="809"/>
      <c r="C62" s="458" t="s">
        <v>354</v>
      </c>
      <c r="D62" s="133"/>
      <c r="E62" s="442">
        <f>COUNTIF(BA32:BA59,"C")</f>
        <v>3</v>
      </c>
      <c r="F62" s="133"/>
      <c r="G62" s="590">
        <f>E62/(E61+E62)</f>
        <v>0.11538461538461539</v>
      </c>
      <c r="H62" s="133"/>
      <c r="I62" s="809">
        <f>SUM(I61:M61)</f>
        <v>25</v>
      </c>
      <c r="J62" s="809"/>
      <c r="K62" s="809"/>
      <c r="L62" s="809"/>
      <c r="M62" s="809"/>
      <c r="N62" s="135"/>
      <c r="O62" s="809">
        <f>SUM(O61:S61)</f>
        <v>36</v>
      </c>
      <c r="P62" s="809"/>
      <c r="Q62" s="809"/>
      <c r="R62" s="809"/>
      <c r="S62" s="809"/>
      <c r="T62" s="133"/>
      <c r="U62" s="134"/>
      <c r="V62" s="133"/>
      <c r="W62" s="133"/>
      <c r="X62" s="133"/>
      <c r="Y62" s="133"/>
      <c r="Z62" s="133"/>
      <c r="AA62" s="818"/>
      <c r="AB62" s="133"/>
      <c r="AC62" s="133"/>
      <c r="AD62" s="133"/>
      <c r="AE62" s="442" t="s">
        <v>857</v>
      </c>
      <c r="AF62" s="133"/>
      <c r="AG62" s="809">
        <f>AG61+AJ61+AM61+AP61</f>
        <v>31</v>
      </c>
      <c r="AH62" s="809"/>
      <c r="AI62" s="809"/>
      <c r="AJ62" s="809"/>
      <c r="AK62" s="809"/>
      <c r="AL62" s="809"/>
      <c r="AM62" s="809"/>
      <c r="AN62" s="809"/>
      <c r="AO62" s="809"/>
      <c r="AP62" s="809"/>
      <c r="AQ62" s="809"/>
      <c r="AR62" s="809"/>
      <c r="AT62" s="809"/>
      <c r="AV62" s="780"/>
      <c r="AW62" s="133"/>
      <c r="AX62" s="777">
        <f>AY61/AX61</f>
        <v>0.95</v>
      </c>
      <c r="AY62" s="777"/>
      <c r="BA62" s="136"/>
      <c r="BC62" s="468">
        <f>BC61/AG61</f>
        <v>0</v>
      </c>
      <c r="BD62" s="765"/>
      <c r="BE62" s="468">
        <f>BE61/AJ61</f>
        <v>0</v>
      </c>
      <c r="BF62" s="765"/>
      <c r="BG62" s="468">
        <f>BG61/AM61</f>
        <v>0</v>
      </c>
      <c r="BH62" s="765"/>
      <c r="BI62" s="468">
        <f>BI61/AP61</f>
        <v>0</v>
      </c>
      <c r="BJ62" s="765"/>
      <c r="BK62" s="911"/>
      <c r="BL62" s="912"/>
      <c r="BM62" s="907"/>
      <c r="BN62" s="94"/>
      <c r="BO62" s="94"/>
    </row>
    <row r="63" spans="1:67" s="94" customFormat="1" ht="24" thickTop="1" x14ac:dyDescent="0.2">
      <c r="A63" s="120"/>
      <c r="B63" s="121"/>
      <c r="C63" s="121"/>
      <c r="D63" s="114"/>
      <c r="E63" s="114"/>
      <c r="F63" s="114"/>
      <c r="G63" s="114"/>
      <c r="H63" s="114"/>
      <c r="I63" s="114"/>
      <c r="J63" s="114"/>
      <c r="K63" s="114"/>
      <c r="L63" s="114"/>
      <c r="M63" s="114"/>
      <c r="N63" s="114"/>
      <c r="O63" s="114"/>
      <c r="P63" s="114"/>
      <c r="Q63" s="114"/>
      <c r="R63" s="114"/>
      <c r="S63" s="114"/>
      <c r="T63" s="114"/>
      <c r="U63" s="116"/>
      <c r="V63" s="114"/>
      <c r="W63" s="114"/>
      <c r="X63" s="114"/>
      <c r="Y63" s="114"/>
      <c r="Z63" s="114"/>
      <c r="AA63" s="117"/>
      <c r="AB63" s="114"/>
      <c r="AC63" s="114"/>
      <c r="AD63" s="114"/>
      <c r="AE63" s="114"/>
      <c r="AF63" s="114"/>
      <c r="AG63" s="114"/>
      <c r="AH63" s="114"/>
      <c r="AI63" s="114"/>
      <c r="AJ63" s="114"/>
      <c r="AK63" s="114"/>
      <c r="AL63" s="114"/>
      <c r="AM63" s="114"/>
      <c r="AN63" s="114"/>
      <c r="AO63" s="114"/>
      <c r="AP63" s="114"/>
      <c r="AQ63" s="114"/>
      <c r="AR63" s="114"/>
      <c r="AT63" s="114"/>
      <c r="AV63" s="115"/>
      <c r="AW63" s="114"/>
      <c r="AX63" s="114"/>
      <c r="AY63" s="114"/>
      <c r="BA63" s="114"/>
      <c r="BD63" s="118"/>
      <c r="BF63" s="118"/>
      <c r="BH63" s="118"/>
      <c r="BJ63" s="118"/>
      <c r="BK63" s="119"/>
      <c r="BL63" s="119"/>
      <c r="BM63" s="118"/>
    </row>
    <row r="64" spans="1:67" s="94" customFormat="1" ht="55.5" customHeight="1" x14ac:dyDescent="0.2">
      <c r="A64" s="1348">
        <v>3</v>
      </c>
      <c r="B64" s="1350" t="s">
        <v>863</v>
      </c>
      <c r="C64" s="815"/>
      <c r="D64" s="114"/>
      <c r="E64" s="114"/>
      <c r="F64" s="114"/>
      <c r="G64" s="114"/>
      <c r="H64" s="114"/>
      <c r="I64" s="114"/>
      <c r="J64" s="114"/>
      <c r="K64" s="114"/>
      <c r="L64" s="114"/>
      <c r="M64" s="114"/>
      <c r="N64" s="114"/>
      <c r="O64" s="114"/>
      <c r="P64" s="114"/>
      <c r="Q64" s="114"/>
      <c r="R64" s="114"/>
      <c r="S64" s="114"/>
      <c r="T64" s="114"/>
      <c r="U64" s="116"/>
      <c r="V64" s="114"/>
      <c r="W64" s="114"/>
      <c r="X64" s="114"/>
      <c r="Y64" s="114"/>
      <c r="Z64" s="114"/>
      <c r="AA64" s="115"/>
      <c r="AB64" s="114"/>
      <c r="AC64" s="114"/>
      <c r="AD64" s="114"/>
      <c r="AE64" s="114"/>
      <c r="AF64" s="114"/>
      <c r="AG64" s="114"/>
      <c r="AH64" s="114"/>
      <c r="AI64" s="114"/>
      <c r="AJ64" s="114"/>
      <c r="AK64" s="114"/>
      <c r="AL64" s="114"/>
      <c r="AM64" s="114"/>
      <c r="AN64" s="114"/>
      <c r="AO64" s="114"/>
      <c r="AP64" s="114"/>
      <c r="AQ64" s="114"/>
      <c r="AR64" s="114"/>
      <c r="AT64" s="114"/>
      <c r="AV64" s="115"/>
      <c r="AW64" s="114"/>
      <c r="AX64" s="114"/>
      <c r="AY64" s="114"/>
      <c r="BA64" s="114"/>
      <c r="BD64" s="118"/>
      <c r="BF64" s="118"/>
      <c r="BH64" s="118"/>
      <c r="BJ64" s="118"/>
      <c r="BK64" s="119"/>
      <c r="BL64" s="119"/>
      <c r="BM64" s="118"/>
    </row>
    <row r="65" spans="1:67" s="94" customFormat="1" ht="144" customHeight="1" x14ac:dyDescent="0.2">
      <c r="A65" s="1349"/>
      <c r="B65" s="814" t="s">
        <v>1152</v>
      </c>
      <c r="C65" s="815"/>
      <c r="D65" s="114"/>
      <c r="E65" s="120"/>
      <c r="F65" s="114"/>
      <c r="G65" s="120"/>
      <c r="H65" s="114"/>
      <c r="I65" s="120"/>
      <c r="J65" s="120"/>
      <c r="K65" s="120"/>
      <c r="L65" s="120"/>
      <c r="M65" s="120"/>
      <c r="N65" s="114"/>
      <c r="O65" s="120"/>
      <c r="P65" s="120"/>
      <c r="Q65" s="120"/>
      <c r="R65" s="120"/>
      <c r="S65" s="120"/>
      <c r="T65" s="114"/>
      <c r="U65" s="122"/>
      <c r="V65" s="120"/>
      <c r="W65" s="120"/>
      <c r="X65" s="120"/>
      <c r="Y65" s="120"/>
      <c r="Z65" s="114"/>
      <c r="AA65" s="121"/>
      <c r="AB65" s="114"/>
      <c r="AC65" s="120"/>
      <c r="AD65" s="114"/>
      <c r="AE65" s="120"/>
      <c r="AF65" s="114"/>
      <c r="AG65" s="120"/>
      <c r="AH65" s="120"/>
      <c r="AI65" s="120"/>
      <c r="AJ65" s="120"/>
      <c r="AK65" s="120"/>
      <c r="AL65" s="120"/>
      <c r="AM65" s="120"/>
      <c r="AN65" s="120"/>
      <c r="AO65" s="120"/>
      <c r="AP65" s="120"/>
      <c r="AQ65" s="120"/>
      <c r="AR65" s="120"/>
      <c r="AT65" s="120"/>
      <c r="AV65" s="121"/>
      <c r="AW65" s="114"/>
      <c r="AX65" s="120"/>
      <c r="AY65" s="120"/>
      <c r="BA65" s="120"/>
      <c r="BD65" s="118"/>
      <c r="BF65" s="118"/>
      <c r="BH65" s="118"/>
      <c r="BJ65" s="118"/>
      <c r="BK65" s="119"/>
      <c r="BL65" s="119"/>
      <c r="BM65" s="118"/>
    </row>
    <row r="66" spans="1:67" s="94" customFormat="1" ht="66" customHeight="1" x14ac:dyDescent="0.35">
      <c r="A66" s="152" t="s">
        <v>112</v>
      </c>
      <c r="B66" s="802" t="s">
        <v>900</v>
      </c>
      <c r="C66" s="803"/>
      <c r="D66" s="114"/>
      <c r="E66" s="152" t="s">
        <v>71</v>
      </c>
      <c r="F66" s="114"/>
      <c r="G66" s="152"/>
      <c r="H66" s="114"/>
      <c r="I66" s="152"/>
      <c r="J66" s="152"/>
      <c r="K66" s="152"/>
      <c r="L66" s="152">
        <v>1</v>
      </c>
      <c r="M66" s="152"/>
      <c r="N66" s="114"/>
      <c r="O66" s="152"/>
      <c r="P66" s="152">
        <v>1</v>
      </c>
      <c r="Q66" s="152"/>
      <c r="R66" s="152"/>
      <c r="S66" s="152"/>
      <c r="T66" s="114"/>
      <c r="U66" s="153" t="s">
        <v>375</v>
      </c>
      <c r="V66" s="152">
        <v>1</v>
      </c>
      <c r="W66" s="152"/>
      <c r="X66" s="152"/>
      <c r="Y66" s="152"/>
      <c r="Z66" s="114"/>
      <c r="AA66" s="154">
        <v>42765</v>
      </c>
      <c r="AB66" s="114"/>
      <c r="AC66" s="152"/>
      <c r="AD66" s="114"/>
      <c r="AE66" s="152" t="s">
        <v>880</v>
      </c>
      <c r="AF66" s="114"/>
      <c r="AG66" s="152"/>
      <c r="AH66" s="152"/>
      <c r="AI66" s="152"/>
      <c r="AJ66" s="152"/>
      <c r="AK66" s="152"/>
      <c r="AL66" s="152"/>
      <c r="AM66" s="152"/>
      <c r="AN66" s="152"/>
      <c r="AO66" s="152"/>
      <c r="AP66" s="152"/>
      <c r="AQ66" s="152"/>
      <c r="AR66" s="152"/>
      <c r="AT66" s="152">
        <f>SUM(AG66:AR66)</f>
        <v>0</v>
      </c>
      <c r="AV66" s="155" t="s">
        <v>229</v>
      </c>
      <c r="AW66" s="114"/>
      <c r="AX66" s="152">
        <v>1</v>
      </c>
      <c r="AY66" s="152">
        <f>IF(AT66&lt;&gt;0,1,0)</f>
        <v>0</v>
      </c>
      <c r="BA66" s="152"/>
      <c r="BC66" s="156"/>
      <c r="BD66" s="157"/>
      <c r="BE66" s="156"/>
      <c r="BF66" s="157"/>
      <c r="BG66" s="156"/>
      <c r="BH66" s="157"/>
      <c r="BI66" s="156"/>
      <c r="BJ66" s="157"/>
      <c r="BK66" s="158">
        <f t="shared" ref="BK66:BK93" si="49">BC66+BE66+BG66+BI66</f>
        <v>0</v>
      </c>
      <c r="BL66" s="159" t="e">
        <f t="shared" ref="BL66:BL93" si="50">BK66/AT66</f>
        <v>#DIV/0!</v>
      </c>
      <c r="BM66" s="157">
        <f t="shared" ref="BM66:BM93" si="51">BD66+BF66+BH66+BJ66</f>
        <v>0</v>
      </c>
      <c r="BN66" s="130"/>
      <c r="BO66" s="131"/>
    </row>
    <row r="67" spans="1:67" s="94" customFormat="1" ht="66" customHeight="1" x14ac:dyDescent="0.35">
      <c r="A67" s="152" t="s">
        <v>113</v>
      </c>
      <c r="B67" s="802" t="s">
        <v>955</v>
      </c>
      <c r="C67" s="803"/>
      <c r="D67" s="114"/>
      <c r="E67" s="152" t="s">
        <v>71</v>
      </c>
      <c r="F67" s="114"/>
      <c r="G67" s="152"/>
      <c r="H67" s="114"/>
      <c r="I67" s="152"/>
      <c r="J67" s="152"/>
      <c r="K67" s="152"/>
      <c r="L67" s="152">
        <v>1</v>
      </c>
      <c r="M67" s="152"/>
      <c r="N67" s="114"/>
      <c r="O67" s="152"/>
      <c r="P67" s="152">
        <v>1</v>
      </c>
      <c r="Q67" s="152"/>
      <c r="R67" s="152"/>
      <c r="S67" s="152"/>
      <c r="T67" s="114"/>
      <c r="U67" s="153" t="s">
        <v>375</v>
      </c>
      <c r="V67" s="152">
        <v>1</v>
      </c>
      <c r="W67" s="152"/>
      <c r="X67" s="152"/>
      <c r="Y67" s="152"/>
      <c r="Z67" s="114"/>
      <c r="AA67" s="154">
        <v>42765</v>
      </c>
      <c r="AB67" s="114"/>
      <c r="AC67" s="152" t="s">
        <v>67</v>
      </c>
      <c r="AD67" s="114"/>
      <c r="AE67" s="152" t="s">
        <v>257</v>
      </c>
      <c r="AF67" s="114"/>
      <c r="AG67" s="152">
        <v>1</v>
      </c>
      <c r="AH67" s="152"/>
      <c r="AI67" s="152"/>
      <c r="AJ67" s="152"/>
      <c r="AK67" s="152"/>
      <c r="AL67" s="152"/>
      <c r="AM67" s="152"/>
      <c r="AN67" s="152"/>
      <c r="AO67" s="152"/>
      <c r="AP67" s="152"/>
      <c r="AQ67" s="152"/>
      <c r="AR67" s="152"/>
      <c r="AT67" s="152">
        <f>SUM(AG67:AR67)</f>
        <v>1</v>
      </c>
      <c r="AV67" s="155" t="s">
        <v>229</v>
      </c>
      <c r="AW67" s="114"/>
      <c r="AX67" s="152">
        <v>1</v>
      </c>
      <c r="AY67" s="152">
        <f>IF(AT67&lt;&gt;0,1,0)</f>
        <v>1</v>
      </c>
      <c r="BA67" s="152" t="s">
        <v>352</v>
      </c>
      <c r="BC67" s="156"/>
      <c r="BD67" s="157"/>
      <c r="BE67" s="156"/>
      <c r="BF67" s="157"/>
      <c r="BG67" s="156"/>
      <c r="BH67" s="157"/>
      <c r="BI67" s="156"/>
      <c r="BJ67" s="157"/>
      <c r="BK67" s="158">
        <f t="shared" ref="BK67" si="52">BC67+BE67+BG67+BI67</f>
        <v>0</v>
      </c>
      <c r="BL67" s="159">
        <f t="shared" ref="BL67" si="53">BK67/AT67</f>
        <v>0</v>
      </c>
      <c r="BM67" s="157">
        <f t="shared" ref="BM67" si="54">BD67+BF67+BH67+BJ67</f>
        <v>0</v>
      </c>
      <c r="BN67" s="130"/>
      <c r="BO67" s="131"/>
    </row>
    <row r="68" spans="1:67" s="94" customFormat="1" ht="60" customHeight="1" x14ac:dyDescent="0.35">
      <c r="A68" s="152" t="s">
        <v>114</v>
      </c>
      <c r="B68" s="802" t="s">
        <v>899</v>
      </c>
      <c r="C68" s="803"/>
      <c r="D68" s="114"/>
      <c r="E68" s="152" t="s">
        <v>71</v>
      </c>
      <c r="F68" s="114"/>
      <c r="G68" s="152"/>
      <c r="H68" s="114"/>
      <c r="I68" s="152"/>
      <c r="J68" s="152"/>
      <c r="K68" s="152"/>
      <c r="L68" s="152">
        <v>1</v>
      </c>
      <c r="M68" s="152"/>
      <c r="N68" s="114"/>
      <c r="O68" s="152"/>
      <c r="P68" s="152">
        <v>1</v>
      </c>
      <c r="Q68" s="152"/>
      <c r="R68" s="152"/>
      <c r="S68" s="152"/>
      <c r="T68" s="114"/>
      <c r="U68" s="153" t="s">
        <v>375</v>
      </c>
      <c r="V68" s="152">
        <v>1</v>
      </c>
      <c r="W68" s="152"/>
      <c r="X68" s="152"/>
      <c r="Y68" s="152"/>
      <c r="Z68" s="114"/>
      <c r="AA68" s="154">
        <v>42765</v>
      </c>
      <c r="AB68" s="114"/>
      <c r="AC68" s="152"/>
      <c r="AD68" s="114"/>
      <c r="AE68" s="152" t="s">
        <v>880</v>
      </c>
      <c r="AF68" s="114"/>
      <c r="AG68" s="152"/>
      <c r="AH68" s="152"/>
      <c r="AI68" s="152"/>
      <c r="AJ68" s="152"/>
      <c r="AK68" s="152"/>
      <c r="AL68" s="152"/>
      <c r="AM68" s="152"/>
      <c r="AN68" s="152"/>
      <c r="AO68" s="152"/>
      <c r="AP68" s="152"/>
      <c r="AQ68" s="152"/>
      <c r="AR68" s="152"/>
      <c r="AT68" s="152">
        <f t="shared" ref="AT68:AT93" si="55">SUM(AG68:AR68)</f>
        <v>0</v>
      </c>
      <c r="AV68" s="155" t="s">
        <v>235</v>
      </c>
      <c r="AW68" s="114"/>
      <c r="AX68" s="152">
        <v>1</v>
      </c>
      <c r="AY68" s="152">
        <f t="shared" ref="AY68:AY93" si="56">IF(AT68&lt;&gt;0,1,0)</f>
        <v>0</v>
      </c>
      <c r="BA68" s="152"/>
      <c r="BC68" s="156"/>
      <c r="BD68" s="157"/>
      <c r="BE68" s="156"/>
      <c r="BF68" s="157"/>
      <c r="BG68" s="156"/>
      <c r="BH68" s="157"/>
      <c r="BI68" s="156"/>
      <c r="BJ68" s="157"/>
      <c r="BK68" s="158">
        <f t="shared" si="49"/>
        <v>0</v>
      </c>
      <c r="BL68" s="159" t="e">
        <f t="shared" si="50"/>
        <v>#DIV/0!</v>
      </c>
      <c r="BM68" s="157">
        <f t="shared" si="51"/>
        <v>0</v>
      </c>
      <c r="BN68" s="130"/>
      <c r="BO68" s="131"/>
    </row>
    <row r="69" spans="1:67" s="114" customFormat="1" ht="66" customHeight="1" x14ac:dyDescent="0.35">
      <c r="A69" s="152" t="s">
        <v>115</v>
      </c>
      <c r="B69" s="802" t="s">
        <v>956</v>
      </c>
      <c r="C69" s="803"/>
      <c r="E69" s="152" t="s">
        <v>71</v>
      </c>
      <c r="G69" s="152"/>
      <c r="I69" s="152"/>
      <c r="J69" s="152"/>
      <c r="K69" s="152"/>
      <c r="L69" s="152">
        <v>1</v>
      </c>
      <c r="M69" s="152"/>
      <c r="O69" s="152"/>
      <c r="P69" s="152">
        <v>1</v>
      </c>
      <c r="Q69" s="152"/>
      <c r="R69" s="152"/>
      <c r="S69" s="152"/>
      <c r="U69" s="153" t="s">
        <v>375</v>
      </c>
      <c r="V69" s="152">
        <v>1</v>
      </c>
      <c r="W69" s="152">
        <v>1</v>
      </c>
      <c r="X69" s="152">
        <v>1</v>
      </c>
      <c r="Y69" s="152">
        <v>1</v>
      </c>
      <c r="AA69" s="154">
        <v>42765</v>
      </c>
      <c r="AC69" s="152" t="s">
        <v>67</v>
      </c>
      <c r="AE69" s="152" t="s">
        <v>257</v>
      </c>
      <c r="AG69" s="152">
        <v>1</v>
      </c>
      <c r="AH69" s="152"/>
      <c r="AI69" s="152"/>
      <c r="AJ69" s="152"/>
      <c r="AK69" s="152"/>
      <c r="AL69" s="152"/>
      <c r="AM69" s="152"/>
      <c r="AN69" s="152"/>
      <c r="AO69" s="152"/>
      <c r="AP69" s="152"/>
      <c r="AQ69" s="152"/>
      <c r="AR69" s="152"/>
      <c r="AT69" s="152">
        <f t="shared" si="55"/>
        <v>1</v>
      </c>
      <c r="AV69" s="155" t="s">
        <v>62</v>
      </c>
      <c r="AX69" s="152">
        <v>1</v>
      </c>
      <c r="AY69" s="152">
        <f t="shared" si="56"/>
        <v>1</v>
      </c>
      <c r="BA69" s="152" t="s">
        <v>352</v>
      </c>
      <c r="BC69" s="152"/>
      <c r="BD69" s="157"/>
      <c r="BE69" s="152"/>
      <c r="BF69" s="157"/>
      <c r="BG69" s="152"/>
      <c r="BH69" s="157"/>
      <c r="BI69" s="152"/>
      <c r="BJ69" s="157"/>
      <c r="BK69" s="160">
        <f t="shared" si="49"/>
        <v>0</v>
      </c>
      <c r="BL69" s="161">
        <f t="shared" si="50"/>
        <v>0</v>
      </c>
      <c r="BM69" s="157">
        <f t="shared" si="51"/>
        <v>0</v>
      </c>
      <c r="BN69" s="162"/>
      <c r="BO69" s="149"/>
    </row>
    <row r="70" spans="1:67" s="114" customFormat="1" ht="66" customHeight="1" x14ac:dyDescent="0.35">
      <c r="A70" s="152" t="s">
        <v>117</v>
      </c>
      <c r="B70" s="802" t="s">
        <v>957</v>
      </c>
      <c r="C70" s="803"/>
      <c r="E70" s="152" t="s">
        <v>71</v>
      </c>
      <c r="G70" s="152" t="s">
        <v>996</v>
      </c>
      <c r="I70" s="152"/>
      <c r="J70" s="152"/>
      <c r="K70" s="152"/>
      <c r="L70" s="152">
        <v>1</v>
      </c>
      <c r="M70" s="152"/>
      <c r="O70" s="152"/>
      <c r="P70" s="152">
        <v>1</v>
      </c>
      <c r="Q70" s="152"/>
      <c r="R70" s="152"/>
      <c r="S70" s="152"/>
      <c r="U70" s="153" t="s">
        <v>375</v>
      </c>
      <c r="V70" s="152">
        <v>1</v>
      </c>
      <c r="W70" s="152">
        <v>1</v>
      </c>
      <c r="X70" s="152">
        <v>1</v>
      </c>
      <c r="Y70" s="152">
        <v>1</v>
      </c>
      <c r="AA70" s="154">
        <v>42765</v>
      </c>
      <c r="AC70" s="152" t="s">
        <v>877</v>
      </c>
      <c r="AE70" s="152" t="s">
        <v>67</v>
      </c>
      <c r="AG70" s="152">
        <v>1</v>
      </c>
      <c r="AH70" s="152"/>
      <c r="AI70" s="152"/>
      <c r="AJ70" s="152"/>
      <c r="AK70" s="152"/>
      <c r="AL70" s="152"/>
      <c r="AM70" s="152"/>
      <c r="AN70" s="152"/>
      <c r="AO70" s="152"/>
      <c r="AP70" s="152"/>
      <c r="AQ70" s="152"/>
      <c r="AR70" s="152"/>
      <c r="AT70" s="152">
        <f t="shared" si="55"/>
        <v>1</v>
      </c>
      <c r="AV70" s="155" t="s">
        <v>53</v>
      </c>
      <c r="AX70" s="152">
        <v>1</v>
      </c>
      <c r="AY70" s="152">
        <f t="shared" si="56"/>
        <v>1</v>
      </c>
      <c r="BA70" s="152" t="s">
        <v>352</v>
      </c>
      <c r="BC70" s="152"/>
      <c r="BD70" s="157"/>
      <c r="BE70" s="152"/>
      <c r="BF70" s="157"/>
      <c r="BG70" s="152"/>
      <c r="BH70" s="157"/>
      <c r="BI70" s="152"/>
      <c r="BJ70" s="157"/>
      <c r="BK70" s="160">
        <f t="shared" si="49"/>
        <v>0</v>
      </c>
      <c r="BL70" s="161">
        <f t="shared" si="50"/>
        <v>0</v>
      </c>
      <c r="BM70" s="157">
        <f t="shared" si="51"/>
        <v>0</v>
      </c>
      <c r="BN70" s="162"/>
      <c r="BO70" s="149"/>
    </row>
    <row r="71" spans="1:67" s="115" customFormat="1" ht="66" customHeight="1" x14ac:dyDescent="0.35">
      <c r="A71" s="152" t="s">
        <v>118</v>
      </c>
      <c r="B71" s="802" t="s">
        <v>958</v>
      </c>
      <c r="C71" s="803"/>
      <c r="D71" s="379"/>
      <c r="E71" s="152" t="s">
        <v>71</v>
      </c>
      <c r="F71" s="379"/>
      <c r="G71" s="152"/>
      <c r="H71" s="379"/>
      <c r="I71" s="152"/>
      <c r="J71" s="152"/>
      <c r="K71" s="152"/>
      <c r="L71" s="152">
        <v>1</v>
      </c>
      <c r="M71" s="152"/>
      <c r="N71" s="379"/>
      <c r="O71" s="152"/>
      <c r="P71" s="152">
        <v>1</v>
      </c>
      <c r="Q71" s="152"/>
      <c r="R71" s="152"/>
      <c r="S71" s="152"/>
      <c r="T71" s="379"/>
      <c r="U71" s="153" t="s">
        <v>375</v>
      </c>
      <c r="V71" s="152">
        <v>1</v>
      </c>
      <c r="W71" s="152">
        <v>1</v>
      </c>
      <c r="X71" s="152">
        <v>1</v>
      </c>
      <c r="Y71" s="474">
        <v>1</v>
      </c>
      <c r="Z71" s="379"/>
      <c r="AA71" s="154">
        <v>42765</v>
      </c>
      <c r="AB71" s="379"/>
      <c r="AC71" s="152" t="s">
        <v>970</v>
      </c>
      <c r="AD71" s="379"/>
      <c r="AE71" s="152" t="s">
        <v>37</v>
      </c>
      <c r="AF71" s="379"/>
      <c r="AG71" s="474">
        <v>1</v>
      </c>
      <c r="AH71" s="474"/>
      <c r="AI71" s="474"/>
      <c r="AJ71" s="474"/>
      <c r="AK71" s="474"/>
      <c r="AL71" s="474"/>
      <c r="AM71" s="474"/>
      <c r="AN71" s="474"/>
      <c r="AO71" s="474"/>
      <c r="AP71" s="474"/>
      <c r="AQ71" s="474"/>
      <c r="AR71" s="474"/>
      <c r="AT71" s="152">
        <f t="shared" si="55"/>
        <v>1</v>
      </c>
      <c r="AV71" s="155" t="s">
        <v>31</v>
      </c>
      <c r="AW71" s="379"/>
      <c r="AX71" s="152">
        <v>1</v>
      </c>
      <c r="AY71" s="152">
        <f t="shared" si="56"/>
        <v>1</v>
      </c>
      <c r="BA71" s="152" t="s">
        <v>352</v>
      </c>
      <c r="BC71" s="152"/>
      <c r="BD71" s="157"/>
      <c r="BE71" s="152"/>
      <c r="BF71" s="157"/>
      <c r="BG71" s="152"/>
      <c r="BH71" s="157"/>
      <c r="BI71" s="152"/>
      <c r="BJ71" s="157"/>
      <c r="BK71" s="160">
        <f t="shared" si="49"/>
        <v>0</v>
      </c>
      <c r="BL71" s="161">
        <f t="shared" si="50"/>
        <v>0</v>
      </c>
      <c r="BM71" s="157">
        <f t="shared" si="51"/>
        <v>0</v>
      </c>
      <c r="BN71" s="162"/>
      <c r="BO71" s="149"/>
    </row>
    <row r="72" spans="1:67" s="115" customFormat="1" ht="66" customHeight="1" x14ac:dyDescent="0.35">
      <c r="A72" s="152" t="s">
        <v>116</v>
      </c>
      <c r="B72" s="802" t="s">
        <v>959</v>
      </c>
      <c r="C72" s="803"/>
      <c r="D72" s="145"/>
      <c r="E72" s="152" t="s">
        <v>71</v>
      </c>
      <c r="F72" s="145"/>
      <c r="G72" s="152"/>
      <c r="H72" s="145"/>
      <c r="I72" s="152"/>
      <c r="J72" s="152"/>
      <c r="K72" s="152"/>
      <c r="L72" s="152">
        <v>1</v>
      </c>
      <c r="M72" s="152"/>
      <c r="N72" s="379"/>
      <c r="O72" s="152"/>
      <c r="P72" s="152">
        <v>1</v>
      </c>
      <c r="Q72" s="152"/>
      <c r="R72" s="152"/>
      <c r="S72" s="152"/>
      <c r="T72" s="145"/>
      <c r="U72" s="153" t="s">
        <v>375</v>
      </c>
      <c r="V72" s="152">
        <v>1</v>
      </c>
      <c r="W72" s="152">
        <v>1</v>
      </c>
      <c r="X72" s="152">
        <v>1</v>
      </c>
      <c r="Y72" s="474">
        <v>1</v>
      </c>
      <c r="Z72" s="145"/>
      <c r="AA72" s="154">
        <v>42765</v>
      </c>
      <c r="AB72" s="145"/>
      <c r="AC72" s="152" t="s">
        <v>970</v>
      </c>
      <c r="AD72" s="145"/>
      <c r="AE72" s="152" t="s">
        <v>69</v>
      </c>
      <c r="AF72" s="145"/>
      <c r="AG72" s="474">
        <v>1</v>
      </c>
      <c r="AH72" s="474"/>
      <c r="AI72" s="474"/>
      <c r="AJ72" s="474"/>
      <c r="AK72" s="474"/>
      <c r="AL72" s="474"/>
      <c r="AM72" s="474"/>
      <c r="AN72" s="474"/>
      <c r="AO72" s="474"/>
      <c r="AP72" s="474"/>
      <c r="AQ72" s="474"/>
      <c r="AR72" s="474"/>
      <c r="AT72" s="152">
        <f t="shared" si="55"/>
        <v>1</v>
      </c>
      <c r="AV72" s="155" t="s">
        <v>54</v>
      </c>
      <c r="AW72" s="145"/>
      <c r="AX72" s="152">
        <v>1</v>
      </c>
      <c r="AY72" s="152">
        <f t="shared" si="56"/>
        <v>1</v>
      </c>
      <c r="BA72" s="152" t="s">
        <v>352</v>
      </c>
      <c r="BC72" s="152"/>
      <c r="BD72" s="157"/>
      <c r="BE72" s="152"/>
      <c r="BF72" s="157"/>
      <c r="BG72" s="152"/>
      <c r="BH72" s="157"/>
      <c r="BI72" s="152"/>
      <c r="BJ72" s="157"/>
      <c r="BK72" s="160">
        <f t="shared" si="49"/>
        <v>0</v>
      </c>
      <c r="BL72" s="161">
        <f t="shared" si="50"/>
        <v>0</v>
      </c>
      <c r="BM72" s="157">
        <f t="shared" si="51"/>
        <v>0</v>
      </c>
      <c r="BN72" s="162"/>
      <c r="BO72" s="149"/>
    </row>
    <row r="73" spans="1:67" s="115" customFormat="1" ht="66" customHeight="1" x14ac:dyDescent="0.35">
      <c r="A73" s="152" t="s">
        <v>119</v>
      </c>
      <c r="B73" s="802" t="s">
        <v>960</v>
      </c>
      <c r="C73" s="803"/>
      <c r="D73" s="379"/>
      <c r="E73" s="152" t="s">
        <v>71</v>
      </c>
      <c r="F73" s="379"/>
      <c r="G73" s="152"/>
      <c r="H73" s="379"/>
      <c r="I73" s="152"/>
      <c r="J73" s="152"/>
      <c r="K73" s="152"/>
      <c r="L73" s="152">
        <v>1</v>
      </c>
      <c r="M73" s="152"/>
      <c r="N73" s="379"/>
      <c r="O73" s="152"/>
      <c r="P73" s="152"/>
      <c r="Q73" s="152">
        <v>1</v>
      </c>
      <c r="R73" s="152"/>
      <c r="S73" s="152"/>
      <c r="T73" s="379"/>
      <c r="U73" s="153" t="s">
        <v>375</v>
      </c>
      <c r="V73" s="152">
        <v>1</v>
      </c>
      <c r="W73" s="152">
        <v>1</v>
      </c>
      <c r="X73" s="152">
        <v>1</v>
      </c>
      <c r="Y73" s="152">
        <v>1</v>
      </c>
      <c r="Z73" s="379"/>
      <c r="AA73" s="154">
        <v>42765</v>
      </c>
      <c r="AB73" s="379"/>
      <c r="AC73" s="152" t="s">
        <v>970</v>
      </c>
      <c r="AD73" s="379"/>
      <c r="AE73" s="152" t="s">
        <v>888</v>
      </c>
      <c r="AF73" s="379"/>
      <c r="AG73" s="152">
        <v>1</v>
      </c>
      <c r="AH73" s="152"/>
      <c r="AI73" s="152"/>
      <c r="AJ73" s="152"/>
      <c r="AK73" s="152"/>
      <c r="AL73" s="152"/>
      <c r="AM73" s="152"/>
      <c r="AN73" s="152"/>
      <c r="AO73" s="152"/>
      <c r="AP73" s="152"/>
      <c r="AQ73" s="152"/>
      <c r="AR73" s="152"/>
      <c r="AT73" s="152">
        <f t="shared" si="55"/>
        <v>1</v>
      </c>
      <c r="AV73" s="155" t="s">
        <v>30</v>
      </c>
      <c r="AW73" s="379"/>
      <c r="AX73" s="152">
        <v>1</v>
      </c>
      <c r="AY73" s="152">
        <f t="shared" si="56"/>
        <v>1</v>
      </c>
      <c r="BA73" s="152" t="s">
        <v>352</v>
      </c>
      <c r="BC73" s="152"/>
      <c r="BD73" s="157"/>
      <c r="BE73" s="152"/>
      <c r="BF73" s="157"/>
      <c r="BG73" s="152"/>
      <c r="BH73" s="157"/>
      <c r="BI73" s="152"/>
      <c r="BJ73" s="157"/>
      <c r="BK73" s="160">
        <f t="shared" si="49"/>
        <v>0</v>
      </c>
      <c r="BL73" s="161">
        <f t="shared" si="50"/>
        <v>0</v>
      </c>
      <c r="BM73" s="157">
        <f t="shared" si="51"/>
        <v>0</v>
      </c>
      <c r="BN73" s="162"/>
      <c r="BO73" s="149"/>
    </row>
    <row r="74" spans="1:67" s="114" customFormat="1" ht="66" customHeight="1" x14ac:dyDescent="0.35">
      <c r="A74" s="152" t="s">
        <v>120</v>
      </c>
      <c r="B74" s="802" t="s">
        <v>961</v>
      </c>
      <c r="C74" s="803"/>
      <c r="E74" s="152" t="s">
        <v>71</v>
      </c>
      <c r="G74" s="152"/>
      <c r="I74" s="152"/>
      <c r="J74" s="152"/>
      <c r="K74" s="152"/>
      <c r="L74" s="152">
        <v>1</v>
      </c>
      <c r="M74" s="152"/>
      <c r="O74" s="152"/>
      <c r="P74" s="152">
        <v>1</v>
      </c>
      <c r="Q74" s="152"/>
      <c r="R74" s="152"/>
      <c r="S74" s="152"/>
      <c r="U74" s="153" t="s">
        <v>375</v>
      </c>
      <c r="V74" s="152">
        <v>1</v>
      </c>
      <c r="W74" s="152">
        <v>1</v>
      </c>
      <c r="X74" s="152">
        <v>1</v>
      </c>
      <c r="Y74" s="152">
        <v>1</v>
      </c>
      <c r="AA74" s="154">
        <v>42765</v>
      </c>
      <c r="AC74" s="152" t="s">
        <v>970</v>
      </c>
      <c r="AE74" s="152" t="s">
        <v>888</v>
      </c>
      <c r="AG74" s="152">
        <v>1</v>
      </c>
      <c r="AH74" s="152"/>
      <c r="AI74" s="152"/>
      <c r="AJ74" s="152"/>
      <c r="AK74" s="152"/>
      <c r="AL74" s="152"/>
      <c r="AM74" s="152"/>
      <c r="AN74" s="152"/>
      <c r="AO74" s="152"/>
      <c r="AP74" s="152"/>
      <c r="AQ74" s="152"/>
      <c r="AR74" s="152"/>
      <c r="AT74" s="152">
        <f t="shared" si="55"/>
        <v>1</v>
      </c>
      <c r="AV74" s="155" t="s">
        <v>55</v>
      </c>
      <c r="AX74" s="152">
        <v>1</v>
      </c>
      <c r="AY74" s="152">
        <f t="shared" si="56"/>
        <v>1</v>
      </c>
      <c r="BA74" s="152" t="s">
        <v>352</v>
      </c>
      <c r="BC74" s="152"/>
      <c r="BD74" s="157"/>
      <c r="BE74" s="152"/>
      <c r="BF74" s="157"/>
      <c r="BG74" s="152"/>
      <c r="BH74" s="157"/>
      <c r="BI74" s="152"/>
      <c r="BJ74" s="157"/>
      <c r="BK74" s="160">
        <f t="shared" si="49"/>
        <v>0</v>
      </c>
      <c r="BL74" s="161">
        <f t="shared" si="50"/>
        <v>0</v>
      </c>
      <c r="BM74" s="157">
        <f t="shared" si="51"/>
        <v>0</v>
      </c>
      <c r="BN74" s="162"/>
      <c r="BO74" s="149"/>
    </row>
    <row r="75" spans="1:67" s="114" customFormat="1" ht="61.9" customHeight="1" x14ac:dyDescent="0.35">
      <c r="A75" s="152" t="s">
        <v>121</v>
      </c>
      <c r="B75" s="802" t="s">
        <v>897</v>
      </c>
      <c r="C75" s="803"/>
      <c r="D75" s="115"/>
      <c r="E75" s="152" t="s">
        <v>71</v>
      </c>
      <c r="F75" s="115"/>
      <c r="G75" s="152"/>
      <c r="H75" s="115"/>
      <c r="I75" s="152"/>
      <c r="J75" s="152"/>
      <c r="K75" s="152"/>
      <c r="L75" s="152">
        <v>1</v>
      </c>
      <c r="M75" s="152"/>
      <c r="O75" s="152"/>
      <c r="P75" s="152">
        <v>1</v>
      </c>
      <c r="Q75" s="152"/>
      <c r="R75" s="152"/>
      <c r="S75" s="152"/>
      <c r="T75" s="115"/>
      <c r="U75" s="153" t="s">
        <v>375</v>
      </c>
      <c r="V75" s="152">
        <v>1</v>
      </c>
      <c r="W75" s="152">
        <v>1</v>
      </c>
      <c r="X75" s="152">
        <v>1</v>
      </c>
      <c r="Y75" s="152">
        <v>1</v>
      </c>
      <c r="Z75" s="115"/>
      <c r="AA75" s="154">
        <v>42765</v>
      </c>
      <c r="AB75" s="115"/>
      <c r="AC75" s="152" t="s">
        <v>67</v>
      </c>
      <c r="AD75" s="115"/>
      <c r="AE75" s="152" t="s">
        <v>419</v>
      </c>
      <c r="AF75" s="115"/>
      <c r="AG75" s="152">
        <v>1</v>
      </c>
      <c r="AH75" s="152"/>
      <c r="AI75" s="152"/>
      <c r="AJ75" s="152"/>
      <c r="AK75" s="152"/>
      <c r="AL75" s="152"/>
      <c r="AM75" s="152"/>
      <c r="AN75" s="152"/>
      <c r="AO75" s="152"/>
      <c r="AP75" s="152"/>
      <c r="AQ75" s="152"/>
      <c r="AR75" s="152"/>
      <c r="AT75" s="152">
        <f t="shared" si="55"/>
        <v>1</v>
      </c>
      <c r="AV75" s="155" t="s">
        <v>52</v>
      </c>
      <c r="AW75" s="115"/>
      <c r="AX75" s="152">
        <v>1</v>
      </c>
      <c r="AY75" s="152">
        <f t="shared" si="56"/>
        <v>1</v>
      </c>
      <c r="BA75" s="152" t="s">
        <v>352</v>
      </c>
      <c r="BC75" s="152"/>
      <c r="BD75" s="157"/>
      <c r="BE75" s="152"/>
      <c r="BF75" s="157"/>
      <c r="BG75" s="152"/>
      <c r="BH75" s="157"/>
      <c r="BI75" s="152"/>
      <c r="BJ75" s="157"/>
      <c r="BK75" s="160">
        <f t="shared" si="49"/>
        <v>0</v>
      </c>
      <c r="BL75" s="161">
        <f t="shared" si="50"/>
        <v>0</v>
      </c>
      <c r="BM75" s="157">
        <f t="shared" si="51"/>
        <v>0</v>
      </c>
      <c r="BN75" s="162"/>
      <c r="BO75" s="149"/>
    </row>
    <row r="76" spans="1:67" s="114" customFormat="1" ht="66" customHeight="1" x14ac:dyDescent="0.35">
      <c r="A76" s="152" t="s">
        <v>122</v>
      </c>
      <c r="B76" s="802" t="s">
        <v>896</v>
      </c>
      <c r="C76" s="803"/>
      <c r="D76" s="115"/>
      <c r="E76" s="152" t="s">
        <v>71</v>
      </c>
      <c r="F76" s="115"/>
      <c r="G76" s="152"/>
      <c r="H76" s="115"/>
      <c r="I76" s="152"/>
      <c r="J76" s="152"/>
      <c r="K76" s="152"/>
      <c r="L76" s="152">
        <v>1</v>
      </c>
      <c r="M76" s="152"/>
      <c r="O76" s="152">
        <v>1</v>
      </c>
      <c r="P76" s="152"/>
      <c r="Q76" s="152"/>
      <c r="R76" s="152">
        <v>1</v>
      </c>
      <c r="S76" s="152"/>
      <c r="T76" s="115"/>
      <c r="U76" s="153" t="s">
        <v>375</v>
      </c>
      <c r="V76" s="152">
        <v>1</v>
      </c>
      <c r="W76" s="152">
        <v>1</v>
      </c>
      <c r="X76" s="152">
        <v>1</v>
      </c>
      <c r="Y76" s="152">
        <v>1</v>
      </c>
      <c r="Z76" s="115"/>
      <c r="AA76" s="154">
        <v>42765</v>
      </c>
      <c r="AB76" s="115"/>
      <c r="AC76" s="152" t="s">
        <v>877</v>
      </c>
      <c r="AD76" s="115"/>
      <c r="AE76" s="152" t="s">
        <v>68</v>
      </c>
      <c r="AF76" s="115"/>
      <c r="AG76" s="152">
        <v>1</v>
      </c>
      <c r="AH76" s="152"/>
      <c r="AI76" s="152"/>
      <c r="AJ76" s="152"/>
      <c r="AK76" s="152"/>
      <c r="AL76" s="152"/>
      <c r="AM76" s="152"/>
      <c r="AN76" s="152"/>
      <c r="AO76" s="152"/>
      <c r="AP76" s="152"/>
      <c r="AQ76" s="152"/>
      <c r="AR76" s="152"/>
      <c r="AT76" s="152">
        <f t="shared" si="55"/>
        <v>1</v>
      </c>
      <c r="AV76" s="155" t="s">
        <v>58</v>
      </c>
      <c r="AW76" s="115"/>
      <c r="AX76" s="152">
        <v>1</v>
      </c>
      <c r="AY76" s="152">
        <f t="shared" si="56"/>
        <v>1</v>
      </c>
      <c r="BA76" s="152" t="s">
        <v>352</v>
      </c>
      <c r="BC76" s="152"/>
      <c r="BD76" s="157"/>
      <c r="BE76" s="152"/>
      <c r="BF76" s="157"/>
      <c r="BG76" s="152"/>
      <c r="BH76" s="157"/>
      <c r="BI76" s="152"/>
      <c r="BJ76" s="157"/>
      <c r="BK76" s="160">
        <f t="shared" si="49"/>
        <v>0</v>
      </c>
      <c r="BL76" s="161">
        <f t="shared" si="50"/>
        <v>0</v>
      </c>
      <c r="BM76" s="157">
        <f t="shared" si="51"/>
        <v>0</v>
      </c>
      <c r="BN76" s="162"/>
      <c r="BO76" s="149"/>
    </row>
    <row r="77" spans="1:67" s="114" customFormat="1" ht="66" customHeight="1" x14ac:dyDescent="0.35">
      <c r="A77" s="710" t="s">
        <v>123</v>
      </c>
      <c r="B77" s="730" t="s">
        <v>962</v>
      </c>
      <c r="C77" s="731"/>
      <c r="D77" s="115"/>
      <c r="E77" s="710" t="s">
        <v>71</v>
      </c>
      <c r="F77" s="115"/>
      <c r="G77" s="710" t="s">
        <v>996</v>
      </c>
      <c r="H77" s="115"/>
      <c r="I77" s="710"/>
      <c r="J77" s="710"/>
      <c r="K77" s="710"/>
      <c r="L77" s="710">
        <v>1</v>
      </c>
      <c r="M77" s="710"/>
      <c r="O77" s="710"/>
      <c r="P77" s="710"/>
      <c r="Q77" s="710"/>
      <c r="R77" s="710">
        <v>1</v>
      </c>
      <c r="S77" s="710"/>
      <c r="T77" s="115"/>
      <c r="U77" s="734" t="s">
        <v>375</v>
      </c>
      <c r="V77" s="710">
        <v>1</v>
      </c>
      <c r="W77" s="710">
        <v>1</v>
      </c>
      <c r="X77" s="710">
        <v>1</v>
      </c>
      <c r="Y77" s="710">
        <v>1</v>
      </c>
      <c r="Z77" s="115"/>
      <c r="AA77" s="728">
        <v>42765</v>
      </c>
      <c r="AB77" s="115"/>
      <c r="AC77" s="710" t="s">
        <v>67</v>
      </c>
      <c r="AD77" s="115"/>
      <c r="AE77" s="152" t="s">
        <v>213</v>
      </c>
      <c r="AF77" s="115"/>
      <c r="AG77" s="710">
        <v>1</v>
      </c>
      <c r="AH77" s="710"/>
      <c r="AI77" s="710"/>
      <c r="AJ77" s="710"/>
      <c r="AK77" s="710"/>
      <c r="AL77" s="710"/>
      <c r="AM77" s="710"/>
      <c r="AN77" s="710"/>
      <c r="AO77" s="710"/>
      <c r="AP77" s="710"/>
      <c r="AQ77" s="710"/>
      <c r="AR77" s="710"/>
      <c r="AT77" s="710">
        <f>SUM(AG77:AR77)</f>
        <v>1</v>
      </c>
      <c r="AV77" s="710" t="s">
        <v>36</v>
      </c>
      <c r="AW77" s="115"/>
      <c r="AX77" s="710">
        <v>1</v>
      </c>
      <c r="AY77" s="710">
        <f>IF(AT77&lt;&gt;0,1,0)</f>
        <v>1</v>
      </c>
      <c r="BA77" s="152" t="s">
        <v>352</v>
      </c>
      <c r="BC77" s="710"/>
      <c r="BD77" s="708"/>
      <c r="BE77" s="710"/>
      <c r="BF77" s="708"/>
      <c r="BG77" s="710"/>
      <c r="BH77" s="708"/>
      <c r="BI77" s="710"/>
      <c r="BJ77" s="708"/>
      <c r="BK77" s="712">
        <f>BC77+BE77+BG77+BI77</f>
        <v>0</v>
      </c>
      <c r="BL77" s="714">
        <f>BK77/AT77</f>
        <v>0</v>
      </c>
      <c r="BM77" s="708">
        <f>BD77+BF77+BH77+BJ77</f>
        <v>0</v>
      </c>
      <c r="BN77" s="162"/>
      <c r="BO77" s="624"/>
    </row>
    <row r="78" spans="1:67" s="114" customFormat="1" ht="66" customHeight="1" x14ac:dyDescent="0.35">
      <c r="A78" s="711"/>
      <c r="B78" s="732"/>
      <c r="C78" s="733"/>
      <c r="D78" s="115"/>
      <c r="E78" s="711"/>
      <c r="F78" s="115"/>
      <c r="G78" s="711"/>
      <c r="H78" s="115"/>
      <c r="I78" s="711"/>
      <c r="J78" s="711"/>
      <c r="K78" s="711"/>
      <c r="L78" s="711"/>
      <c r="M78" s="711"/>
      <c r="O78" s="711"/>
      <c r="P78" s="711"/>
      <c r="Q78" s="711"/>
      <c r="R78" s="711"/>
      <c r="S78" s="711"/>
      <c r="T78" s="115"/>
      <c r="U78" s="735"/>
      <c r="V78" s="711"/>
      <c r="W78" s="711"/>
      <c r="X78" s="711"/>
      <c r="Y78" s="711"/>
      <c r="Z78" s="115"/>
      <c r="AA78" s="729"/>
      <c r="AB78" s="115"/>
      <c r="AC78" s="711"/>
      <c r="AD78" s="115"/>
      <c r="AE78" s="542" t="s">
        <v>889</v>
      </c>
      <c r="AF78" s="115"/>
      <c r="AG78" s="711"/>
      <c r="AH78" s="711"/>
      <c r="AI78" s="711"/>
      <c r="AJ78" s="711"/>
      <c r="AK78" s="711"/>
      <c r="AL78" s="711"/>
      <c r="AM78" s="711"/>
      <c r="AN78" s="711"/>
      <c r="AO78" s="711"/>
      <c r="AP78" s="711"/>
      <c r="AQ78" s="711"/>
      <c r="AR78" s="711"/>
      <c r="AT78" s="711"/>
      <c r="AV78" s="711"/>
      <c r="AW78" s="115"/>
      <c r="AX78" s="711"/>
      <c r="AY78" s="711"/>
      <c r="BA78" s="152" t="s">
        <v>3</v>
      </c>
      <c r="BC78" s="711"/>
      <c r="BD78" s="709"/>
      <c r="BE78" s="711"/>
      <c r="BF78" s="709"/>
      <c r="BG78" s="711"/>
      <c r="BH78" s="709"/>
      <c r="BI78" s="711"/>
      <c r="BJ78" s="709"/>
      <c r="BK78" s="713"/>
      <c r="BL78" s="715"/>
      <c r="BM78" s="709"/>
      <c r="BN78" s="162"/>
      <c r="BO78" s="625"/>
    </row>
    <row r="79" spans="1:67" s="114" customFormat="1" ht="66" customHeight="1" x14ac:dyDescent="0.35">
      <c r="A79" s="710" t="s">
        <v>124</v>
      </c>
      <c r="B79" s="730" t="s">
        <v>965</v>
      </c>
      <c r="C79" s="731"/>
      <c r="D79" s="115"/>
      <c r="E79" s="710" t="s">
        <v>71</v>
      </c>
      <c r="F79" s="115"/>
      <c r="G79" s="710" t="s">
        <v>996</v>
      </c>
      <c r="H79" s="115"/>
      <c r="I79" s="710"/>
      <c r="J79" s="710"/>
      <c r="K79" s="710"/>
      <c r="L79" s="710">
        <v>1</v>
      </c>
      <c r="M79" s="710"/>
      <c r="O79" s="710"/>
      <c r="P79" s="710"/>
      <c r="Q79" s="710"/>
      <c r="R79" s="710">
        <v>1</v>
      </c>
      <c r="S79" s="710"/>
      <c r="T79" s="115"/>
      <c r="U79" s="734" t="s">
        <v>375</v>
      </c>
      <c r="V79" s="710">
        <v>1</v>
      </c>
      <c r="W79" s="710">
        <v>1</v>
      </c>
      <c r="X79" s="710">
        <v>1</v>
      </c>
      <c r="Y79" s="710">
        <v>1</v>
      </c>
      <c r="Z79" s="115"/>
      <c r="AA79" s="728">
        <v>42765</v>
      </c>
      <c r="AB79" s="115"/>
      <c r="AC79" s="710" t="s">
        <v>67</v>
      </c>
      <c r="AD79" s="115"/>
      <c r="AE79" s="152" t="s">
        <v>213</v>
      </c>
      <c r="AF79" s="115"/>
      <c r="AG79" s="710">
        <v>1</v>
      </c>
      <c r="AH79" s="710"/>
      <c r="AI79" s="710"/>
      <c r="AJ79" s="710"/>
      <c r="AK79" s="710"/>
      <c r="AL79" s="710"/>
      <c r="AM79" s="710"/>
      <c r="AN79" s="710"/>
      <c r="AO79" s="710"/>
      <c r="AP79" s="710"/>
      <c r="AQ79" s="710"/>
      <c r="AR79" s="710"/>
      <c r="AT79" s="710">
        <f>SUM(AG79:AR79)</f>
        <v>1</v>
      </c>
      <c r="AV79" s="710" t="s">
        <v>974</v>
      </c>
      <c r="AW79" s="115"/>
      <c r="AX79" s="710">
        <v>1</v>
      </c>
      <c r="AY79" s="710">
        <f>IF(AT79&lt;&gt;0,1,0)</f>
        <v>1</v>
      </c>
      <c r="BA79" s="152" t="s">
        <v>352</v>
      </c>
      <c r="BC79" s="710"/>
      <c r="BD79" s="708"/>
      <c r="BE79" s="710"/>
      <c r="BF79" s="708"/>
      <c r="BG79" s="710"/>
      <c r="BH79" s="708"/>
      <c r="BI79" s="710"/>
      <c r="BJ79" s="708"/>
      <c r="BK79" s="712">
        <f>BC79+BE79+BG79+BI79</f>
        <v>0</v>
      </c>
      <c r="BL79" s="714">
        <f>BK79/AT79</f>
        <v>0</v>
      </c>
      <c r="BM79" s="708">
        <f>BD79+BF79+BH79+BJ79</f>
        <v>0</v>
      </c>
      <c r="BN79" s="162"/>
      <c r="BO79" s="624"/>
    </row>
    <row r="80" spans="1:67" s="114" customFormat="1" ht="66" customHeight="1" x14ac:dyDescent="0.35">
      <c r="A80" s="711"/>
      <c r="B80" s="732"/>
      <c r="C80" s="733"/>
      <c r="D80" s="115"/>
      <c r="E80" s="711"/>
      <c r="F80" s="115"/>
      <c r="G80" s="711"/>
      <c r="H80" s="115"/>
      <c r="I80" s="711"/>
      <c r="J80" s="711"/>
      <c r="K80" s="711"/>
      <c r="L80" s="711"/>
      <c r="M80" s="711"/>
      <c r="O80" s="711"/>
      <c r="P80" s="711"/>
      <c r="Q80" s="711"/>
      <c r="R80" s="711"/>
      <c r="S80" s="711"/>
      <c r="T80" s="115"/>
      <c r="U80" s="735"/>
      <c r="V80" s="711"/>
      <c r="W80" s="711"/>
      <c r="X80" s="711"/>
      <c r="Y80" s="711"/>
      <c r="Z80" s="115"/>
      <c r="AA80" s="729"/>
      <c r="AB80" s="115"/>
      <c r="AC80" s="711"/>
      <c r="AD80" s="115"/>
      <c r="AE80" s="542" t="s">
        <v>529</v>
      </c>
      <c r="AF80" s="115"/>
      <c r="AG80" s="711"/>
      <c r="AH80" s="711"/>
      <c r="AI80" s="711"/>
      <c r="AJ80" s="711"/>
      <c r="AK80" s="711"/>
      <c r="AL80" s="711"/>
      <c r="AM80" s="711"/>
      <c r="AN80" s="711"/>
      <c r="AO80" s="711"/>
      <c r="AP80" s="711"/>
      <c r="AQ80" s="711"/>
      <c r="AR80" s="711"/>
      <c r="AT80" s="711"/>
      <c r="AV80" s="711"/>
      <c r="AW80" s="115"/>
      <c r="AX80" s="711"/>
      <c r="AY80" s="711"/>
      <c r="BA80" s="152" t="s">
        <v>3</v>
      </c>
      <c r="BC80" s="711"/>
      <c r="BD80" s="709"/>
      <c r="BE80" s="711"/>
      <c r="BF80" s="709"/>
      <c r="BG80" s="711"/>
      <c r="BH80" s="709"/>
      <c r="BI80" s="711"/>
      <c r="BJ80" s="709"/>
      <c r="BK80" s="713"/>
      <c r="BL80" s="715"/>
      <c r="BM80" s="709"/>
      <c r="BN80" s="162"/>
      <c r="BO80" s="625"/>
    </row>
    <row r="81" spans="1:67" s="114" customFormat="1" ht="66" customHeight="1" x14ac:dyDescent="0.35">
      <c r="A81" s="152" t="s">
        <v>125</v>
      </c>
      <c r="B81" s="802" t="s">
        <v>898</v>
      </c>
      <c r="C81" s="803"/>
      <c r="D81" s="115"/>
      <c r="E81" s="152" t="s">
        <v>71</v>
      </c>
      <c r="F81" s="115"/>
      <c r="G81" s="152"/>
      <c r="H81" s="115"/>
      <c r="I81" s="152"/>
      <c r="J81" s="152"/>
      <c r="K81" s="152"/>
      <c r="L81" s="152">
        <v>1</v>
      </c>
      <c r="M81" s="152"/>
      <c r="O81" s="152">
        <v>1</v>
      </c>
      <c r="P81" s="152"/>
      <c r="Q81" s="152"/>
      <c r="R81" s="152"/>
      <c r="S81" s="152"/>
      <c r="T81" s="115"/>
      <c r="U81" s="153" t="s">
        <v>375</v>
      </c>
      <c r="V81" s="152">
        <v>1</v>
      </c>
      <c r="W81" s="152"/>
      <c r="X81" s="152"/>
      <c r="Y81" s="152"/>
      <c r="Z81" s="115"/>
      <c r="AA81" s="154">
        <v>42765</v>
      </c>
      <c r="AB81" s="115"/>
      <c r="AC81" s="152"/>
      <c r="AD81" s="115"/>
      <c r="AE81" s="152" t="s">
        <v>880</v>
      </c>
      <c r="AF81" s="115"/>
      <c r="AG81" s="152"/>
      <c r="AH81" s="152"/>
      <c r="AI81" s="152"/>
      <c r="AJ81" s="152"/>
      <c r="AK81" s="152"/>
      <c r="AL81" s="152"/>
      <c r="AM81" s="152"/>
      <c r="AN81" s="152"/>
      <c r="AO81" s="152"/>
      <c r="AP81" s="152"/>
      <c r="AQ81" s="152"/>
      <c r="AR81" s="152"/>
      <c r="AT81" s="152">
        <f t="shared" si="55"/>
        <v>0</v>
      </c>
      <c r="AV81" s="155" t="s">
        <v>59</v>
      </c>
      <c r="AW81" s="115"/>
      <c r="AX81" s="152">
        <v>1</v>
      </c>
      <c r="AY81" s="152">
        <f t="shared" si="56"/>
        <v>0</v>
      </c>
      <c r="BA81" s="152"/>
      <c r="BC81" s="152"/>
      <c r="BD81" s="157"/>
      <c r="BE81" s="152"/>
      <c r="BF81" s="157"/>
      <c r="BG81" s="152"/>
      <c r="BH81" s="157"/>
      <c r="BI81" s="152"/>
      <c r="BJ81" s="157"/>
      <c r="BK81" s="160">
        <f t="shared" si="49"/>
        <v>0</v>
      </c>
      <c r="BL81" s="161" t="e">
        <f t="shared" si="50"/>
        <v>#DIV/0!</v>
      </c>
      <c r="BM81" s="157">
        <f t="shared" si="51"/>
        <v>0</v>
      </c>
      <c r="BN81" s="162"/>
      <c r="BO81" s="149"/>
    </row>
    <row r="82" spans="1:67" s="114" customFormat="1" ht="66" customHeight="1" x14ac:dyDescent="0.35">
      <c r="A82" s="152" t="s">
        <v>788</v>
      </c>
      <c r="B82" s="802" t="s">
        <v>963</v>
      </c>
      <c r="C82" s="803"/>
      <c r="D82" s="115"/>
      <c r="E82" s="152" t="s">
        <v>71</v>
      </c>
      <c r="F82" s="115"/>
      <c r="G82" s="152"/>
      <c r="H82" s="115"/>
      <c r="I82" s="152"/>
      <c r="J82" s="152"/>
      <c r="K82" s="152"/>
      <c r="L82" s="152">
        <v>1</v>
      </c>
      <c r="M82" s="152"/>
      <c r="O82" s="152"/>
      <c r="P82" s="152"/>
      <c r="Q82" s="152">
        <v>1</v>
      </c>
      <c r="R82" s="152"/>
      <c r="S82" s="152"/>
      <c r="T82" s="115"/>
      <c r="U82" s="153" t="s">
        <v>375</v>
      </c>
      <c r="V82" s="152">
        <v>1</v>
      </c>
      <c r="W82" s="152">
        <v>1</v>
      </c>
      <c r="X82" s="152">
        <v>1</v>
      </c>
      <c r="Y82" s="474">
        <v>1</v>
      </c>
      <c r="Z82" s="115"/>
      <c r="AA82" s="154">
        <v>42765</v>
      </c>
      <c r="AB82" s="115"/>
      <c r="AC82" s="152" t="s">
        <v>970</v>
      </c>
      <c r="AD82" s="115"/>
      <c r="AE82" s="152" t="s">
        <v>69</v>
      </c>
      <c r="AF82" s="115"/>
      <c r="AG82" s="474">
        <v>1</v>
      </c>
      <c r="AH82" s="474"/>
      <c r="AI82" s="474"/>
      <c r="AJ82" s="474"/>
      <c r="AK82" s="474"/>
      <c r="AL82" s="474"/>
      <c r="AM82" s="474"/>
      <c r="AN82" s="474"/>
      <c r="AO82" s="474"/>
      <c r="AP82" s="474"/>
      <c r="AQ82" s="474"/>
      <c r="AR82" s="474"/>
      <c r="AT82" s="152">
        <f t="shared" si="55"/>
        <v>1</v>
      </c>
      <c r="AV82" s="155" t="s">
        <v>32</v>
      </c>
      <c r="AW82" s="115"/>
      <c r="AX82" s="152">
        <v>1</v>
      </c>
      <c r="AY82" s="152">
        <f t="shared" si="56"/>
        <v>1</v>
      </c>
      <c r="BA82" s="152" t="s">
        <v>352</v>
      </c>
      <c r="BC82" s="152"/>
      <c r="BD82" s="157"/>
      <c r="BE82" s="152"/>
      <c r="BF82" s="157"/>
      <c r="BG82" s="152"/>
      <c r="BH82" s="157"/>
      <c r="BI82" s="152"/>
      <c r="BJ82" s="157"/>
      <c r="BK82" s="160">
        <f t="shared" si="49"/>
        <v>0</v>
      </c>
      <c r="BL82" s="161">
        <f t="shared" si="50"/>
        <v>0</v>
      </c>
      <c r="BM82" s="157">
        <f t="shared" si="51"/>
        <v>0</v>
      </c>
      <c r="BN82" s="162"/>
      <c r="BO82" s="149"/>
    </row>
    <row r="83" spans="1:67" s="114" customFormat="1" ht="66" customHeight="1" x14ac:dyDescent="0.35">
      <c r="A83" s="152" t="s">
        <v>789</v>
      </c>
      <c r="B83" s="802" t="s">
        <v>964</v>
      </c>
      <c r="C83" s="803"/>
      <c r="E83" s="152" t="s">
        <v>71</v>
      </c>
      <c r="G83" s="152"/>
      <c r="I83" s="152"/>
      <c r="J83" s="152"/>
      <c r="K83" s="152"/>
      <c r="L83" s="152">
        <v>1</v>
      </c>
      <c r="M83" s="152"/>
      <c r="N83" s="379"/>
      <c r="O83" s="152">
        <v>1</v>
      </c>
      <c r="P83" s="152"/>
      <c r="Q83" s="152"/>
      <c r="R83" s="152"/>
      <c r="S83" s="152"/>
      <c r="U83" s="153" t="s">
        <v>375</v>
      </c>
      <c r="V83" s="152">
        <v>1</v>
      </c>
      <c r="W83" s="152">
        <v>1</v>
      </c>
      <c r="X83" s="152">
        <v>1</v>
      </c>
      <c r="Y83" s="152">
        <v>1</v>
      </c>
      <c r="AA83" s="154">
        <v>42765</v>
      </c>
      <c r="AC83" s="152" t="s">
        <v>877</v>
      </c>
      <c r="AE83" s="152" t="s">
        <v>68</v>
      </c>
      <c r="AG83" s="152">
        <v>1</v>
      </c>
      <c r="AH83" s="152"/>
      <c r="AI83" s="152"/>
      <c r="AJ83" s="152"/>
      <c r="AK83" s="152"/>
      <c r="AL83" s="152"/>
      <c r="AM83" s="152"/>
      <c r="AN83" s="152"/>
      <c r="AO83" s="152"/>
      <c r="AP83" s="152"/>
      <c r="AQ83" s="152"/>
      <c r="AR83" s="152"/>
      <c r="AT83" s="152">
        <f t="shared" si="55"/>
        <v>1</v>
      </c>
      <c r="AV83" s="155" t="s">
        <v>66</v>
      </c>
      <c r="AX83" s="152">
        <v>1</v>
      </c>
      <c r="AY83" s="152">
        <f t="shared" si="56"/>
        <v>1</v>
      </c>
      <c r="BA83" s="152" t="s">
        <v>352</v>
      </c>
      <c r="BC83" s="152"/>
      <c r="BD83" s="157"/>
      <c r="BE83" s="152"/>
      <c r="BF83" s="157"/>
      <c r="BG83" s="152"/>
      <c r="BH83" s="157"/>
      <c r="BI83" s="152"/>
      <c r="BJ83" s="157"/>
      <c r="BK83" s="160">
        <f t="shared" si="49"/>
        <v>0</v>
      </c>
      <c r="BL83" s="161">
        <f t="shared" si="50"/>
        <v>0</v>
      </c>
      <c r="BM83" s="157">
        <f t="shared" si="51"/>
        <v>0</v>
      </c>
      <c r="BN83" s="162"/>
      <c r="BO83" s="149"/>
    </row>
    <row r="84" spans="1:67" s="114" customFormat="1" ht="66" customHeight="1" x14ac:dyDescent="0.35">
      <c r="A84" s="152" t="s">
        <v>790</v>
      </c>
      <c r="B84" s="802" t="s">
        <v>891</v>
      </c>
      <c r="C84" s="803"/>
      <c r="E84" s="152" t="s">
        <v>71</v>
      </c>
      <c r="G84" s="152" t="s">
        <v>996</v>
      </c>
      <c r="I84" s="152"/>
      <c r="J84" s="152"/>
      <c r="K84" s="152"/>
      <c r="L84" s="152">
        <v>1</v>
      </c>
      <c r="M84" s="152"/>
      <c r="O84" s="152">
        <v>1</v>
      </c>
      <c r="P84" s="152"/>
      <c r="Q84" s="152"/>
      <c r="R84" s="152"/>
      <c r="S84" s="152"/>
      <c r="U84" s="153" t="s">
        <v>375</v>
      </c>
      <c r="V84" s="152">
        <v>1</v>
      </c>
      <c r="W84" s="152">
        <v>1</v>
      </c>
      <c r="X84" s="152">
        <v>1</v>
      </c>
      <c r="Y84" s="152">
        <v>1</v>
      </c>
      <c r="AA84" s="154">
        <v>42765</v>
      </c>
      <c r="AC84" s="152" t="s">
        <v>67</v>
      </c>
      <c r="AE84" s="152" t="s">
        <v>213</v>
      </c>
      <c r="AG84" s="152">
        <v>1</v>
      </c>
      <c r="AH84" s="152"/>
      <c r="AI84" s="152"/>
      <c r="AJ84" s="152"/>
      <c r="AK84" s="152"/>
      <c r="AL84" s="152"/>
      <c r="AM84" s="152"/>
      <c r="AN84" s="152"/>
      <c r="AO84" s="152"/>
      <c r="AP84" s="152"/>
      <c r="AQ84" s="152"/>
      <c r="AR84" s="152"/>
      <c r="AT84" s="152">
        <f t="shared" si="55"/>
        <v>1</v>
      </c>
      <c r="AV84" s="155" t="s">
        <v>221</v>
      </c>
      <c r="AX84" s="152">
        <v>1</v>
      </c>
      <c r="AY84" s="152">
        <f t="shared" si="56"/>
        <v>1</v>
      </c>
      <c r="BA84" s="152" t="s">
        <v>352</v>
      </c>
      <c r="BC84" s="152"/>
      <c r="BD84" s="157"/>
      <c r="BE84" s="152"/>
      <c r="BF84" s="157"/>
      <c r="BG84" s="152"/>
      <c r="BH84" s="157"/>
      <c r="BI84" s="152"/>
      <c r="BJ84" s="157"/>
      <c r="BK84" s="160">
        <f t="shared" si="49"/>
        <v>0</v>
      </c>
      <c r="BL84" s="161">
        <f t="shared" si="50"/>
        <v>0</v>
      </c>
      <c r="BM84" s="157">
        <f t="shared" si="51"/>
        <v>0</v>
      </c>
      <c r="BN84" s="162"/>
      <c r="BO84" s="149"/>
    </row>
    <row r="85" spans="1:67" s="114" customFormat="1" ht="66" customHeight="1" x14ac:dyDescent="0.35">
      <c r="A85" s="152" t="s">
        <v>791</v>
      </c>
      <c r="B85" s="802" t="s">
        <v>966</v>
      </c>
      <c r="C85" s="803"/>
      <c r="D85" s="115"/>
      <c r="E85" s="152" t="s">
        <v>71</v>
      </c>
      <c r="F85" s="115"/>
      <c r="G85" s="152"/>
      <c r="H85" s="115"/>
      <c r="I85" s="152"/>
      <c r="J85" s="152"/>
      <c r="K85" s="152"/>
      <c r="L85" s="152">
        <v>1</v>
      </c>
      <c r="M85" s="152"/>
      <c r="O85" s="152"/>
      <c r="P85" s="152"/>
      <c r="Q85" s="152">
        <v>1</v>
      </c>
      <c r="R85" s="152"/>
      <c r="S85" s="152"/>
      <c r="T85" s="115"/>
      <c r="U85" s="153" t="s">
        <v>375</v>
      </c>
      <c r="V85" s="152">
        <v>1</v>
      </c>
      <c r="W85" s="152">
        <v>1</v>
      </c>
      <c r="X85" s="152">
        <v>1</v>
      </c>
      <c r="Y85" s="152">
        <v>1</v>
      </c>
      <c r="Z85" s="115"/>
      <c r="AA85" s="154">
        <v>42765</v>
      </c>
      <c r="AB85" s="115"/>
      <c r="AC85" s="152" t="s">
        <v>67</v>
      </c>
      <c r="AD85" s="115"/>
      <c r="AE85" s="152" t="s">
        <v>419</v>
      </c>
      <c r="AF85" s="115"/>
      <c r="AG85" s="152">
        <v>1</v>
      </c>
      <c r="AH85" s="152"/>
      <c r="AI85" s="152"/>
      <c r="AJ85" s="152"/>
      <c r="AK85" s="152"/>
      <c r="AL85" s="152"/>
      <c r="AM85" s="152"/>
      <c r="AN85" s="152"/>
      <c r="AO85" s="152"/>
      <c r="AP85" s="152"/>
      <c r="AQ85" s="152"/>
      <c r="AR85" s="152"/>
      <c r="AT85" s="152">
        <f t="shared" si="55"/>
        <v>1</v>
      </c>
      <c r="AV85" s="155" t="s">
        <v>57</v>
      </c>
      <c r="AW85" s="115"/>
      <c r="AX85" s="152">
        <v>1</v>
      </c>
      <c r="AY85" s="152">
        <f t="shared" si="56"/>
        <v>1</v>
      </c>
      <c r="BA85" s="152" t="s">
        <v>352</v>
      </c>
      <c r="BC85" s="152"/>
      <c r="BD85" s="157"/>
      <c r="BE85" s="152"/>
      <c r="BF85" s="157"/>
      <c r="BG85" s="152"/>
      <c r="BH85" s="157"/>
      <c r="BI85" s="152"/>
      <c r="BJ85" s="157"/>
      <c r="BK85" s="160">
        <f t="shared" si="49"/>
        <v>0</v>
      </c>
      <c r="BL85" s="161">
        <f t="shared" si="50"/>
        <v>0</v>
      </c>
      <c r="BM85" s="157">
        <f t="shared" si="51"/>
        <v>0</v>
      </c>
      <c r="BN85" s="162"/>
      <c r="BO85" s="149"/>
    </row>
    <row r="86" spans="1:67" s="114" customFormat="1" ht="66" customHeight="1" x14ac:dyDescent="0.35">
      <c r="A86" s="152" t="s">
        <v>792</v>
      </c>
      <c r="B86" s="802" t="s">
        <v>894</v>
      </c>
      <c r="C86" s="803"/>
      <c r="E86" s="152" t="s">
        <v>71</v>
      </c>
      <c r="G86" s="152"/>
      <c r="I86" s="152"/>
      <c r="J86" s="152"/>
      <c r="K86" s="152"/>
      <c r="L86" s="152">
        <v>1</v>
      </c>
      <c r="M86" s="152"/>
      <c r="O86" s="152"/>
      <c r="P86" s="152"/>
      <c r="Q86" s="152">
        <v>1</v>
      </c>
      <c r="R86" s="152"/>
      <c r="S86" s="152"/>
      <c r="U86" s="153" t="s">
        <v>375</v>
      </c>
      <c r="V86" s="152">
        <v>1</v>
      </c>
      <c r="W86" s="152">
        <v>1</v>
      </c>
      <c r="X86" s="152">
        <v>1</v>
      </c>
      <c r="Y86" s="152">
        <v>1</v>
      </c>
      <c r="AA86" s="154">
        <v>42765</v>
      </c>
      <c r="AC86" s="152" t="s">
        <v>67</v>
      </c>
      <c r="AE86" s="152" t="s">
        <v>419</v>
      </c>
      <c r="AG86" s="152">
        <v>1</v>
      </c>
      <c r="AH86" s="152"/>
      <c r="AI86" s="152"/>
      <c r="AJ86" s="152"/>
      <c r="AK86" s="152"/>
      <c r="AL86" s="152"/>
      <c r="AM86" s="152"/>
      <c r="AN86" s="152"/>
      <c r="AO86" s="152"/>
      <c r="AP86" s="152"/>
      <c r="AQ86" s="152"/>
      <c r="AR86" s="152"/>
      <c r="AT86" s="152">
        <f t="shared" si="55"/>
        <v>1</v>
      </c>
      <c r="AV86" s="155" t="s">
        <v>60</v>
      </c>
      <c r="AX86" s="152">
        <v>1</v>
      </c>
      <c r="AY86" s="152">
        <f t="shared" si="56"/>
        <v>1</v>
      </c>
      <c r="BA86" s="152" t="s">
        <v>352</v>
      </c>
      <c r="BC86" s="152"/>
      <c r="BD86" s="157"/>
      <c r="BE86" s="152"/>
      <c r="BF86" s="157"/>
      <c r="BG86" s="152"/>
      <c r="BH86" s="157"/>
      <c r="BI86" s="152"/>
      <c r="BJ86" s="157"/>
      <c r="BK86" s="160">
        <f t="shared" si="49"/>
        <v>0</v>
      </c>
      <c r="BL86" s="161">
        <f t="shared" si="50"/>
        <v>0</v>
      </c>
      <c r="BM86" s="157">
        <f t="shared" si="51"/>
        <v>0</v>
      </c>
      <c r="BN86" s="162"/>
      <c r="BO86" s="149"/>
    </row>
    <row r="87" spans="1:67" s="114" customFormat="1" ht="66" customHeight="1" x14ac:dyDescent="0.35">
      <c r="A87" s="710" t="s">
        <v>793</v>
      </c>
      <c r="B87" s="730" t="s">
        <v>895</v>
      </c>
      <c r="C87" s="731"/>
      <c r="D87" s="115"/>
      <c r="E87" s="710" t="s">
        <v>71</v>
      </c>
      <c r="F87" s="115"/>
      <c r="G87" s="710" t="s">
        <v>996</v>
      </c>
      <c r="H87" s="115"/>
      <c r="I87" s="710"/>
      <c r="J87" s="710"/>
      <c r="K87" s="710"/>
      <c r="L87" s="710">
        <v>1</v>
      </c>
      <c r="M87" s="710"/>
      <c r="O87" s="710"/>
      <c r="P87" s="710"/>
      <c r="Q87" s="710"/>
      <c r="R87" s="710">
        <v>1</v>
      </c>
      <c r="S87" s="710"/>
      <c r="T87" s="115"/>
      <c r="U87" s="734" t="s">
        <v>375</v>
      </c>
      <c r="V87" s="710">
        <v>1</v>
      </c>
      <c r="W87" s="710">
        <v>1</v>
      </c>
      <c r="X87" s="710">
        <v>1</v>
      </c>
      <c r="Y87" s="710">
        <v>1</v>
      </c>
      <c r="Z87" s="115"/>
      <c r="AA87" s="728">
        <v>42765</v>
      </c>
      <c r="AB87" s="115"/>
      <c r="AC87" s="710" t="s">
        <v>67</v>
      </c>
      <c r="AD87" s="115"/>
      <c r="AE87" s="152" t="s">
        <v>213</v>
      </c>
      <c r="AF87" s="115"/>
      <c r="AG87" s="710">
        <v>1</v>
      </c>
      <c r="AH87" s="710"/>
      <c r="AI87" s="710"/>
      <c r="AJ87" s="710"/>
      <c r="AK87" s="710"/>
      <c r="AL87" s="710"/>
      <c r="AM87" s="710"/>
      <c r="AN87" s="710"/>
      <c r="AO87" s="710"/>
      <c r="AP87" s="710"/>
      <c r="AQ87" s="710"/>
      <c r="AR87" s="710"/>
      <c r="AT87" s="710">
        <f>SUM(AG87:AR87)</f>
        <v>1</v>
      </c>
      <c r="AV87" s="710" t="s">
        <v>84</v>
      </c>
      <c r="AW87" s="115"/>
      <c r="AX87" s="710">
        <v>1</v>
      </c>
      <c r="AY87" s="710">
        <f>IF(AT87&lt;&gt;0,1,0)</f>
        <v>1</v>
      </c>
      <c r="BA87" s="152" t="s">
        <v>352</v>
      </c>
      <c r="BC87" s="710"/>
      <c r="BD87" s="708"/>
      <c r="BE87" s="710"/>
      <c r="BF87" s="708"/>
      <c r="BG87" s="710"/>
      <c r="BH87" s="708"/>
      <c r="BI87" s="710"/>
      <c r="BJ87" s="708"/>
      <c r="BK87" s="712">
        <f>BC87+BE87+BG87+BI87</f>
        <v>0</v>
      </c>
      <c r="BL87" s="714">
        <f>BK87/AT87</f>
        <v>0</v>
      </c>
      <c r="BM87" s="708">
        <f>BD87+BF87+BH87+BJ87</f>
        <v>0</v>
      </c>
      <c r="BN87" s="162"/>
      <c r="BO87" s="624"/>
    </row>
    <row r="88" spans="1:67" s="114" customFormat="1" ht="66" customHeight="1" x14ac:dyDescent="0.35">
      <c r="A88" s="711"/>
      <c r="B88" s="732"/>
      <c r="C88" s="733"/>
      <c r="D88" s="115"/>
      <c r="E88" s="711"/>
      <c r="F88" s="115"/>
      <c r="G88" s="711"/>
      <c r="H88" s="115"/>
      <c r="I88" s="711"/>
      <c r="J88" s="711"/>
      <c r="K88" s="711"/>
      <c r="L88" s="711"/>
      <c r="M88" s="711"/>
      <c r="O88" s="711"/>
      <c r="P88" s="711"/>
      <c r="Q88" s="711"/>
      <c r="R88" s="711"/>
      <c r="S88" s="711"/>
      <c r="T88" s="115"/>
      <c r="U88" s="735"/>
      <c r="V88" s="711"/>
      <c r="W88" s="711"/>
      <c r="X88" s="711"/>
      <c r="Y88" s="711"/>
      <c r="Z88" s="115"/>
      <c r="AA88" s="729"/>
      <c r="AB88" s="115"/>
      <c r="AC88" s="711"/>
      <c r="AD88" s="115"/>
      <c r="AE88" s="542" t="s">
        <v>889</v>
      </c>
      <c r="AF88" s="115"/>
      <c r="AG88" s="711"/>
      <c r="AH88" s="711"/>
      <c r="AI88" s="711"/>
      <c r="AJ88" s="711"/>
      <c r="AK88" s="711"/>
      <c r="AL88" s="711"/>
      <c r="AM88" s="711"/>
      <c r="AN88" s="711"/>
      <c r="AO88" s="711"/>
      <c r="AP88" s="711"/>
      <c r="AQ88" s="711"/>
      <c r="AR88" s="711"/>
      <c r="AT88" s="711"/>
      <c r="AV88" s="711"/>
      <c r="AW88" s="115"/>
      <c r="AX88" s="711"/>
      <c r="AY88" s="711"/>
      <c r="BA88" s="152" t="s">
        <v>3</v>
      </c>
      <c r="BC88" s="711"/>
      <c r="BD88" s="709"/>
      <c r="BE88" s="711"/>
      <c r="BF88" s="709"/>
      <c r="BG88" s="711"/>
      <c r="BH88" s="709"/>
      <c r="BI88" s="711"/>
      <c r="BJ88" s="709"/>
      <c r="BK88" s="713"/>
      <c r="BL88" s="715"/>
      <c r="BM88" s="709"/>
      <c r="BN88" s="162"/>
      <c r="BO88" s="625"/>
    </row>
    <row r="89" spans="1:67" s="114" customFormat="1" ht="66" customHeight="1" x14ac:dyDescent="0.35">
      <c r="A89" s="710" t="s">
        <v>794</v>
      </c>
      <c r="B89" s="730" t="s">
        <v>967</v>
      </c>
      <c r="C89" s="731"/>
      <c r="D89" s="115"/>
      <c r="E89" s="710" t="s">
        <v>71</v>
      </c>
      <c r="F89" s="115"/>
      <c r="G89" s="710" t="s">
        <v>996</v>
      </c>
      <c r="H89" s="115"/>
      <c r="I89" s="710"/>
      <c r="J89" s="710"/>
      <c r="K89" s="710"/>
      <c r="L89" s="710">
        <v>1</v>
      </c>
      <c r="M89" s="710"/>
      <c r="O89" s="710"/>
      <c r="P89" s="710"/>
      <c r="Q89" s="710"/>
      <c r="R89" s="710">
        <v>1</v>
      </c>
      <c r="S89" s="710"/>
      <c r="T89" s="115"/>
      <c r="U89" s="734" t="s">
        <v>375</v>
      </c>
      <c r="V89" s="710">
        <v>1</v>
      </c>
      <c r="W89" s="710">
        <v>1</v>
      </c>
      <c r="X89" s="710">
        <v>1</v>
      </c>
      <c r="Y89" s="710">
        <v>1</v>
      </c>
      <c r="Z89" s="115"/>
      <c r="AA89" s="728">
        <v>42765</v>
      </c>
      <c r="AB89" s="115"/>
      <c r="AC89" s="710" t="s">
        <v>67</v>
      </c>
      <c r="AD89" s="115"/>
      <c r="AE89" s="152" t="s">
        <v>213</v>
      </c>
      <c r="AF89" s="115"/>
      <c r="AG89" s="710">
        <v>1</v>
      </c>
      <c r="AH89" s="710"/>
      <c r="AI89" s="710"/>
      <c r="AJ89" s="710"/>
      <c r="AK89" s="710"/>
      <c r="AL89" s="710"/>
      <c r="AM89" s="710"/>
      <c r="AN89" s="710"/>
      <c r="AO89" s="710"/>
      <c r="AP89" s="710"/>
      <c r="AQ89" s="710"/>
      <c r="AR89" s="710"/>
      <c r="AT89" s="710">
        <f>SUM(AG89:AR89)</f>
        <v>1</v>
      </c>
      <c r="AV89" s="710" t="s">
        <v>862</v>
      </c>
      <c r="AW89" s="115"/>
      <c r="AX89" s="710">
        <v>1</v>
      </c>
      <c r="AY89" s="710">
        <f>IF(AT89&lt;&gt;0,1,0)</f>
        <v>1</v>
      </c>
      <c r="BA89" s="152" t="s">
        <v>352</v>
      </c>
      <c r="BC89" s="710"/>
      <c r="BD89" s="708"/>
      <c r="BE89" s="710"/>
      <c r="BF89" s="708"/>
      <c r="BG89" s="710"/>
      <c r="BH89" s="708"/>
      <c r="BI89" s="710"/>
      <c r="BJ89" s="708"/>
      <c r="BK89" s="712">
        <f>BC89+BE89+BG89+BI89</f>
        <v>0</v>
      </c>
      <c r="BL89" s="714">
        <f>BK89/AT89</f>
        <v>0</v>
      </c>
      <c r="BM89" s="708">
        <f>BD89+BF89+BH89+BJ89</f>
        <v>0</v>
      </c>
      <c r="BN89" s="162"/>
      <c r="BO89" s="624"/>
    </row>
    <row r="90" spans="1:67" s="114" customFormat="1" ht="66" customHeight="1" x14ac:dyDescent="0.35">
      <c r="A90" s="711"/>
      <c r="B90" s="732"/>
      <c r="C90" s="733"/>
      <c r="D90" s="115"/>
      <c r="E90" s="711"/>
      <c r="F90" s="115"/>
      <c r="G90" s="711"/>
      <c r="H90" s="115"/>
      <c r="I90" s="711"/>
      <c r="J90" s="711"/>
      <c r="K90" s="711"/>
      <c r="L90" s="711"/>
      <c r="M90" s="711"/>
      <c r="O90" s="711"/>
      <c r="P90" s="711"/>
      <c r="Q90" s="711"/>
      <c r="R90" s="711"/>
      <c r="S90" s="711"/>
      <c r="T90" s="115"/>
      <c r="U90" s="735"/>
      <c r="V90" s="711"/>
      <c r="W90" s="711"/>
      <c r="X90" s="711"/>
      <c r="Y90" s="711"/>
      <c r="Z90" s="115"/>
      <c r="AA90" s="729"/>
      <c r="AB90" s="115"/>
      <c r="AC90" s="711"/>
      <c r="AD90" s="115"/>
      <c r="AE90" s="542" t="s">
        <v>529</v>
      </c>
      <c r="AF90" s="115"/>
      <c r="AG90" s="711"/>
      <c r="AH90" s="711"/>
      <c r="AI90" s="711"/>
      <c r="AJ90" s="711"/>
      <c r="AK90" s="711"/>
      <c r="AL90" s="711"/>
      <c r="AM90" s="711"/>
      <c r="AN90" s="711"/>
      <c r="AO90" s="711"/>
      <c r="AP90" s="711"/>
      <c r="AQ90" s="711"/>
      <c r="AR90" s="711"/>
      <c r="AT90" s="711"/>
      <c r="AV90" s="711"/>
      <c r="AW90" s="115"/>
      <c r="AX90" s="711"/>
      <c r="AY90" s="711"/>
      <c r="BA90" s="152" t="s">
        <v>3</v>
      </c>
      <c r="BC90" s="711"/>
      <c r="BD90" s="709"/>
      <c r="BE90" s="711"/>
      <c r="BF90" s="709"/>
      <c r="BG90" s="711"/>
      <c r="BH90" s="709"/>
      <c r="BI90" s="711"/>
      <c r="BJ90" s="709"/>
      <c r="BK90" s="713"/>
      <c r="BL90" s="715"/>
      <c r="BM90" s="709"/>
      <c r="BN90" s="162"/>
      <c r="BO90" s="625"/>
    </row>
    <row r="91" spans="1:67" s="115" customFormat="1" ht="66" customHeight="1" x14ac:dyDescent="0.35">
      <c r="A91" s="152" t="s">
        <v>795</v>
      </c>
      <c r="B91" s="802" t="s">
        <v>893</v>
      </c>
      <c r="C91" s="803"/>
      <c r="D91" s="379"/>
      <c r="E91" s="152" t="s">
        <v>71</v>
      </c>
      <c r="F91" s="379"/>
      <c r="G91" s="152"/>
      <c r="H91" s="379"/>
      <c r="I91" s="152"/>
      <c r="J91" s="152"/>
      <c r="K91" s="152"/>
      <c r="L91" s="152">
        <v>1</v>
      </c>
      <c r="M91" s="152"/>
      <c r="N91" s="114"/>
      <c r="O91" s="152"/>
      <c r="P91" s="152"/>
      <c r="Q91" s="152">
        <v>1</v>
      </c>
      <c r="R91" s="152"/>
      <c r="S91" s="152"/>
      <c r="T91" s="379"/>
      <c r="U91" s="153" t="s">
        <v>375</v>
      </c>
      <c r="V91" s="152">
        <v>1</v>
      </c>
      <c r="W91" s="152">
        <v>1</v>
      </c>
      <c r="X91" s="152">
        <v>1</v>
      </c>
      <c r="Y91" s="152">
        <v>1</v>
      </c>
      <c r="Z91" s="379"/>
      <c r="AA91" s="154">
        <v>42765</v>
      </c>
      <c r="AB91" s="379"/>
      <c r="AC91" s="152" t="s">
        <v>67</v>
      </c>
      <c r="AD91" s="379"/>
      <c r="AE91" s="152" t="s">
        <v>419</v>
      </c>
      <c r="AF91" s="379"/>
      <c r="AG91" s="152">
        <v>1</v>
      </c>
      <c r="AH91" s="152"/>
      <c r="AI91" s="152"/>
      <c r="AJ91" s="152"/>
      <c r="AK91" s="152"/>
      <c r="AL91" s="152"/>
      <c r="AM91" s="152"/>
      <c r="AN91" s="152"/>
      <c r="AO91" s="152"/>
      <c r="AP91" s="152"/>
      <c r="AQ91" s="152"/>
      <c r="AR91" s="152"/>
      <c r="AT91" s="152">
        <f t="shared" si="55"/>
        <v>1</v>
      </c>
      <c r="AV91" s="155" t="s">
        <v>33</v>
      </c>
      <c r="AW91" s="379"/>
      <c r="AX91" s="152">
        <v>1</v>
      </c>
      <c r="AY91" s="152">
        <f t="shared" si="56"/>
        <v>1</v>
      </c>
      <c r="BA91" s="152" t="s">
        <v>352</v>
      </c>
      <c r="BC91" s="152"/>
      <c r="BD91" s="157"/>
      <c r="BE91" s="152"/>
      <c r="BF91" s="157"/>
      <c r="BG91" s="152"/>
      <c r="BH91" s="157"/>
      <c r="BI91" s="152"/>
      <c r="BJ91" s="157"/>
      <c r="BK91" s="160">
        <f t="shared" si="49"/>
        <v>0</v>
      </c>
      <c r="BL91" s="161">
        <f t="shared" si="50"/>
        <v>0</v>
      </c>
      <c r="BM91" s="157">
        <f t="shared" si="51"/>
        <v>0</v>
      </c>
      <c r="BN91" s="162"/>
      <c r="BO91" s="149"/>
    </row>
    <row r="92" spans="1:67" s="115" customFormat="1" ht="66" customHeight="1" x14ac:dyDescent="0.35">
      <c r="A92" s="152" t="s">
        <v>796</v>
      </c>
      <c r="B92" s="802" t="s">
        <v>968</v>
      </c>
      <c r="C92" s="803"/>
      <c r="D92" s="379"/>
      <c r="E92" s="152" t="s">
        <v>71</v>
      </c>
      <c r="F92" s="379"/>
      <c r="G92" s="152"/>
      <c r="H92" s="379"/>
      <c r="I92" s="152"/>
      <c r="J92" s="152"/>
      <c r="K92" s="152"/>
      <c r="L92" s="152">
        <v>1</v>
      </c>
      <c r="M92" s="152"/>
      <c r="N92" s="379"/>
      <c r="O92" s="152"/>
      <c r="P92" s="152"/>
      <c r="Q92" s="152">
        <v>1</v>
      </c>
      <c r="R92" s="152"/>
      <c r="S92" s="152"/>
      <c r="T92" s="379"/>
      <c r="U92" s="153" t="s">
        <v>375</v>
      </c>
      <c r="V92" s="152">
        <v>1</v>
      </c>
      <c r="W92" s="152">
        <v>1</v>
      </c>
      <c r="X92" s="152">
        <v>1</v>
      </c>
      <c r="Y92" s="152">
        <v>1</v>
      </c>
      <c r="Z92" s="379"/>
      <c r="AA92" s="154">
        <v>42765</v>
      </c>
      <c r="AB92" s="379"/>
      <c r="AC92" s="152" t="s">
        <v>67</v>
      </c>
      <c r="AD92" s="379"/>
      <c r="AE92" s="152" t="s">
        <v>257</v>
      </c>
      <c r="AF92" s="379"/>
      <c r="AG92" s="152">
        <v>1</v>
      </c>
      <c r="AH92" s="152"/>
      <c r="AI92" s="152"/>
      <c r="AJ92" s="152"/>
      <c r="AK92" s="152"/>
      <c r="AL92" s="152"/>
      <c r="AM92" s="152"/>
      <c r="AN92" s="152"/>
      <c r="AO92" s="152"/>
      <c r="AP92" s="152"/>
      <c r="AQ92" s="152"/>
      <c r="AR92" s="152"/>
      <c r="AT92" s="152">
        <f t="shared" si="55"/>
        <v>1</v>
      </c>
      <c r="AV92" s="155" t="s">
        <v>255</v>
      </c>
      <c r="AW92" s="379"/>
      <c r="AX92" s="152">
        <v>1</v>
      </c>
      <c r="AY92" s="152">
        <f t="shared" si="56"/>
        <v>1</v>
      </c>
      <c r="BA92" s="152" t="s">
        <v>352</v>
      </c>
      <c r="BC92" s="152"/>
      <c r="BD92" s="157"/>
      <c r="BE92" s="152"/>
      <c r="BF92" s="157"/>
      <c r="BG92" s="152"/>
      <c r="BH92" s="157"/>
      <c r="BI92" s="152"/>
      <c r="BJ92" s="157"/>
      <c r="BK92" s="160">
        <f t="shared" si="49"/>
        <v>0</v>
      </c>
      <c r="BL92" s="161">
        <f t="shared" si="50"/>
        <v>0</v>
      </c>
      <c r="BM92" s="157">
        <f t="shared" si="51"/>
        <v>0</v>
      </c>
      <c r="BN92" s="162"/>
      <c r="BO92" s="149"/>
    </row>
    <row r="93" spans="1:67" s="115" customFormat="1" ht="66" customHeight="1" x14ac:dyDescent="0.35">
      <c r="A93" s="152" t="s">
        <v>797</v>
      </c>
      <c r="B93" s="802" t="s">
        <v>969</v>
      </c>
      <c r="C93" s="803"/>
      <c r="D93" s="379"/>
      <c r="E93" s="152" t="s">
        <v>71</v>
      </c>
      <c r="F93" s="379"/>
      <c r="G93" s="152"/>
      <c r="H93" s="379"/>
      <c r="I93" s="152"/>
      <c r="J93" s="152"/>
      <c r="K93" s="152"/>
      <c r="L93" s="152">
        <v>1</v>
      </c>
      <c r="M93" s="152"/>
      <c r="N93" s="379"/>
      <c r="O93" s="152"/>
      <c r="P93" s="152"/>
      <c r="Q93" s="152">
        <v>1</v>
      </c>
      <c r="R93" s="152"/>
      <c r="S93" s="152"/>
      <c r="T93" s="379"/>
      <c r="U93" s="153" t="s">
        <v>375</v>
      </c>
      <c r="V93" s="152">
        <v>1</v>
      </c>
      <c r="W93" s="152">
        <v>1</v>
      </c>
      <c r="X93" s="152">
        <v>1</v>
      </c>
      <c r="Y93" s="152">
        <v>1</v>
      </c>
      <c r="Z93" s="379"/>
      <c r="AA93" s="154">
        <v>42765</v>
      </c>
      <c r="AB93" s="379"/>
      <c r="AC93" s="152" t="s">
        <v>67</v>
      </c>
      <c r="AD93" s="379"/>
      <c r="AE93" s="152" t="s">
        <v>257</v>
      </c>
      <c r="AF93" s="379"/>
      <c r="AG93" s="152">
        <v>1</v>
      </c>
      <c r="AH93" s="152"/>
      <c r="AI93" s="152"/>
      <c r="AJ93" s="152"/>
      <c r="AK93" s="152"/>
      <c r="AL93" s="152"/>
      <c r="AM93" s="152"/>
      <c r="AN93" s="152"/>
      <c r="AO93" s="152"/>
      <c r="AP93" s="152"/>
      <c r="AQ93" s="152"/>
      <c r="AR93" s="152"/>
      <c r="AT93" s="152">
        <f t="shared" si="55"/>
        <v>1</v>
      </c>
      <c r="AV93" s="155" t="s">
        <v>256</v>
      </c>
      <c r="AW93" s="379"/>
      <c r="AX93" s="152">
        <v>1</v>
      </c>
      <c r="AY93" s="152">
        <f t="shared" si="56"/>
        <v>1</v>
      </c>
      <c r="BA93" s="152" t="s">
        <v>352</v>
      </c>
      <c r="BC93" s="152"/>
      <c r="BD93" s="157"/>
      <c r="BE93" s="152"/>
      <c r="BF93" s="157"/>
      <c r="BG93" s="152"/>
      <c r="BH93" s="157"/>
      <c r="BI93" s="152"/>
      <c r="BJ93" s="157"/>
      <c r="BK93" s="160">
        <f t="shared" si="49"/>
        <v>0</v>
      </c>
      <c r="BL93" s="161">
        <f t="shared" si="50"/>
        <v>0</v>
      </c>
      <c r="BM93" s="157">
        <f t="shared" si="51"/>
        <v>0</v>
      </c>
      <c r="BN93" s="162"/>
      <c r="BO93" s="149"/>
    </row>
    <row r="94" spans="1:67" s="115" customFormat="1" ht="66" customHeight="1" x14ac:dyDescent="0.35">
      <c r="A94" s="152" t="s">
        <v>798</v>
      </c>
      <c r="B94" s="827" t="s">
        <v>892</v>
      </c>
      <c r="C94" s="828"/>
      <c r="D94" s="379"/>
      <c r="E94" s="152" t="s">
        <v>71</v>
      </c>
      <c r="F94" s="379"/>
      <c r="G94" s="152"/>
      <c r="H94" s="379"/>
      <c r="I94" s="152"/>
      <c r="J94" s="152"/>
      <c r="K94" s="152"/>
      <c r="L94" s="152">
        <v>1</v>
      </c>
      <c r="M94" s="152"/>
      <c r="N94" s="379"/>
      <c r="O94" s="152"/>
      <c r="P94" s="152"/>
      <c r="Q94" s="152">
        <v>1</v>
      </c>
      <c r="R94" s="152"/>
      <c r="S94" s="152"/>
      <c r="T94" s="379"/>
      <c r="U94" s="153" t="s">
        <v>375</v>
      </c>
      <c r="V94" s="152">
        <v>1</v>
      </c>
      <c r="W94" s="152">
        <v>1</v>
      </c>
      <c r="X94" s="152">
        <v>1</v>
      </c>
      <c r="Y94" s="474">
        <v>1</v>
      </c>
      <c r="Z94" s="379"/>
      <c r="AA94" s="154">
        <v>42765</v>
      </c>
      <c r="AB94" s="379"/>
      <c r="AC94" s="152" t="s">
        <v>970</v>
      </c>
      <c r="AD94" s="379"/>
      <c r="AE94" s="152" t="s">
        <v>69</v>
      </c>
      <c r="AF94" s="379"/>
      <c r="AG94" s="474">
        <v>1</v>
      </c>
      <c r="AH94" s="474"/>
      <c r="AI94" s="474"/>
      <c r="AJ94" s="474"/>
      <c r="AK94" s="474"/>
      <c r="AL94" s="474"/>
      <c r="AM94" s="474"/>
      <c r="AN94" s="474"/>
      <c r="AO94" s="474"/>
      <c r="AP94" s="474"/>
      <c r="AQ94" s="474"/>
      <c r="AR94" s="474"/>
      <c r="AT94" s="152">
        <f t="shared" ref="AT94" si="57">SUM(AG94:AR94)</f>
        <v>1</v>
      </c>
      <c r="AV94" s="155" t="s">
        <v>309</v>
      </c>
      <c r="AW94" s="379"/>
      <c r="AX94" s="152">
        <v>1</v>
      </c>
      <c r="AY94" s="152">
        <f t="shared" ref="AY94" si="58">IF(AT94&lt;&gt;0,1,0)</f>
        <v>1</v>
      </c>
      <c r="BA94" s="152" t="s">
        <v>352</v>
      </c>
      <c r="BC94" s="156"/>
      <c r="BD94" s="157"/>
      <c r="BE94" s="156"/>
      <c r="BF94" s="157"/>
      <c r="BG94" s="156"/>
      <c r="BH94" s="157"/>
      <c r="BI94" s="156"/>
      <c r="BJ94" s="157"/>
      <c r="BK94" s="158">
        <f t="shared" ref="BK94" si="59">BC94+BE94+BG94+BI94</f>
        <v>0</v>
      </c>
      <c r="BL94" s="159">
        <f t="shared" ref="BL94" si="60">BK94/AT94</f>
        <v>0</v>
      </c>
      <c r="BM94" s="157">
        <f t="shared" ref="BM94" si="61">BD94+BF94+BH94+BJ94</f>
        <v>0</v>
      </c>
      <c r="BN94" s="130"/>
      <c r="BO94" s="131"/>
    </row>
    <row r="95" spans="1:67" s="115" customFormat="1" ht="66" customHeight="1" x14ac:dyDescent="0.35">
      <c r="A95" s="152" t="s">
        <v>799</v>
      </c>
      <c r="B95" s="827" t="s">
        <v>890</v>
      </c>
      <c r="C95" s="828"/>
      <c r="D95" s="379"/>
      <c r="E95" s="152" t="s">
        <v>71</v>
      </c>
      <c r="F95" s="379"/>
      <c r="G95" s="152"/>
      <c r="H95" s="379"/>
      <c r="I95" s="152"/>
      <c r="J95" s="152"/>
      <c r="K95" s="152"/>
      <c r="L95" s="152">
        <v>1</v>
      </c>
      <c r="M95" s="152"/>
      <c r="N95" s="379"/>
      <c r="O95" s="152"/>
      <c r="P95" s="152"/>
      <c r="Q95" s="152">
        <v>1</v>
      </c>
      <c r="R95" s="152"/>
      <c r="S95" s="152"/>
      <c r="T95" s="379"/>
      <c r="U95" s="153" t="s">
        <v>375</v>
      </c>
      <c r="V95" s="152">
        <v>1</v>
      </c>
      <c r="W95" s="152"/>
      <c r="X95" s="152"/>
      <c r="Y95" s="152">
        <v>1</v>
      </c>
      <c r="Z95" s="379"/>
      <c r="AA95" s="154">
        <v>42765</v>
      </c>
      <c r="AB95" s="379"/>
      <c r="AC95" s="152" t="s">
        <v>67</v>
      </c>
      <c r="AD95" s="379"/>
      <c r="AE95" s="481" t="s">
        <v>419</v>
      </c>
      <c r="AF95" s="379"/>
      <c r="AG95" s="152">
        <v>1</v>
      </c>
      <c r="AH95" s="152"/>
      <c r="AI95" s="152"/>
      <c r="AJ95" s="152"/>
      <c r="AK95" s="152"/>
      <c r="AL95" s="152"/>
      <c r="AM95" s="152"/>
      <c r="AN95" s="152"/>
      <c r="AO95" s="152"/>
      <c r="AP95" s="152"/>
      <c r="AQ95" s="152"/>
      <c r="AR95" s="152"/>
      <c r="AT95" s="152">
        <f t="shared" ref="AT95" si="62">SUM(AG95:AR95)</f>
        <v>1</v>
      </c>
      <c r="AV95" s="155" t="s">
        <v>311</v>
      </c>
      <c r="AW95" s="379"/>
      <c r="AX95" s="152">
        <v>1</v>
      </c>
      <c r="AY95" s="152">
        <f t="shared" ref="AY95" si="63">IF(AT95&lt;&gt;0,1,0)</f>
        <v>1</v>
      </c>
      <c r="BA95" s="152" t="s">
        <v>352</v>
      </c>
      <c r="BC95" s="156"/>
      <c r="BD95" s="157"/>
      <c r="BE95" s="156"/>
      <c r="BF95" s="157"/>
      <c r="BG95" s="156"/>
      <c r="BH95" s="157"/>
      <c r="BI95" s="156"/>
      <c r="BJ95" s="157"/>
      <c r="BK95" s="158">
        <f t="shared" ref="BK95" si="64">BC95+BE95+BG95+BI95</f>
        <v>0</v>
      </c>
      <c r="BL95" s="159">
        <f t="shared" ref="BL95" si="65">BK95/AT95</f>
        <v>0</v>
      </c>
      <c r="BM95" s="157">
        <f t="shared" ref="BM95" si="66">BD95+BF95+BH95+BJ95</f>
        <v>0</v>
      </c>
      <c r="BN95" s="130"/>
      <c r="BO95" s="131"/>
    </row>
    <row r="96" spans="1:67" s="94" customFormat="1" ht="9" customHeight="1" thickBot="1" x14ac:dyDescent="0.25">
      <c r="A96" s="114"/>
      <c r="B96" s="115"/>
      <c r="C96" s="115"/>
      <c r="D96" s="114"/>
      <c r="E96" s="114"/>
      <c r="F96" s="114"/>
      <c r="G96" s="114"/>
      <c r="H96" s="114"/>
      <c r="I96" s="114"/>
      <c r="J96" s="114"/>
      <c r="K96" s="114"/>
      <c r="L96" s="114"/>
      <c r="M96" s="114"/>
      <c r="N96" s="114"/>
      <c r="O96" s="114"/>
      <c r="P96" s="114"/>
      <c r="Q96" s="114"/>
      <c r="R96" s="114"/>
      <c r="S96" s="114"/>
      <c r="T96" s="114"/>
      <c r="U96" s="116"/>
      <c r="V96" s="114"/>
      <c r="W96" s="114"/>
      <c r="X96" s="114"/>
      <c r="Y96" s="114"/>
      <c r="Z96" s="114"/>
      <c r="AA96" s="117"/>
      <c r="AB96" s="114"/>
      <c r="AC96" s="114"/>
      <c r="AD96" s="114"/>
      <c r="AE96" s="114"/>
      <c r="AF96" s="114"/>
      <c r="AG96" s="114"/>
      <c r="AH96" s="114"/>
      <c r="AI96" s="114"/>
      <c r="AJ96" s="114"/>
      <c r="AK96" s="114"/>
      <c r="AL96" s="114"/>
      <c r="AM96" s="114"/>
      <c r="AN96" s="114"/>
      <c r="AO96" s="114"/>
      <c r="AP96" s="114"/>
      <c r="AQ96" s="114"/>
      <c r="AR96" s="114"/>
      <c r="AT96" s="114"/>
      <c r="AV96" s="115"/>
      <c r="AW96" s="114"/>
      <c r="AX96" s="114"/>
      <c r="AY96" s="114"/>
      <c r="BA96" s="114"/>
      <c r="BD96" s="118"/>
      <c r="BF96" s="118"/>
      <c r="BH96" s="118"/>
      <c r="BJ96" s="118"/>
      <c r="BK96" s="119"/>
      <c r="BL96" s="119"/>
      <c r="BM96" s="118"/>
    </row>
    <row r="97" spans="1:67" s="119" customFormat="1" ht="59.45" customHeight="1" thickTop="1" thickBot="1" x14ac:dyDescent="0.25">
      <c r="A97" s="776" t="e">
        <f>#REF!</f>
        <v>#REF!</v>
      </c>
      <c r="B97" s="776"/>
      <c r="C97" s="448" t="s">
        <v>353</v>
      </c>
      <c r="D97" s="133"/>
      <c r="E97" s="440">
        <f>COUNTIF(BA66:BA95,"P")</f>
        <v>23</v>
      </c>
      <c r="F97" s="133"/>
      <c r="G97" s="591">
        <f>E97/(E97+E98)</f>
        <v>0.85185185185185186</v>
      </c>
      <c r="H97" s="133"/>
      <c r="I97" s="440">
        <f>SUM(I66:I95)</f>
        <v>0</v>
      </c>
      <c r="J97" s="440">
        <f>SUM(J66:J95)</f>
        <v>0</v>
      </c>
      <c r="K97" s="440">
        <f>SUM(K66:K95)</f>
        <v>0</v>
      </c>
      <c r="L97" s="440">
        <f>SUM(L66:L95)</f>
        <v>26</v>
      </c>
      <c r="M97" s="440">
        <f>SUM(M66:M95)</f>
        <v>0</v>
      </c>
      <c r="N97" s="114"/>
      <c r="O97" s="440">
        <f>SUM(O66:O95)</f>
        <v>4</v>
      </c>
      <c r="P97" s="440">
        <f>SUM(P66:P95)</f>
        <v>9</v>
      </c>
      <c r="Q97" s="440">
        <f>SUM(Q66:Q95)</f>
        <v>9</v>
      </c>
      <c r="R97" s="440">
        <f>SUM(R66:R95)</f>
        <v>5</v>
      </c>
      <c r="S97" s="440">
        <f>SUM(S66:S95)</f>
        <v>0</v>
      </c>
      <c r="T97" s="133"/>
      <c r="U97" s="134"/>
      <c r="V97" s="133"/>
      <c r="W97" s="160">
        <f>SUM(W66:W95)</f>
        <v>21</v>
      </c>
      <c r="X97" s="160">
        <f>SUM(X66:X95)</f>
        <v>21</v>
      </c>
      <c r="Y97" s="160">
        <f>SUM(Y66:Y95)</f>
        <v>22</v>
      </c>
      <c r="Z97" s="133"/>
      <c r="AA97" s="818"/>
      <c r="AB97" s="133"/>
      <c r="AC97" s="133"/>
      <c r="AD97" s="133"/>
      <c r="AE97" s="440" t="s">
        <v>260</v>
      </c>
      <c r="AF97" s="133"/>
      <c r="AG97" s="776">
        <f>SUM(AG66:AI95)</f>
        <v>23</v>
      </c>
      <c r="AH97" s="776"/>
      <c r="AI97" s="776"/>
      <c r="AJ97" s="776">
        <f>SUM(AJ66:AL95)</f>
        <v>0</v>
      </c>
      <c r="AK97" s="776"/>
      <c r="AL97" s="776"/>
      <c r="AM97" s="776">
        <f>SUM(AM66:AO95)</f>
        <v>0</v>
      </c>
      <c r="AN97" s="776"/>
      <c r="AO97" s="776"/>
      <c r="AP97" s="776">
        <f>SUM(AP66:AR95)</f>
        <v>0</v>
      </c>
      <c r="AQ97" s="776"/>
      <c r="AR97" s="776"/>
      <c r="AT97" s="776">
        <f>SUM(AT66:AT95)</f>
        <v>23</v>
      </c>
      <c r="AV97" s="779" t="s">
        <v>272</v>
      </c>
      <c r="AW97" s="133"/>
      <c r="AX97" s="440">
        <f>SUM(AX66:AX95)</f>
        <v>26</v>
      </c>
      <c r="AY97" s="440">
        <f>SUM(AY66:AY95)</f>
        <v>23</v>
      </c>
      <c r="BA97" s="114"/>
      <c r="BC97" s="465">
        <f t="shared" ref="BC97:BK97" si="67">SUM(BC66:BC95)</f>
        <v>0</v>
      </c>
      <c r="BD97" s="764">
        <f t="shared" si="67"/>
        <v>0</v>
      </c>
      <c r="BE97" s="465">
        <f t="shared" si="67"/>
        <v>0</v>
      </c>
      <c r="BF97" s="764">
        <f t="shared" si="67"/>
        <v>0</v>
      </c>
      <c r="BG97" s="465">
        <f t="shared" si="67"/>
        <v>0</v>
      </c>
      <c r="BH97" s="764">
        <f t="shared" si="67"/>
        <v>0</v>
      </c>
      <c r="BI97" s="465">
        <f t="shared" si="67"/>
        <v>0</v>
      </c>
      <c r="BJ97" s="764">
        <f t="shared" si="67"/>
        <v>0</v>
      </c>
      <c r="BK97" s="786">
        <f t="shared" si="67"/>
        <v>0</v>
      </c>
      <c r="BL97" s="1244">
        <f>BK97/AT97</f>
        <v>0</v>
      </c>
      <c r="BM97" s="907">
        <f>SUM(BM66:BM95)</f>
        <v>0</v>
      </c>
      <c r="BN97" s="94"/>
      <c r="BO97" s="94"/>
    </row>
    <row r="98" spans="1:67" s="119" customFormat="1" ht="59.45" customHeight="1" thickTop="1" thickBot="1" x14ac:dyDescent="0.25">
      <c r="A98" s="776"/>
      <c r="B98" s="776"/>
      <c r="C98" s="448" t="s">
        <v>354</v>
      </c>
      <c r="D98" s="133"/>
      <c r="E98" s="440">
        <f>COUNTIF(BA66:BA95,"C")</f>
        <v>4</v>
      </c>
      <c r="F98" s="133"/>
      <c r="G98" s="591">
        <f>E98/(E97+E98)</f>
        <v>0.14814814814814814</v>
      </c>
      <c r="H98" s="133"/>
      <c r="I98" s="776">
        <f>SUM(I97:M97)</f>
        <v>26</v>
      </c>
      <c r="J98" s="776"/>
      <c r="K98" s="776"/>
      <c r="L98" s="776"/>
      <c r="M98" s="776"/>
      <c r="N98" s="135"/>
      <c r="O98" s="776">
        <f>SUM(O97:S97)</f>
        <v>27</v>
      </c>
      <c r="P98" s="776"/>
      <c r="Q98" s="776"/>
      <c r="R98" s="776"/>
      <c r="S98" s="776"/>
      <c r="T98" s="133"/>
      <c r="U98" s="134"/>
      <c r="V98" s="133"/>
      <c r="W98" s="133"/>
      <c r="X98" s="133"/>
      <c r="Y98" s="133"/>
      <c r="Z98" s="133"/>
      <c r="AA98" s="818"/>
      <c r="AB98" s="133"/>
      <c r="AC98" s="133"/>
      <c r="AD98" s="133"/>
      <c r="AE98" s="440" t="s">
        <v>857</v>
      </c>
      <c r="AF98" s="133"/>
      <c r="AG98" s="776">
        <f>AG97+AJ97+AM97+AP97</f>
        <v>23</v>
      </c>
      <c r="AH98" s="776"/>
      <c r="AI98" s="776"/>
      <c r="AJ98" s="776"/>
      <c r="AK98" s="776"/>
      <c r="AL98" s="776"/>
      <c r="AM98" s="776"/>
      <c r="AN98" s="776"/>
      <c r="AO98" s="776"/>
      <c r="AP98" s="776"/>
      <c r="AQ98" s="776"/>
      <c r="AR98" s="776"/>
      <c r="AT98" s="776"/>
      <c r="AV98" s="779"/>
      <c r="AW98" s="133"/>
      <c r="AX98" s="923">
        <f>AY97/AX97</f>
        <v>0.88461538461538458</v>
      </c>
      <c r="AY98" s="923"/>
      <c r="BA98" s="136"/>
      <c r="BC98" s="370">
        <f>BC97/AG97</f>
        <v>0</v>
      </c>
      <c r="BD98" s="765"/>
      <c r="BE98" s="370" t="e">
        <f>BE97/AJ97</f>
        <v>#DIV/0!</v>
      </c>
      <c r="BF98" s="765"/>
      <c r="BG98" s="370" t="e">
        <f>BG97/AM97</f>
        <v>#DIV/0!</v>
      </c>
      <c r="BH98" s="765"/>
      <c r="BI98" s="370" t="e">
        <f>BI97/AP97</f>
        <v>#DIV/0!</v>
      </c>
      <c r="BJ98" s="765"/>
      <c r="BK98" s="786"/>
      <c r="BL98" s="1244"/>
      <c r="BM98" s="907"/>
      <c r="BN98" s="94"/>
      <c r="BO98" s="94"/>
    </row>
    <row r="99" spans="1:67" s="94" customFormat="1" ht="24" thickTop="1" x14ac:dyDescent="0.2">
      <c r="A99" s="120"/>
      <c r="B99" s="121"/>
      <c r="C99" s="121"/>
      <c r="D99" s="114"/>
      <c r="E99" s="114"/>
      <c r="F99" s="114"/>
      <c r="G99" s="114"/>
      <c r="H99" s="114"/>
      <c r="I99" s="114"/>
      <c r="J99" s="114"/>
      <c r="K99" s="114"/>
      <c r="L99" s="114"/>
      <c r="M99" s="114"/>
      <c r="N99" s="114"/>
      <c r="O99" s="114"/>
      <c r="P99" s="114"/>
      <c r="Q99" s="114"/>
      <c r="R99" s="114"/>
      <c r="S99" s="114"/>
      <c r="T99" s="114"/>
      <c r="U99" s="116"/>
      <c r="V99" s="114"/>
      <c r="W99" s="114"/>
      <c r="X99" s="114"/>
      <c r="Y99" s="114"/>
      <c r="Z99" s="114"/>
      <c r="AA99" s="117"/>
      <c r="AB99" s="114"/>
      <c r="AC99" s="114"/>
      <c r="AD99" s="114"/>
      <c r="AE99" s="114"/>
      <c r="AF99" s="114"/>
      <c r="AG99" s="114"/>
      <c r="AH99" s="114"/>
      <c r="AI99" s="114"/>
      <c r="AJ99" s="114"/>
      <c r="AK99" s="114"/>
      <c r="AL99" s="114"/>
      <c r="AM99" s="114"/>
      <c r="AN99" s="114"/>
      <c r="AO99" s="114"/>
      <c r="AP99" s="114"/>
      <c r="AQ99" s="114"/>
      <c r="AR99" s="114"/>
      <c r="AT99" s="114"/>
      <c r="AV99" s="115"/>
      <c r="AW99" s="114"/>
      <c r="AX99" s="114"/>
      <c r="AY99" s="114"/>
      <c r="BA99" s="114"/>
      <c r="BD99" s="118"/>
      <c r="BF99" s="118"/>
      <c r="BH99" s="118"/>
      <c r="BJ99" s="118"/>
      <c r="BK99" s="119"/>
      <c r="BL99" s="119"/>
      <c r="BM99" s="118"/>
    </row>
    <row r="100" spans="1:67" s="94" customFormat="1" ht="49.15" customHeight="1" x14ac:dyDescent="0.2">
      <c r="A100" s="837">
        <v>4</v>
      </c>
      <c r="B100" s="1022" t="s">
        <v>448</v>
      </c>
      <c r="C100" s="1023"/>
      <c r="D100" s="114"/>
      <c r="E100" s="114"/>
      <c r="F100" s="114"/>
      <c r="G100" s="114"/>
      <c r="H100" s="114"/>
      <c r="I100" s="114"/>
      <c r="J100" s="114"/>
      <c r="K100" s="114"/>
      <c r="L100" s="114"/>
      <c r="M100" s="114"/>
      <c r="N100" s="114"/>
      <c r="O100" s="114"/>
      <c r="P100" s="114"/>
      <c r="Q100" s="114"/>
      <c r="R100" s="114"/>
      <c r="S100" s="114"/>
      <c r="T100" s="114"/>
      <c r="U100" s="116"/>
      <c r="V100" s="114"/>
      <c r="W100" s="114"/>
      <c r="X100" s="114"/>
      <c r="Y100" s="114"/>
      <c r="Z100" s="114"/>
      <c r="AA100" s="115"/>
      <c r="AB100" s="114"/>
      <c r="AC100" s="114"/>
      <c r="AD100" s="114"/>
      <c r="AE100" s="114"/>
      <c r="AF100" s="114"/>
      <c r="AG100" s="114"/>
      <c r="AH100" s="114"/>
      <c r="AI100" s="114"/>
      <c r="AJ100" s="114"/>
      <c r="AK100" s="114"/>
      <c r="AL100" s="114"/>
      <c r="AM100" s="114"/>
      <c r="AN100" s="114"/>
      <c r="AO100" s="114"/>
      <c r="AP100" s="114"/>
      <c r="AQ100" s="114"/>
      <c r="AR100" s="114"/>
      <c r="AT100" s="114"/>
      <c r="AV100" s="115"/>
      <c r="AW100" s="114"/>
      <c r="AX100" s="114"/>
      <c r="AY100" s="114"/>
      <c r="BA100" s="114"/>
      <c r="BD100" s="118"/>
      <c r="BF100" s="118"/>
      <c r="BH100" s="118"/>
      <c r="BJ100" s="118"/>
      <c r="BK100" s="119"/>
      <c r="BL100" s="119"/>
      <c r="BM100" s="118"/>
    </row>
    <row r="101" spans="1:67" s="94" customFormat="1" ht="130.9" customHeight="1" x14ac:dyDescent="0.2">
      <c r="A101" s="838"/>
      <c r="B101" s="1042" t="s">
        <v>851</v>
      </c>
      <c r="C101" s="1043"/>
      <c r="D101" s="114"/>
      <c r="E101" s="114"/>
      <c r="F101" s="114"/>
      <c r="G101" s="114"/>
      <c r="H101" s="114"/>
      <c r="I101" s="114"/>
      <c r="J101" s="114"/>
      <c r="K101" s="114"/>
      <c r="L101" s="114"/>
      <c r="M101" s="114"/>
      <c r="N101" s="114"/>
      <c r="O101" s="114"/>
      <c r="P101" s="114"/>
      <c r="Q101" s="114"/>
      <c r="R101" s="114"/>
      <c r="S101" s="114"/>
      <c r="T101" s="114"/>
      <c r="U101" s="116"/>
      <c r="V101" s="114"/>
      <c r="W101" s="114"/>
      <c r="X101" s="114"/>
      <c r="Y101" s="114"/>
      <c r="Z101" s="114"/>
      <c r="AA101" s="115"/>
      <c r="AB101" s="114"/>
      <c r="AC101" s="114"/>
      <c r="AD101" s="114"/>
      <c r="AE101" s="114"/>
      <c r="AF101" s="114"/>
      <c r="AG101" s="114"/>
      <c r="AH101" s="114"/>
      <c r="AI101" s="114"/>
      <c r="AJ101" s="114"/>
      <c r="AK101" s="114"/>
      <c r="AL101" s="114"/>
      <c r="AM101" s="114"/>
      <c r="AN101" s="114"/>
      <c r="AO101" s="114"/>
      <c r="AP101" s="114"/>
      <c r="AQ101" s="114"/>
      <c r="AR101" s="114"/>
      <c r="AT101" s="114"/>
      <c r="AV101" s="115"/>
      <c r="AW101" s="114"/>
      <c r="AX101" s="114"/>
      <c r="AY101" s="114"/>
      <c r="BA101" s="114"/>
      <c r="BD101" s="118"/>
      <c r="BF101" s="118"/>
      <c r="BH101" s="118"/>
      <c r="BJ101" s="118"/>
      <c r="BK101" s="119"/>
      <c r="BL101" s="119"/>
      <c r="BM101" s="118"/>
    </row>
    <row r="102" spans="1:67" s="94" customFormat="1" ht="74.45" customHeight="1" x14ac:dyDescent="0.2">
      <c r="A102" s="163" t="s">
        <v>137</v>
      </c>
      <c r="B102" s="823" t="s">
        <v>541</v>
      </c>
      <c r="C102" s="824"/>
      <c r="D102" s="114"/>
      <c r="E102" s="120"/>
      <c r="F102" s="114"/>
      <c r="G102" s="120"/>
      <c r="H102" s="114"/>
      <c r="I102" s="120"/>
      <c r="J102" s="120"/>
      <c r="K102" s="120"/>
      <c r="L102" s="120"/>
      <c r="M102" s="120"/>
      <c r="N102" s="114"/>
      <c r="O102" s="114"/>
      <c r="P102" s="114"/>
      <c r="Q102" s="114"/>
      <c r="R102" s="114"/>
      <c r="S102" s="114"/>
      <c r="T102" s="114"/>
      <c r="U102" s="122"/>
      <c r="V102" s="120"/>
      <c r="W102" s="120"/>
      <c r="X102" s="120"/>
      <c r="Y102" s="120"/>
      <c r="Z102" s="114"/>
      <c r="AA102" s="115"/>
      <c r="AB102" s="114"/>
      <c r="AC102" s="120"/>
      <c r="AD102" s="114"/>
      <c r="AE102" s="120"/>
      <c r="AF102" s="114"/>
      <c r="AG102" s="120"/>
      <c r="AH102" s="120"/>
      <c r="AI102" s="120"/>
      <c r="AJ102" s="120"/>
      <c r="AK102" s="120"/>
      <c r="AL102" s="120"/>
      <c r="AM102" s="120"/>
      <c r="AN102" s="120"/>
      <c r="AO102" s="120"/>
      <c r="AP102" s="120"/>
      <c r="AQ102" s="120"/>
      <c r="AR102" s="120"/>
      <c r="AT102" s="120"/>
      <c r="AV102" s="121"/>
      <c r="AW102" s="114"/>
      <c r="AX102" s="120"/>
      <c r="AY102" s="120"/>
      <c r="BA102" s="120"/>
      <c r="BD102" s="118"/>
      <c r="BF102" s="118"/>
      <c r="BH102" s="118"/>
      <c r="BJ102" s="118"/>
      <c r="BK102" s="119"/>
      <c r="BL102" s="119"/>
      <c r="BM102" s="118"/>
    </row>
    <row r="103" spans="1:67" s="94" customFormat="1" ht="64.900000000000006" customHeight="1" x14ac:dyDescent="0.35">
      <c r="A103" s="163"/>
      <c r="B103" s="164" t="s">
        <v>800</v>
      </c>
      <c r="C103" s="165" t="s">
        <v>164</v>
      </c>
      <c r="D103" s="114"/>
      <c r="E103" s="163" t="s">
        <v>883</v>
      </c>
      <c r="F103" s="114"/>
      <c r="G103" s="163"/>
      <c r="H103" s="114"/>
      <c r="I103" s="163"/>
      <c r="J103" s="163"/>
      <c r="K103" s="163"/>
      <c r="L103" s="163">
        <v>1</v>
      </c>
      <c r="M103" s="163"/>
      <c r="N103" s="114"/>
      <c r="O103" s="163">
        <v>1</v>
      </c>
      <c r="P103" s="163"/>
      <c r="Q103" s="163"/>
      <c r="R103" s="163"/>
      <c r="S103" s="163"/>
      <c r="T103" s="114"/>
      <c r="U103" s="166" t="s">
        <v>377</v>
      </c>
      <c r="V103" s="163">
        <v>5</v>
      </c>
      <c r="W103" s="163"/>
      <c r="X103" s="163"/>
      <c r="Y103" s="163"/>
      <c r="Z103" s="114"/>
      <c r="AA103" s="164"/>
      <c r="AB103" s="114"/>
      <c r="AC103" s="163"/>
      <c r="AD103" s="114"/>
      <c r="AE103" s="163" t="s">
        <v>39</v>
      </c>
      <c r="AF103" s="114"/>
      <c r="AG103" s="163"/>
      <c r="AH103" s="163"/>
      <c r="AI103" s="163"/>
      <c r="AJ103" s="163"/>
      <c r="AK103" s="163"/>
      <c r="AL103" s="163"/>
      <c r="AM103" s="163"/>
      <c r="AN103" s="163"/>
      <c r="AO103" s="163"/>
      <c r="AP103" s="163"/>
      <c r="AQ103" s="163"/>
      <c r="AR103" s="163"/>
      <c r="AT103" s="163">
        <f>SUM(AG103:AR103)</f>
        <v>0</v>
      </c>
      <c r="AV103" s="165" t="s">
        <v>164</v>
      </c>
      <c r="AW103" s="114"/>
      <c r="AX103" s="163">
        <v>1</v>
      </c>
      <c r="AY103" s="163">
        <f>IF(AT103&lt;&gt;0,1,0)</f>
        <v>0</v>
      </c>
      <c r="BA103" s="163"/>
      <c r="BC103" s="167"/>
      <c r="BD103" s="127"/>
      <c r="BE103" s="167"/>
      <c r="BF103" s="127"/>
      <c r="BG103" s="167"/>
      <c r="BH103" s="127"/>
      <c r="BI103" s="167"/>
      <c r="BJ103" s="127"/>
      <c r="BK103" s="168">
        <f t="shared" ref="BK103:BK108" si="68">BC103+BE103+BG103+BI103</f>
        <v>0</v>
      </c>
      <c r="BL103" s="169" t="e">
        <f t="shared" ref="BL103:BL108" si="69">BK103/AT103</f>
        <v>#DIV/0!</v>
      </c>
      <c r="BM103" s="127">
        <f t="shared" ref="BM103:BM108" si="70">BD103+BF103+BH103+BJ103</f>
        <v>0</v>
      </c>
      <c r="BN103" s="130"/>
      <c r="BO103" s="131"/>
    </row>
    <row r="104" spans="1:67" s="94" customFormat="1" ht="64.900000000000006" customHeight="1" x14ac:dyDescent="0.35">
      <c r="A104" s="163"/>
      <c r="B104" s="164" t="s">
        <v>801</v>
      </c>
      <c r="C104" s="165" t="s">
        <v>341</v>
      </c>
      <c r="D104" s="114"/>
      <c r="E104" s="163" t="s">
        <v>883</v>
      </c>
      <c r="F104" s="114"/>
      <c r="G104" s="163"/>
      <c r="H104" s="114"/>
      <c r="I104" s="163"/>
      <c r="J104" s="163"/>
      <c r="K104" s="163"/>
      <c r="L104" s="163">
        <v>1</v>
      </c>
      <c r="M104" s="163"/>
      <c r="N104" s="114"/>
      <c r="O104" s="163">
        <v>1</v>
      </c>
      <c r="P104" s="163"/>
      <c r="Q104" s="163"/>
      <c r="R104" s="163"/>
      <c r="S104" s="163"/>
      <c r="T104" s="114"/>
      <c r="U104" s="166" t="s">
        <v>377</v>
      </c>
      <c r="V104" s="163">
        <v>4</v>
      </c>
      <c r="W104" s="163"/>
      <c r="X104" s="163"/>
      <c r="Y104" s="163"/>
      <c r="Z104" s="114"/>
      <c r="AA104" s="164"/>
      <c r="AB104" s="114"/>
      <c r="AC104" s="163"/>
      <c r="AD104" s="114"/>
      <c r="AE104" s="163" t="s">
        <v>39</v>
      </c>
      <c r="AF104" s="114"/>
      <c r="AG104" s="163"/>
      <c r="AH104" s="163"/>
      <c r="AI104" s="163"/>
      <c r="AJ104" s="163"/>
      <c r="AK104" s="163"/>
      <c r="AL104" s="163"/>
      <c r="AM104" s="163"/>
      <c r="AN104" s="163"/>
      <c r="AO104" s="163"/>
      <c r="AP104" s="163"/>
      <c r="AQ104" s="163"/>
      <c r="AR104" s="163"/>
      <c r="AT104" s="163">
        <f t="shared" ref="AT104:AT110" si="71">SUM(AG104:AR104)</f>
        <v>0</v>
      </c>
      <c r="AV104" s="165" t="s">
        <v>59</v>
      </c>
      <c r="AW104" s="114"/>
      <c r="AX104" s="163">
        <v>1</v>
      </c>
      <c r="AY104" s="163">
        <f t="shared" ref="AY104:AY108" si="72">IF(AT104&lt;&gt;0,1,0)</f>
        <v>0</v>
      </c>
      <c r="BA104" s="163"/>
      <c r="BC104" s="167"/>
      <c r="BD104" s="127"/>
      <c r="BE104" s="167"/>
      <c r="BF104" s="127"/>
      <c r="BG104" s="167"/>
      <c r="BH104" s="127"/>
      <c r="BI104" s="167"/>
      <c r="BJ104" s="127"/>
      <c r="BK104" s="168">
        <f t="shared" si="68"/>
        <v>0</v>
      </c>
      <c r="BL104" s="169" t="e">
        <f t="shared" si="69"/>
        <v>#DIV/0!</v>
      </c>
      <c r="BM104" s="127">
        <f t="shared" si="70"/>
        <v>0</v>
      </c>
      <c r="BN104" s="130"/>
      <c r="BO104" s="131"/>
    </row>
    <row r="105" spans="1:67" s="114" customFormat="1" ht="64.900000000000006" customHeight="1" x14ac:dyDescent="0.35">
      <c r="A105" s="163"/>
      <c r="B105" s="164" t="s">
        <v>802</v>
      </c>
      <c r="C105" s="165" t="s">
        <v>36</v>
      </c>
      <c r="E105" s="163" t="s">
        <v>883</v>
      </c>
      <c r="G105" s="163"/>
      <c r="I105" s="163"/>
      <c r="J105" s="163"/>
      <c r="K105" s="163"/>
      <c r="L105" s="163">
        <v>1</v>
      </c>
      <c r="M105" s="163"/>
      <c r="O105" s="163">
        <v>1</v>
      </c>
      <c r="P105" s="163"/>
      <c r="Q105" s="163"/>
      <c r="R105" s="163"/>
      <c r="S105" s="163"/>
      <c r="U105" s="166" t="s">
        <v>377</v>
      </c>
      <c r="V105" s="163">
        <v>5</v>
      </c>
      <c r="W105" s="163"/>
      <c r="X105" s="163"/>
      <c r="Y105" s="163"/>
      <c r="AA105" s="164"/>
      <c r="AC105" s="163" t="s">
        <v>877</v>
      </c>
      <c r="AE105" s="552" t="s">
        <v>1004</v>
      </c>
      <c r="AG105" s="163"/>
      <c r="AH105" s="163"/>
      <c r="AI105" s="163"/>
      <c r="AJ105" s="163"/>
      <c r="AK105" s="163"/>
      <c r="AL105" s="163"/>
      <c r="AM105" s="163"/>
      <c r="AN105" s="163"/>
      <c r="AO105" s="163"/>
      <c r="AP105" s="163"/>
      <c r="AQ105" s="163"/>
      <c r="AR105" s="163"/>
      <c r="AT105" s="163">
        <f t="shared" si="71"/>
        <v>0</v>
      </c>
      <c r="AV105" s="165" t="s">
        <v>36</v>
      </c>
      <c r="AX105" s="163">
        <v>1</v>
      </c>
      <c r="AY105" s="163">
        <f t="shared" si="72"/>
        <v>0</v>
      </c>
      <c r="BA105" s="163" t="s">
        <v>3</v>
      </c>
      <c r="BC105" s="167"/>
      <c r="BD105" s="127"/>
      <c r="BE105" s="167"/>
      <c r="BF105" s="127"/>
      <c r="BG105" s="167"/>
      <c r="BH105" s="127"/>
      <c r="BI105" s="167"/>
      <c r="BJ105" s="127"/>
      <c r="BK105" s="168">
        <f t="shared" si="68"/>
        <v>0</v>
      </c>
      <c r="BL105" s="169" t="e">
        <f t="shared" si="69"/>
        <v>#DIV/0!</v>
      </c>
      <c r="BM105" s="127">
        <f t="shared" si="70"/>
        <v>0</v>
      </c>
      <c r="BN105" s="130"/>
      <c r="BO105" s="131"/>
    </row>
    <row r="106" spans="1:67" s="94" customFormat="1" ht="74.45" customHeight="1" x14ac:dyDescent="0.35">
      <c r="A106" s="163" t="s">
        <v>209</v>
      </c>
      <c r="B106" s="799" t="s">
        <v>542</v>
      </c>
      <c r="C106" s="800"/>
      <c r="D106" s="114"/>
      <c r="E106" s="163" t="s">
        <v>883</v>
      </c>
      <c r="F106" s="114"/>
      <c r="G106" s="163"/>
      <c r="H106" s="114"/>
      <c r="I106" s="163"/>
      <c r="J106" s="163"/>
      <c r="K106" s="163"/>
      <c r="L106" s="163">
        <v>1</v>
      </c>
      <c r="M106" s="163"/>
      <c r="N106" s="379"/>
      <c r="O106" s="163">
        <v>1</v>
      </c>
      <c r="P106" s="163"/>
      <c r="Q106" s="163"/>
      <c r="R106" s="163"/>
      <c r="S106" s="163"/>
      <c r="T106" s="114"/>
      <c r="U106" s="166" t="s">
        <v>376</v>
      </c>
      <c r="V106" s="163">
        <v>4</v>
      </c>
      <c r="W106" s="163"/>
      <c r="X106" s="163"/>
      <c r="Y106" s="163"/>
      <c r="Z106" s="114"/>
      <c r="AA106" s="164"/>
      <c r="AB106" s="114"/>
      <c r="AC106" s="163"/>
      <c r="AD106" s="114"/>
      <c r="AE106" s="163" t="s">
        <v>39</v>
      </c>
      <c r="AF106" s="114"/>
      <c r="AG106" s="163"/>
      <c r="AH106" s="163"/>
      <c r="AI106" s="163"/>
      <c r="AJ106" s="163"/>
      <c r="AK106" s="163"/>
      <c r="AL106" s="163"/>
      <c r="AM106" s="163"/>
      <c r="AN106" s="163"/>
      <c r="AO106" s="163"/>
      <c r="AP106" s="163"/>
      <c r="AQ106" s="163"/>
      <c r="AR106" s="163"/>
      <c r="AT106" s="163">
        <f t="shared" si="71"/>
        <v>0</v>
      </c>
      <c r="AV106" s="164" t="s">
        <v>36</v>
      </c>
      <c r="AW106" s="114"/>
      <c r="AX106" s="163">
        <v>1</v>
      </c>
      <c r="AY106" s="163">
        <f t="shared" si="72"/>
        <v>0</v>
      </c>
      <c r="BA106" s="163"/>
      <c r="BC106" s="167"/>
      <c r="BD106" s="127"/>
      <c r="BE106" s="167"/>
      <c r="BF106" s="127"/>
      <c r="BG106" s="167"/>
      <c r="BH106" s="127"/>
      <c r="BI106" s="167"/>
      <c r="BJ106" s="127"/>
      <c r="BK106" s="168">
        <f t="shared" si="68"/>
        <v>0</v>
      </c>
      <c r="BL106" s="169" t="e">
        <f t="shared" si="69"/>
        <v>#DIV/0!</v>
      </c>
      <c r="BM106" s="127">
        <f t="shared" si="70"/>
        <v>0</v>
      </c>
      <c r="BN106" s="130"/>
      <c r="BO106" s="131"/>
    </row>
    <row r="107" spans="1:67" s="114" customFormat="1" ht="74.45" customHeight="1" x14ac:dyDescent="0.35">
      <c r="A107" s="163" t="s">
        <v>210</v>
      </c>
      <c r="B107" s="799" t="s">
        <v>543</v>
      </c>
      <c r="C107" s="800"/>
      <c r="D107" s="379"/>
      <c r="E107" s="163" t="s">
        <v>883</v>
      </c>
      <c r="F107" s="379"/>
      <c r="G107" s="163"/>
      <c r="H107" s="379"/>
      <c r="I107" s="163"/>
      <c r="J107" s="163"/>
      <c r="K107" s="163"/>
      <c r="L107" s="163">
        <v>1</v>
      </c>
      <c r="M107" s="163"/>
      <c r="N107" s="379"/>
      <c r="O107" s="163">
        <v>1</v>
      </c>
      <c r="P107" s="163"/>
      <c r="Q107" s="163"/>
      <c r="R107" s="163"/>
      <c r="S107" s="163"/>
      <c r="T107" s="147"/>
      <c r="U107" s="166" t="s">
        <v>377</v>
      </c>
      <c r="V107" s="163">
        <v>5</v>
      </c>
      <c r="W107" s="163"/>
      <c r="X107" s="163"/>
      <c r="Y107" s="163"/>
      <c r="Z107" s="379"/>
      <c r="AA107" s="164"/>
      <c r="AB107" s="148"/>
      <c r="AC107" s="163"/>
      <c r="AD107" s="379"/>
      <c r="AE107" s="163" t="s">
        <v>39</v>
      </c>
      <c r="AF107" s="379"/>
      <c r="AG107" s="163"/>
      <c r="AH107" s="163"/>
      <c r="AI107" s="163"/>
      <c r="AJ107" s="163"/>
      <c r="AK107" s="163"/>
      <c r="AL107" s="163"/>
      <c r="AM107" s="163"/>
      <c r="AN107" s="163"/>
      <c r="AO107" s="163"/>
      <c r="AP107" s="163"/>
      <c r="AQ107" s="163"/>
      <c r="AR107" s="163"/>
      <c r="AT107" s="163">
        <f t="shared" si="71"/>
        <v>0</v>
      </c>
      <c r="AV107" s="164" t="s">
        <v>36</v>
      </c>
      <c r="AW107" s="148"/>
      <c r="AX107" s="163">
        <v>1</v>
      </c>
      <c r="AY107" s="163">
        <f t="shared" si="72"/>
        <v>0</v>
      </c>
      <c r="BA107" s="163"/>
      <c r="BC107" s="167"/>
      <c r="BD107" s="127"/>
      <c r="BE107" s="167"/>
      <c r="BF107" s="127"/>
      <c r="BG107" s="167"/>
      <c r="BH107" s="127"/>
      <c r="BI107" s="167"/>
      <c r="BJ107" s="127"/>
      <c r="BK107" s="168">
        <f t="shared" si="68"/>
        <v>0</v>
      </c>
      <c r="BL107" s="169" t="e">
        <f t="shared" si="69"/>
        <v>#DIV/0!</v>
      </c>
      <c r="BM107" s="127">
        <f t="shared" si="70"/>
        <v>0</v>
      </c>
      <c r="BN107" s="130"/>
      <c r="BO107" s="131"/>
    </row>
    <row r="108" spans="1:67" s="114" customFormat="1" ht="74.45" customHeight="1" x14ac:dyDescent="0.35">
      <c r="A108" s="163" t="s">
        <v>181</v>
      </c>
      <c r="B108" s="799" t="s">
        <v>544</v>
      </c>
      <c r="C108" s="800"/>
      <c r="D108" s="379"/>
      <c r="E108" s="163" t="s">
        <v>883</v>
      </c>
      <c r="F108" s="379"/>
      <c r="G108" s="163"/>
      <c r="H108" s="379"/>
      <c r="I108" s="163"/>
      <c r="J108" s="163"/>
      <c r="K108" s="163"/>
      <c r="L108" s="163">
        <v>1</v>
      </c>
      <c r="M108" s="163"/>
      <c r="N108" s="379"/>
      <c r="O108" s="163">
        <v>1</v>
      </c>
      <c r="P108" s="163"/>
      <c r="Q108" s="163"/>
      <c r="R108" s="163"/>
      <c r="S108" s="163"/>
      <c r="T108" s="147"/>
      <c r="U108" s="166" t="s">
        <v>377</v>
      </c>
      <c r="V108" s="163">
        <v>5</v>
      </c>
      <c r="W108" s="163"/>
      <c r="X108" s="163"/>
      <c r="Y108" s="163"/>
      <c r="Z108" s="379"/>
      <c r="AA108" s="164"/>
      <c r="AB108" s="148"/>
      <c r="AC108" s="163"/>
      <c r="AD108" s="379"/>
      <c r="AE108" s="163" t="s">
        <v>39</v>
      </c>
      <c r="AF108" s="379"/>
      <c r="AG108" s="163"/>
      <c r="AH108" s="163"/>
      <c r="AI108" s="163"/>
      <c r="AJ108" s="163"/>
      <c r="AK108" s="163"/>
      <c r="AL108" s="163"/>
      <c r="AM108" s="163"/>
      <c r="AN108" s="163"/>
      <c r="AO108" s="163"/>
      <c r="AP108" s="163"/>
      <c r="AQ108" s="163"/>
      <c r="AR108" s="163"/>
      <c r="AT108" s="163">
        <f t="shared" si="71"/>
        <v>0</v>
      </c>
      <c r="AV108" s="164" t="s">
        <v>66</v>
      </c>
      <c r="AW108" s="148"/>
      <c r="AX108" s="163">
        <v>1</v>
      </c>
      <c r="AY108" s="163">
        <f t="shared" si="72"/>
        <v>0</v>
      </c>
      <c r="BA108" s="163"/>
      <c r="BC108" s="167"/>
      <c r="BD108" s="127"/>
      <c r="BE108" s="167"/>
      <c r="BF108" s="127"/>
      <c r="BG108" s="167"/>
      <c r="BH108" s="127"/>
      <c r="BI108" s="167"/>
      <c r="BJ108" s="127"/>
      <c r="BK108" s="168">
        <f t="shared" si="68"/>
        <v>0</v>
      </c>
      <c r="BL108" s="169" t="e">
        <f t="shared" si="69"/>
        <v>#DIV/0!</v>
      </c>
      <c r="BM108" s="127">
        <f t="shared" si="70"/>
        <v>0</v>
      </c>
      <c r="BN108" s="130"/>
      <c r="BO108" s="131"/>
    </row>
    <row r="109" spans="1:67" s="94" customFormat="1" ht="74.45" customHeight="1" x14ac:dyDescent="0.2">
      <c r="A109" s="163" t="s">
        <v>268</v>
      </c>
      <c r="B109" s="799" t="s">
        <v>545</v>
      </c>
      <c r="C109" s="800"/>
      <c r="D109" s="114"/>
      <c r="E109" s="170"/>
      <c r="F109" s="114"/>
      <c r="G109" s="170"/>
      <c r="H109" s="114"/>
      <c r="I109" s="170"/>
      <c r="J109" s="170"/>
      <c r="K109" s="170"/>
      <c r="L109" s="170"/>
      <c r="M109" s="170"/>
      <c r="N109" s="114"/>
      <c r="O109" s="171"/>
      <c r="P109" s="171"/>
      <c r="Q109" s="171"/>
      <c r="R109" s="171"/>
      <c r="S109" s="171"/>
      <c r="T109" s="114"/>
      <c r="U109" s="172"/>
      <c r="V109" s="170"/>
      <c r="W109" s="170"/>
      <c r="X109" s="170"/>
      <c r="Y109" s="170"/>
      <c r="Z109" s="114"/>
      <c r="AA109" s="115"/>
      <c r="AB109" s="114"/>
      <c r="AC109" s="170"/>
      <c r="AD109" s="114"/>
      <c r="AE109" s="170"/>
      <c r="AF109" s="114"/>
      <c r="AG109" s="170"/>
      <c r="AH109" s="170"/>
      <c r="AI109" s="170"/>
      <c r="AJ109" s="170"/>
      <c r="AK109" s="170"/>
      <c r="AL109" s="170"/>
      <c r="AM109" s="170"/>
      <c r="AN109" s="170"/>
      <c r="AO109" s="170"/>
      <c r="AP109" s="170"/>
      <c r="AQ109" s="170"/>
      <c r="AR109" s="170"/>
      <c r="AT109" s="170"/>
      <c r="AV109" s="173"/>
      <c r="AW109" s="114"/>
      <c r="AX109" s="170"/>
      <c r="AY109" s="170"/>
      <c r="BA109" s="170"/>
      <c r="BD109" s="118"/>
      <c r="BF109" s="118"/>
      <c r="BH109" s="118"/>
      <c r="BJ109" s="118"/>
      <c r="BK109" s="119"/>
      <c r="BL109" s="119"/>
      <c r="BM109" s="118"/>
    </row>
    <row r="110" spans="1:67" s="94" customFormat="1" ht="64.900000000000006" customHeight="1" x14ac:dyDescent="0.35">
      <c r="A110" s="163"/>
      <c r="B110" s="164" t="s">
        <v>803</v>
      </c>
      <c r="C110" s="165" t="s">
        <v>54</v>
      </c>
      <c r="D110" s="114"/>
      <c r="E110" s="163" t="s">
        <v>883</v>
      </c>
      <c r="F110" s="114"/>
      <c r="G110" s="163"/>
      <c r="H110" s="114"/>
      <c r="I110" s="163"/>
      <c r="J110" s="163"/>
      <c r="K110" s="163"/>
      <c r="L110" s="163">
        <v>1</v>
      </c>
      <c r="M110" s="163"/>
      <c r="N110" s="114"/>
      <c r="O110" s="163"/>
      <c r="P110" s="163">
        <v>1</v>
      </c>
      <c r="Q110" s="163"/>
      <c r="R110" s="163"/>
      <c r="S110" s="163"/>
      <c r="T110" s="114"/>
      <c r="U110" s="166" t="s">
        <v>375</v>
      </c>
      <c r="V110" s="163">
        <v>2</v>
      </c>
      <c r="W110" s="163"/>
      <c r="X110" s="163"/>
      <c r="Y110" s="163">
        <v>1</v>
      </c>
      <c r="Z110" s="114"/>
      <c r="AA110" s="164"/>
      <c r="AB110" s="114"/>
      <c r="AC110" s="163"/>
      <c r="AD110" s="114"/>
      <c r="AE110" s="175" t="s">
        <v>39</v>
      </c>
      <c r="AF110" s="114"/>
      <c r="AG110" s="163"/>
      <c r="AH110" s="163"/>
      <c r="AI110" s="163"/>
      <c r="AJ110" s="163"/>
      <c r="AK110" s="163"/>
      <c r="AL110" s="163"/>
      <c r="AM110" s="174"/>
      <c r="AN110" s="174"/>
      <c r="AO110" s="174"/>
      <c r="AP110" s="174"/>
      <c r="AQ110" s="174"/>
      <c r="AR110" s="174"/>
      <c r="AT110" s="163">
        <f t="shared" si="71"/>
        <v>0</v>
      </c>
      <c r="AV110" s="164" t="s">
        <v>54</v>
      </c>
      <c r="AW110" s="114"/>
      <c r="AX110" s="163">
        <v>1</v>
      </c>
      <c r="AY110" s="163">
        <f>IF(AT110&lt;&gt;0,1,0)</f>
        <v>0</v>
      </c>
      <c r="BA110" s="163"/>
      <c r="BC110" s="167"/>
      <c r="BD110" s="127"/>
      <c r="BE110" s="167"/>
      <c r="BF110" s="127"/>
      <c r="BG110" s="167"/>
      <c r="BH110" s="127"/>
      <c r="BI110" s="167"/>
      <c r="BJ110" s="127"/>
      <c r="BK110" s="168">
        <f t="shared" ref="BK110:BK122" si="73">BC110+BE110+BG110+BI110</f>
        <v>0</v>
      </c>
      <c r="BL110" s="169" t="e">
        <f t="shared" ref="BL110:BL113" si="74">BK110/AT110</f>
        <v>#DIV/0!</v>
      </c>
      <c r="BM110" s="127">
        <f t="shared" ref="BM110:BM122" si="75">BD110+BF110+BH110+BJ110</f>
        <v>0</v>
      </c>
      <c r="BN110" s="130"/>
      <c r="BO110" s="131"/>
    </row>
    <row r="111" spans="1:67" s="94" customFormat="1" ht="64.900000000000006" customHeight="1" x14ac:dyDescent="0.35">
      <c r="A111" s="163"/>
      <c r="B111" s="164" t="s">
        <v>804</v>
      </c>
      <c r="C111" s="165" t="s">
        <v>53</v>
      </c>
      <c r="D111" s="114"/>
      <c r="E111" s="163" t="s">
        <v>883</v>
      </c>
      <c r="F111" s="114"/>
      <c r="G111" s="163"/>
      <c r="H111" s="114"/>
      <c r="I111" s="163"/>
      <c r="J111" s="163"/>
      <c r="K111" s="163"/>
      <c r="L111" s="163">
        <v>1</v>
      </c>
      <c r="M111" s="163"/>
      <c r="N111" s="114"/>
      <c r="O111" s="163"/>
      <c r="P111" s="163">
        <v>1</v>
      </c>
      <c r="Q111" s="163"/>
      <c r="R111" s="163"/>
      <c r="S111" s="163"/>
      <c r="T111" s="114"/>
      <c r="U111" s="166" t="s">
        <v>375</v>
      </c>
      <c r="V111" s="163">
        <v>2</v>
      </c>
      <c r="W111" s="163"/>
      <c r="X111" s="163"/>
      <c r="Y111" s="163"/>
      <c r="Z111" s="114"/>
      <c r="AA111" s="164"/>
      <c r="AB111" s="114"/>
      <c r="AC111" s="163" t="s">
        <v>877</v>
      </c>
      <c r="AD111" s="114"/>
      <c r="AE111" s="552" t="s">
        <v>1004</v>
      </c>
      <c r="AF111" s="114"/>
      <c r="AG111" s="163"/>
      <c r="AH111" s="163"/>
      <c r="AI111" s="163"/>
      <c r="AJ111" s="163"/>
      <c r="AK111" s="163"/>
      <c r="AL111" s="163"/>
      <c r="AM111" s="163"/>
      <c r="AN111" s="163"/>
      <c r="AO111" s="163"/>
      <c r="AP111" s="163"/>
      <c r="AQ111" s="163"/>
      <c r="AR111" s="163"/>
      <c r="AT111" s="163">
        <f t="shared" ref="AT111:AT122" si="76">SUM(AG111:AR111)</f>
        <v>0</v>
      </c>
      <c r="AV111" s="164" t="s">
        <v>53</v>
      </c>
      <c r="AW111" s="114"/>
      <c r="AX111" s="163">
        <v>1</v>
      </c>
      <c r="AY111" s="163">
        <f t="shared" ref="AY111:AY122" si="77">IF(AT111&lt;&gt;0,1,0)</f>
        <v>0</v>
      </c>
      <c r="BA111" s="163" t="s">
        <v>3</v>
      </c>
      <c r="BC111" s="167"/>
      <c r="BD111" s="127"/>
      <c r="BE111" s="167"/>
      <c r="BF111" s="127"/>
      <c r="BG111" s="167"/>
      <c r="BH111" s="127"/>
      <c r="BI111" s="167"/>
      <c r="BJ111" s="127"/>
      <c r="BK111" s="168">
        <f t="shared" si="73"/>
        <v>0</v>
      </c>
      <c r="BL111" s="169" t="e">
        <f t="shared" si="74"/>
        <v>#DIV/0!</v>
      </c>
      <c r="BM111" s="127">
        <f t="shared" si="75"/>
        <v>0</v>
      </c>
      <c r="BN111" s="130"/>
      <c r="BO111" s="131"/>
    </row>
    <row r="112" spans="1:67" s="114" customFormat="1" ht="64.900000000000006" customHeight="1" x14ac:dyDescent="0.35">
      <c r="A112" s="163"/>
      <c r="B112" s="164" t="s">
        <v>805</v>
      </c>
      <c r="C112" s="165" t="s">
        <v>31</v>
      </c>
      <c r="E112" s="163" t="s">
        <v>883</v>
      </c>
      <c r="G112" s="163"/>
      <c r="I112" s="163"/>
      <c r="J112" s="163"/>
      <c r="K112" s="163"/>
      <c r="L112" s="163">
        <v>1</v>
      </c>
      <c r="M112" s="163"/>
      <c r="O112" s="163"/>
      <c r="P112" s="163">
        <v>1</v>
      </c>
      <c r="Q112" s="163"/>
      <c r="R112" s="163"/>
      <c r="S112" s="163"/>
      <c r="U112" s="166" t="s">
        <v>375</v>
      </c>
      <c r="V112" s="163">
        <v>2</v>
      </c>
      <c r="W112" s="163"/>
      <c r="X112" s="163"/>
      <c r="Y112" s="163"/>
      <c r="AA112" s="164"/>
      <c r="AC112" s="163"/>
      <c r="AE112" s="163" t="s">
        <v>39</v>
      </c>
      <c r="AG112" s="163"/>
      <c r="AH112" s="163"/>
      <c r="AI112" s="163"/>
      <c r="AJ112" s="163"/>
      <c r="AK112" s="163"/>
      <c r="AL112" s="163"/>
      <c r="AM112" s="163"/>
      <c r="AN112" s="163"/>
      <c r="AO112" s="163"/>
      <c r="AP112" s="163"/>
      <c r="AQ112" s="163"/>
      <c r="AR112" s="163"/>
      <c r="AT112" s="163">
        <f t="shared" si="76"/>
        <v>0</v>
      </c>
      <c r="AV112" s="164" t="s">
        <v>31</v>
      </c>
      <c r="AX112" s="163">
        <v>1</v>
      </c>
      <c r="AY112" s="163">
        <f t="shared" si="77"/>
        <v>0</v>
      </c>
      <c r="BA112" s="163"/>
      <c r="BC112" s="167"/>
      <c r="BD112" s="127"/>
      <c r="BE112" s="167"/>
      <c r="BF112" s="127"/>
      <c r="BG112" s="167"/>
      <c r="BH112" s="127"/>
      <c r="BI112" s="167"/>
      <c r="BJ112" s="127"/>
      <c r="BK112" s="168">
        <f t="shared" si="73"/>
        <v>0</v>
      </c>
      <c r="BL112" s="169" t="e">
        <f t="shared" si="74"/>
        <v>#DIV/0!</v>
      </c>
      <c r="BM112" s="127">
        <f t="shared" si="75"/>
        <v>0</v>
      </c>
      <c r="BN112" s="130"/>
      <c r="BO112" s="131"/>
    </row>
    <row r="113" spans="1:67" s="94" customFormat="1" ht="64.900000000000006" customHeight="1" x14ac:dyDescent="0.35">
      <c r="A113" s="163"/>
      <c r="B113" s="164" t="s">
        <v>806</v>
      </c>
      <c r="C113" s="165" t="s">
        <v>342</v>
      </c>
      <c r="D113" s="114"/>
      <c r="E113" s="163" t="s">
        <v>883</v>
      </c>
      <c r="F113" s="114"/>
      <c r="G113" s="163"/>
      <c r="H113" s="114"/>
      <c r="I113" s="163"/>
      <c r="J113" s="163"/>
      <c r="K113" s="163"/>
      <c r="L113" s="163">
        <v>1</v>
      </c>
      <c r="M113" s="163"/>
      <c r="N113" s="379"/>
      <c r="O113" s="163"/>
      <c r="P113" s="163">
        <v>1</v>
      </c>
      <c r="Q113" s="163"/>
      <c r="R113" s="163"/>
      <c r="S113" s="163"/>
      <c r="T113" s="114"/>
      <c r="U113" s="166" t="s">
        <v>375</v>
      </c>
      <c r="V113" s="163">
        <v>2</v>
      </c>
      <c r="W113" s="163"/>
      <c r="X113" s="163"/>
      <c r="Y113" s="163"/>
      <c r="Z113" s="114"/>
      <c r="AA113" s="164"/>
      <c r="AB113" s="114"/>
      <c r="AC113" s="163"/>
      <c r="AD113" s="114"/>
      <c r="AE113" s="163" t="s">
        <v>39</v>
      </c>
      <c r="AF113" s="114"/>
      <c r="AG113" s="163"/>
      <c r="AH113" s="163"/>
      <c r="AI113" s="163"/>
      <c r="AJ113" s="163"/>
      <c r="AK113" s="163"/>
      <c r="AL113" s="163"/>
      <c r="AM113" s="163"/>
      <c r="AN113" s="163"/>
      <c r="AO113" s="163"/>
      <c r="AP113" s="163"/>
      <c r="AQ113" s="163"/>
      <c r="AR113" s="163"/>
      <c r="AT113" s="163">
        <f t="shared" si="76"/>
        <v>0</v>
      </c>
      <c r="AV113" s="164" t="s">
        <v>62</v>
      </c>
      <c r="AW113" s="114"/>
      <c r="AX113" s="163">
        <v>1</v>
      </c>
      <c r="AY113" s="163">
        <f t="shared" si="77"/>
        <v>0</v>
      </c>
      <c r="BA113" s="163"/>
      <c r="BC113" s="167"/>
      <c r="BD113" s="127"/>
      <c r="BE113" s="167"/>
      <c r="BF113" s="127"/>
      <c r="BG113" s="167"/>
      <c r="BH113" s="127"/>
      <c r="BI113" s="167"/>
      <c r="BJ113" s="127"/>
      <c r="BK113" s="168">
        <f t="shared" si="73"/>
        <v>0</v>
      </c>
      <c r="BL113" s="169" t="e">
        <f t="shared" si="74"/>
        <v>#DIV/0!</v>
      </c>
      <c r="BM113" s="127">
        <f t="shared" si="75"/>
        <v>0</v>
      </c>
      <c r="BN113" s="130"/>
      <c r="BO113" s="131"/>
    </row>
    <row r="114" spans="1:67" s="94" customFormat="1" ht="64.900000000000006" customHeight="1" x14ac:dyDescent="0.35">
      <c r="A114" s="163"/>
      <c r="B114" s="165" t="s">
        <v>807</v>
      </c>
      <c r="C114" s="165" t="s">
        <v>52</v>
      </c>
      <c r="D114" s="114"/>
      <c r="E114" s="163" t="s">
        <v>883</v>
      </c>
      <c r="F114" s="114"/>
      <c r="G114" s="163"/>
      <c r="H114" s="114"/>
      <c r="I114" s="163"/>
      <c r="J114" s="163"/>
      <c r="K114" s="163"/>
      <c r="L114" s="163">
        <v>1</v>
      </c>
      <c r="M114" s="163"/>
      <c r="N114" s="379"/>
      <c r="O114" s="163"/>
      <c r="P114" s="163">
        <v>1</v>
      </c>
      <c r="Q114" s="163"/>
      <c r="R114" s="163"/>
      <c r="S114" s="163"/>
      <c r="T114" s="114"/>
      <c r="U114" s="166" t="s">
        <v>377</v>
      </c>
      <c r="V114" s="163">
        <v>4</v>
      </c>
      <c r="W114" s="163"/>
      <c r="X114" s="163"/>
      <c r="Y114" s="163"/>
      <c r="Z114" s="114"/>
      <c r="AA114" s="164"/>
      <c r="AB114" s="114"/>
      <c r="AC114" s="163"/>
      <c r="AD114" s="114"/>
      <c r="AE114" s="175" t="s">
        <v>39</v>
      </c>
      <c r="AF114" s="114"/>
      <c r="AG114" s="174"/>
      <c r="AH114" s="174"/>
      <c r="AI114" s="174"/>
      <c r="AJ114" s="174"/>
      <c r="AK114" s="174"/>
      <c r="AL114" s="174"/>
      <c r="AM114" s="174"/>
      <c r="AN114" s="174"/>
      <c r="AO114" s="174"/>
      <c r="AP114" s="174"/>
      <c r="AQ114" s="174"/>
      <c r="AR114" s="174"/>
      <c r="AT114" s="163">
        <f t="shared" si="76"/>
        <v>0</v>
      </c>
      <c r="AV114" s="164" t="s">
        <v>52</v>
      </c>
      <c r="AW114" s="114"/>
      <c r="AX114" s="163">
        <v>1</v>
      </c>
      <c r="AY114" s="163">
        <f t="shared" si="77"/>
        <v>0</v>
      </c>
      <c r="BA114" s="163"/>
      <c r="BC114" s="167"/>
      <c r="BD114" s="127"/>
      <c r="BE114" s="167"/>
      <c r="BF114" s="127"/>
      <c r="BG114" s="167"/>
      <c r="BH114" s="127"/>
      <c r="BI114" s="167"/>
      <c r="BJ114" s="127"/>
      <c r="BK114" s="168">
        <f t="shared" si="73"/>
        <v>0</v>
      </c>
      <c r="BL114" s="169" t="e">
        <f t="shared" ref="BL114:BL137" si="78">BK114/AT114</f>
        <v>#DIV/0!</v>
      </c>
      <c r="BM114" s="127">
        <f t="shared" si="75"/>
        <v>0</v>
      </c>
      <c r="BN114" s="130"/>
      <c r="BO114" s="131"/>
    </row>
    <row r="115" spans="1:67" s="114" customFormat="1" ht="74.45" customHeight="1" x14ac:dyDescent="0.35">
      <c r="A115" s="654"/>
      <c r="B115" s="648" t="s">
        <v>808</v>
      </c>
      <c r="C115" s="650" t="s">
        <v>55</v>
      </c>
      <c r="E115" s="654" t="s">
        <v>883</v>
      </c>
      <c r="G115" s="654" t="s">
        <v>997</v>
      </c>
      <c r="I115" s="654"/>
      <c r="J115" s="654"/>
      <c r="K115" s="654"/>
      <c r="L115" s="654">
        <v>1</v>
      </c>
      <c r="M115" s="654"/>
      <c r="O115" s="654"/>
      <c r="P115" s="654">
        <v>1</v>
      </c>
      <c r="Q115" s="654"/>
      <c r="R115" s="654"/>
      <c r="S115" s="654"/>
      <c r="U115" s="656" t="s">
        <v>376</v>
      </c>
      <c r="V115" s="654">
        <v>4</v>
      </c>
      <c r="W115" s="654"/>
      <c r="X115" s="654"/>
      <c r="Y115" s="654"/>
      <c r="AA115" s="654"/>
      <c r="AC115" s="654" t="s">
        <v>970</v>
      </c>
      <c r="AE115" s="163" t="s">
        <v>69</v>
      </c>
      <c r="AG115" s="654"/>
      <c r="AH115" s="654"/>
      <c r="AI115" s="654"/>
      <c r="AJ115" s="654"/>
      <c r="AK115" s="654"/>
      <c r="AL115" s="654"/>
      <c r="AM115" s="654"/>
      <c r="AN115" s="654">
        <v>1</v>
      </c>
      <c r="AO115" s="654"/>
      <c r="AP115" s="654"/>
      <c r="AQ115" s="654"/>
      <c r="AR115" s="654"/>
      <c r="AT115" s="654">
        <f t="shared" ref="AT115" si="79">SUM(AG115:AR115)</f>
        <v>1</v>
      </c>
      <c r="AV115" s="648" t="s">
        <v>55</v>
      </c>
      <c r="AX115" s="654">
        <v>1</v>
      </c>
      <c r="AY115" s="654">
        <f t="shared" ref="AY115" si="80">IF(AT115&lt;&gt;0,1,0)</f>
        <v>1</v>
      </c>
      <c r="BA115" s="163" t="s">
        <v>352</v>
      </c>
      <c r="BC115" s="640"/>
      <c r="BD115" s="618"/>
      <c r="BE115" s="640"/>
      <c r="BF115" s="618"/>
      <c r="BG115" s="640"/>
      <c r="BH115" s="618"/>
      <c r="BI115" s="640"/>
      <c r="BJ115" s="618"/>
      <c r="BK115" s="642">
        <f t="shared" ref="BK115" si="81">BC115+BE115+BG115+BI115</f>
        <v>0</v>
      </c>
      <c r="BL115" s="644">
        <f t="shared" ref="BL115" si="82">BK115/AT115</f>
        <v>0</v>
      </c>
      <c r="BM115" s="618">
        <f t="shared" ref="BM115" si="83">BD115+BF115+BH115+BJ115</f>
        <v>0</v>
      </c>
      <c r="BN115" s="130"/>
      <c r="BO115" s="646"/>
    </row>
    <row r="116" spans="1:67" s="114" customFormat="1" ht="74.45" customHeight="1" x14ac:dyDescent="0.35">
      <c r="A116" s="655"/>
      <c r="B116" s="649"/>
      <c r="C116" s="651"/>
      <c r="E116" s="655"/>
      <c r="G116" s="655"/>
      <c r="I116" s="655"/>
      <c r="J116" s="655"/>
      <c r="K116" s="655"/>
      <c r="L116" s="655"/>
      <c r="M116" s="655"/>
      <c r="O116" s="655"/>
      <c r="P116" s="655"/>
      <c r="Q116" s="655"/>
      <c r="R116" s="655"/>
      <c r="S116" s="655"/>
      <c r="U116" s="657"/>
      <c r="V116" s="655"/>
      <c r="W116" s="655"/>
      <c r="X116" s="655"/>
      <c r="Y116" s="655"/>
      <c r="AA116" s="655"/>
      <c r="AC116" s="655"/>
      <c r="AE116" s="163" t="s">
        <v>68</v>
      </c>
      <c r="AG116" s="655"/>
      <c r="AH116" s="655"/>
      <c r="AI116" s="655"/>
      <c r="AJ116" s="655"/>
      <c r="AK116" s="655"/>
      <c r="AL116" s="655"/>
      <c r="AM116" s="655"/>
      <c r="AN116" s="655"/>
      <c r="AO116" s="655"/>
      <c r="AP116" s="655"/>
      <c r="AQ116" s="655"/>
      <c r="AR116" s="655"/>
      <c r="AT116" s="655"/>
      <c r="AV116" s="649"/>
      <c r="AX116" s="655"/>
      <c r="AY116" s="655"/>
      <c r="BA116" s="163" t="s">
        <v>352</v>
      </c>
      <c r="BC116" s="641"/>
      <c r="BD116" s="619"/>
      <c r="BE116" s="641"/>
      <c r="BF116" s="619"/>
      <c r="BG116" s="641"/>
      <c r="BH116" s="619"/>
      <c r="BI116" s="641"/>
      <c r="BJ116" s="619"/>
      <c r="BK116" s="643"/>
      <c r="BL116" s="645"/>
      <c r="BM116" s="619"/>
      <c r="BN116" s="130"/>
      <c r="BO116" s="647"/>
    </row>
    <row r="117" spans="1:67" s="114" customFormat="1" ht="64.900000000000006" customHeight="1" x14ac:dyDescent="0.35">
      <c r="A117" s="163"/>
      <c r="B117" s="164" t="s">
        <v>809</v>
      </c>
      <c r="C117" s="165" t="s">
        <v>259</v>
      </c>
      <c r="E117" s="163" t="s">
        <v>883</v>
      </c>
      <c r="G117" s="163"/>
      <c r="I117" s="163"/>
      <c r="J117" s="163"/>
      <c r="K117" s="163"/>
      <c r="L117" s="163">
        <v>1</v>
      </c>
      <c r="M117" s="163"/>
      <c r="O117" s="163"/>
      <c r="P117" s="163">
        <v>1</v>
      </c>
      <c r="Q117" s="163"/>
      <c r="R117" s="163"/>
      <c r="S117" s="163"/>
      <c r="U117" s="166" t="s">
        <v>377</v>
      </c>
      <c r="V117" s="163">
        <v>4</v>
      </c>
      <c r="W117" s="163"/>
      <c r="X117" s="163"/>
      <c r="Y117" s="163"/>
      <c r="AA117" s="164"/>
      <c r="AC117" s="163"/>
      <c r="AE117" s="163" t="s">
        <v>39</v>
      </c>
      <c r="AG117" s="163"/>
      <c r="AH117" s="163"/>
      <c r="AI117" s="163"/>
      <c r="AJ117" s="163"/>
      <c r="AK117" s="163"/>
      <c r="AL117" s="163"/>
      <c r="AM117" s="163"/>
      <c r="AN117" s="163"/>
      <c r="AO117" s="163"/>
      <c r="AP117" s="163"/>
      <c r="AQ117" s="163"/>
      <c r="AR117" s="163"/>
      <c r="AT117" s="163">
        <f t="shared" si="76"/>
        <v>0</v>
      </c>
      <c r="AV117" s="165" t="s">
        <v>259</v>
      </c>
      <c r="AX117" s="163">
        <v>1</v>
      </c>
      <c r="AY117" s="163">
        <f t="shared" si="77"/>
        <v>0</v>
      </c>
      <c r="BA117" s="163"/>
      <c r="BC117" s="167"/>
      <c r="BD117" s="127"/>
      <c r="BE117" s="167"/>
      <c r="BF117" s="127"/>
      <c r="BG117" s="167"/>
      <c r="BH117" s="127"/>
      <c r="BI117" s="167"/>
      <c r="BJ117" s="127"/>
      <c r="BK117" s="168">
        <f t="shared" si="73"/>
        <v>0</v>
      </c>
      <c r="BL117" s="169" t="e">
        <f t="shared" si="78"/>
        <v>#DIV/0!</v>
      </c>
      <c r="BM117" s="127">
        <f t="shared" si="75"/>
        <v>0</v>
      </c>
      <c r="BN117" s="130"/>
      <c r="BO117" s="131"/>
    </row>
    <row r="118" spans="1:67" s="114" customFormat="1" ht="64.900000000000006" customHeight="1" x14ac:dyDescent="0.35">
      <c r="A118" s="163"/>
      <c r="B118" s="164" t="s">
        <v>810</v>
      </c>
      <c r="C118" s="165" t="s">
        <v>256</v>
      </c>
      <c r="E118" s="163" t="s">
        <v>883</v>
      </c>
      <c r="G118" s="163"/>
      <c r="I118" s="163"/>
      <c r="J118" s="163"/>
      <c r="K118" s="163"/>
      <c r="L118" s="163">
        <v>1</v>
      </c>
      <c r="M118" s="163"/>
      <c r="O118" s="163"/>
      <c r="P118" s="163">
        <v>1</v>
      </c>
      <c r="Q118" s="163"/>
      <c r="R118" s="163"/>
      <c r="S118" s="163"/>
      <c r="U118" s="166" t="s">
        <v>377</v>
      </c>
      <c r="V118" s="163">
        <v>5</v>
      </c>
      <c r="W118" s="163"/>
      <c r="X118" s="163"/>
      <c r="Y118" s="163">
        <v>1</v>
      </c>
      <c r="AA118" s="164"/>
      <c r="AC118" s="163"/>
      <c r="AE118" s="163" t="s">
        <v>39</v>
      </c>
      <c r="AG118" s="163"/>
      <c r="AH118" s="163"/>
      <c r="AI118" s="163"/>
      <c r="AJ118" s="163"/>
      <c r="AK118" s="163"/>
      <c r="AL118" s="163"/>
      <c r="AM118" s="163"/>
      <c r="AN118" s="163"/>
      <c r="AO118" s="163"/>
      <c r="AP118" s="163"/>
      <c r="AQ118" s="163"/>
      <c r="AR118" s="163"/>
      <c r="AT118" s="163">
        <f t="shared" si="76"/>
        <v>0</v>
      </c>
      <c r="AV118" s="164" t="s">
        <v>256</v>
      </c>
      <c r="AX118" s="163">
        <v>1</v>
      </c>
      <c r="AY118" s="163">
        <f t="shared" si="77"/>
        <v>0</v>
      </c>
      <c r="BA118" s="163"/>
      <c r="BC118" s="167"/>
      <c r="BD118" s="127"/>
      <c r="BE118" s="167"/>
      <c r="BF118" s="127"/>
      <c r="BG118" s="167"/>
      <c r="BH118" s="127"/>
      <c r="BI118" s="167"/>
      <c r="BJ118" s="127"/>
      <c r="BK118" s="168">
        <f t="shared" si="73"/>
        <v>0</v>
      </c>
      <c r="BL118" s="169" t="e">
        <f t="shared" si="78"/>
        <v>#DIV/0!</v>
      </c>
      <c r="BM118" s="127">
        <f t="shared" si="75"/>
        <v>0</v>
      </c>
      <c r="BN118" s="130"/>
      <c r="BO118" s="131"/>
    </row>
    <row r="119" spans="1:67" s="114" customFormat="1" ht="64.900000000000006" customHeight="1" x14ac:dyDescent="0.35">
      <c r="A119" s="163"/>
      <c r="B119" s="164" t="s">
        <v>811</v>
      </c>
      <c r="C119" s="165" t="s">
        <v>221</v>
      </c>
      <c r="E119" s="163" t="s">
        <v>883</v>
      </c>
      <c r="G119" s="163"/>
      <c r="I119" s="163"/>
      <c r="J119" s="163"/>
      <c r="K119" s="163"/>
      <c r="L119" s="163">
        <v>1</v>
      </c>
      <c r="M119" s="163"/>
      <c r="O119" s="163"/>
      <c r="P119" s="163">
        <v>1</v>
      </c>
      <c r="Q119" s="163"/>
      <c r="R119" s="163"/>
      <c r="S119" s="163"/>
      <c r="U119" s="166" t="s">
        <v>377</v>
      </c>
      <c r="V119" s="163">
        <v>4</v>
      </c>
      <c r="W119" s="163"/>
      <c r="X119" s="163"/>
      <c r="Y119" s="163"/>
      <c r="AA119" s="164"/>
      <c r="AC119" s="163"/>
      <c r="AE119" s="163" t="s">
        <v>39</v>
      </c>
      <c r="AG119" s="163"/>
      <c r="AH119" s="163"/>
      <c r="AI119" s="163"/>
      <c r="AJ119" s="163"/>
      <c r="AK119" s="163"/>
      <c r="AL119" s="163"/>
      <c r="AM119" s="163"/>
      <c r="AN119" s="163"/>
      <c r="AO119" s="163"/>
      <c r="AP119" s="163"/>
      <c r="AQ119" s="163"/>
      <c r="AR119" s="163"/>
      <c r="AT119" s="163">
        <f t="shared" si="76"/>
        <v>0</v>
      </c>
      <c r="AV119" s="164" t="s">
        <v>221</v>
      </c>
      <c r="AX119" s="163">
        <v>1</v>
      </c>
      <c r="AY119" s="163">
        <f t="shared" si="77"/>
        <v>0</v>
      </c>
      <c r="BA119" s="163"/>
      <c r="BC119" s="167"/>
      <c r="BD119" s="127"/>
      <c r="BE119" s="167"/>
      <c r="BF119" s="127"/>
      <c r="BG119" s="167"/>
      <c r="BH119" s="127"/>
      <c r="BI119" s="167"/>
      <c r="BJ119" s="127"/>
      <c r="BK119" s="168">
        <f t="shared" si="73"/>
        <v>0</v>
      </c>
      <c r="BL119" s="169" t="e">
        <f t="shared" si="78"/>
        <v>#DIV/0!</v>
      </c>
      <c r="BM119" s="127">
        <f t="shared" si="75"/>
        <v>0</v>
      </c>
      <c r="BN119" s="130"/>
      <c r="BO119" s="131"/>
    </row>
    <row r="120" spans="1:67" s="114" customFormat="1" ht="74.45" customHeight="1" x14ac:dyDescent="0.35">
      <c r="A120" s="654" t="s">
        <v>812</v>
      </c>
      <c r="B120" s="658" t="s">
        <v>546</v>
      </c>
      <c r="C120" s="659"/>
      <c r="E120" s="654" t="s">
        <v>883</v>
      </c>
      <c r="G120" s="654" t="s">
        <v>997</v>
      </c>
      <c r="I120" s="654"/>
      <c r="J120" s="654"/>
      <c r="K120" s="654"/>
      <c r="L120" s="654">
        <v>1</v>
      </c>
      <c r="M120" s="654"/>
      <c r="O120" s="654"/>
      <c r="P120" s="654"/>
      <c r="Q120" s="654">
        <v>1</v>
      </c>
      <c r="R120" s="654"/>
      <c r="S120" s="654"/>
      <c r="U120" s="656" t="s">
        <v>376</v>
      </c>
      <c r="V120" s="654">
        <v>4</v>
      </c>
      <c r="W120" s="654"/>
      <c r="X120" s="654"/>
      <c r="Y120" s="654"/>
      <c r="AA120" s="654"/>
      <c r="AC120" s="654" t="s">
        <v>970</v>
      </c>
      <c r="AE120" s="163" t="s">
        <v>69</v>
      </c>
      <c r="AG120" s="654"/>
      <c r="AH120" s="654"/>
      <c r="AI120" s="654"/>
      <c r="AJ120" s="654">
        <v>1</v>
      </c>
      <c r="AK120" s="654"/>
      <c r="AL120" s="654"/>
      <c r="AM120" s="654"/>
      <c r="AN120" s="654"/>
      <c r="AO120" s="654"/>
      <c r="AP120" s="654"/>
      <c r="AQ120" s="654"/>
      <c r="AR120" s="654"/>
      <c r="AT120" s="654">
        <f t="shared" si="76"/>
        <v>1</v>
      </c>
      <c r="AV120" s="648" t="s">
        <v>32</v>
      </c>
      <c r="AX120" s="654">
        <v>1</v>
      </c>
      <c r="AY120" s="654">
        <f t="shared" si="77"/>
        <v>1</v>
      </c>
      <c r="BA120" s="163" t="s">
        <v>352</v>
      </c>
      <c r="BC120" s="640"/>
      <c r="BD120" s="618"/>
      <c r="BE120" s="640"/>
      <c r="BF120" s="618"/>
      <c r="BG120" s="640"/>
      <c r="BH120" s="618"/>
      <c r="BI120" s="640"/>
      <c r="BJ120" s="618"/>
      <c r="BK120" s="642">
        <f t="shared" si="73"/>
        <v>0</v>
      </c>
      <c r="BL120" s="644">
        <f t="shared" si="78"/>
        <v>0</v>
      </c>
      <c r="BM120" s="618">
        <f t="shared" si="75"/>
        <v>0</v>
      </c>
      <c r="BN120" s="130"/>
      <c r="BO120" s="646"/>
    </row>
    <row r="121" spans="1:67" s="114" customFormat="1" ht="74.45" customHeight="1" x14ac:dyDescent="0.35">
      <c r="A121" s="655"/>
      <c r="B121" s="660"/>
      <c r="C121" s="661"/>
      <c r="E121" s="655"/>
      <c r="G121" s="655"/>
      <c r="I121" s="655"/>
      <c r="J121" s="655"/>
      <c r="K121" s="655"/>
      <c r="L121" s="655"/>
      <c r="M121" s="655"/>
      <c r="O121" s="655"/>
      <c r="P121" s="655"/>
      <c r="Q121" s="655"/>
      <c r="R121" s="655"/>
      <c r="S121" s="655"/>
      <c r="U121" s="657"/>
      <c r="V121" s="655"/>
      <c r="W121" s="655"/>
      <c r="X121" s="655"/>
      <c r="Y121" s="655"/>
      <c r="AA121" s="655"/>
      <c r="AC121" s="655"/>
      <c r="AE121" s="163" t="s">
        <v>68</v>
      </c>
      <c r="AG121" s="655"/>
      <c r="AH121" s="655"/>
      <c r="AI121" s="655"/>
      <c r="AJ121" s="655"/>
      <c r="AK121" s="655"/>
      <c r="AL121" s="655"/>
      <c r="AM121" s="655"/>
      <c r="AN121" s="655"/>
      <c r="AO121" s="655"/>
      <c r="AP121" s="655"/>
      <c r="AQ121" s="655"/>
      <c r="AR121" s="655"/>
      <c r="AT121" s="655"/>
      <c r="AV121" s="649"/>
      <c r="AX121" s="655"/>
      <c r="AY121" s="655"/>
      <c r="BA121" s="163" t="s">
        <v>352</v>
      </c>
      <c r="BC121" s="641"/>
      <c r="BD121" s="619"/>
      <c r="BE121" s="641"/>
      <c r="BF121" s="619"/>
      <c r="BG121" s="641"/>
      <c r="BH121" s="619"/>
      <c r="BI121" s="641"/>
      <c r="BJ121" s="619"/>
      <c r="BK121" s="643"/>
      <c r="BL121" s="645"/>
      <c r="BM121" s="619"/>
      <c r="BN121" s="130"/>
      <c r="BO121" s="647"/>
    </row>
    <row r="122" spans="1:67" s="114" customFormat="1" ht="74.45" customHeight="1" x14ac:dyDescent="0.35">
      <c r="A122" s="163" t="s">
        <v>813</v>
      </c>
      <c r="B122" s="799" t="s">
        <v>547</v>
      </c>
      <c r="C122" s="800"/>
      <c r="E122" s="163" t="s">
        <v>883</v>
      </c>
      <c r="G122" s="163"/>
      <c r="I122" s="163"/>
      <c r="J122" s="163"/>
      <c r="K122" s="163"/>
      <c r="L122" s="163">
        <v>1</v>
      </c>
      <c r="M122" s="163"/>
      <c r="O122" s="163"/>
      <c r="P122" s="163"/>
      <c r="Q122" s="163">
        <v>1</v>
      </c>
      <c r="R122" s="163"/>
      <c r="S122" s="163"/>
      <c r="U122" s="166" t="s">
        <v>376</v>
      </c>
      <c r="V122" s="163">
        <v>4</v>
      </c>
      <c r="W122" s="163"/>
      <c r="X122" s="163"/>
      <c r="Y122" s="163"/>
      <c r="AA122" s="164"/>
      <c r="AC122" s="163"/>
      <c r="AE122" s="163" t="s">
        <v>39</v>
      </c>
      <c r="AG122" s="163"/>
      <c r="AH122" s="163"/>
      <c r="AI122" s="163"/>
      <c r="AJ122" s="163"/>
      <c r="AK122" s="163"/>
      <c r="AL122" s="163"/>
      <c r="AM122" s="163"/>
      <c r="AN122" s="163"/>
      <c r="AO122" s="163"/>
      <c r="AP122" s="163"/>
      <c r="AQ122" s="163"/>
      <c r="AR122" s="163"/>
      <c r="AT122" s="163">
        <f t="shared" si="76"/>
        <v>0</v>
      </c>
      <c r="AV122" s="164" t="s">
        <v>258</v>
      </c>
      <c r="AX122" s="163">
        <v>1</v>
      </c>
      <c r="AY122" s="163">
        <f t="shared" si="77"/>
        <v>0</v>
      </c>
      <c r="BA122" s="163"/>
      <c r="BC122" s="167"/>
      <c r="BD122" s="127"/>
      <c r="BE122" s="167"/>
      <c r="BF122" s="127"/>
      <c r="BG122" s="167"/>
      <c r="BH122" s="127"/>
      <c r="BI122" s="167"/>
      <c r="BJ122" s="127"/>
      <c r="BK122" s="168">
        <f t="shared" si="73"/>
        <v>0</v>
      </c>
      <c r="BL122" s="169" t="e">
        <f t="shared" si="78"/>
        <v>#DIV/0!</v>
      </c>
      <c r="BM122" s="127">
        <f t="shared" si="75"/>
        <v>0</v>
      </c>
      <c r="BN122" s="130"/>
      <c r="BO122" s="131"/>
    </row>
    <row r="123" spans="1:67" s="94" customFormat="1" ht="74.45" customHeight="1" x14ac:dyDescent="0.2">
      <c r="A123" s="163" t="s">
        <v>814</v>
      </c>
      <c r="B123" s="799" t="s">
        <v>548</v>
      </c>
      <c r="C123" s="800"/>
      <c r="D123" s="114"/>
      <c r="E123" s="170"/>
      <c r="F123" s="114"/>
      <c r="G123" s="170"/>
      <c r="H123" s="114"/>
      <c r="I123" s="170"/>
      <c r="J123" s="170"/>
      <c r="K123" s="170"/>
      <c r="L123" s="170"/>
      <c r="M123" s="170"/>
      <c r="N123" s="114"/>
      <c r="O123" s="171"/>
      <c r="P123" s="171"/>
      <c r="Q123" s="171"/>
      <c r="R123" s="171"/>
      <c r="S123" s="171"/>
      <c r="T123" s="114"/>
      <c r="U123" s="172"/>
      <c r="V123" s="170"/>
      <c r="W123" s="170"/>
      <c r="X123" s="170"/>
      <c r="Y123" s="170"/>
      <c r="Z123" s="114"/>
      <c r="AA123" s="115"/>
      <c r="AB123" s="114"/>
      <c r="AC123" s="170"/>
      <c r="AD123" s="114"/>
      <c r="AE123" s="170"/>
      <c r="AF123" s="114"/>
      <c r="AG123" s="170"/>
      <c r="AH123" s="170"/>
      <c r="AI123" s="170"/>
      <c r="AJ123" s="170"/>
      <c r="AK123" s="170"/>
      <c r="AL123" s="170"/>
      <c r="AM123" s="170"/>
      <c r="AN123" s="170"/>
      <c r="AO123" s="170"/>
      <c r="AP123" s="170"/>
      <c r="AQ123" s="170"/>
      <c r="AR123" s="170"/>
      <c r="AT123" s="170"/>
      <c r="AV123" s="173"/>
      <c r="AW123" s="114"/>
      <c r="AX123" s="170"/>
      <c r="AY123" s="170"/>
      <c r="BA123" s="170"/>
      <c r="BD123" s="118"/>
      <c r="BF123" s="118"/>
      <c r="BH123" s="118"/>
      <c r="BJ123" s="118"/>
      <c r="BK123" s="119"/>
      <c r="BL123" s="119"/>
      <c r="BM123" s="118"/>
    </row>
    <row r="124" spans="1:67" s="94" customFormat="1" ht="64.900000000000006" customHeight="1" x14ac:dyDescent="0.35">
      <c r="A124" s="163"/>
      <c r="B124" s="164" t="s">
        <v>815</v>
      </c>
      <c r="C124" s="165" t="s">
        <v>343</v>
      </c>
      <c r="D124" s="114"/>
      <c r="E124" s="163" t="s">
        <v>883</v>
      </c>
      <c r="F124" s="114"/>
      <c r="G124" s="163"/>
      <c r="H124" s="114"/>
      <c r="I124" s="163"/>
      <c r="J124" s="163"/>
      <c r="K124" s="163"/>
      <c r="L124" s="163">
        <v>1</v>
      </c>
      <c r="M124" s="163"/>
      <c r="N124" s="114"/>
      <c r="O124" s="163"/>
      <c r="P124" s="163"/>
      <c r="Q124" s="163">
        <v>1</v>
      </c>
      <c r="R124" s="163"/>
      <c r="S124" s="163"/>
      <c r="T124" s="114"/>
      <c r="U124" s="166" t="s">
        <v>377</v>
      </c>
      <c r="V124" s="163">
        <v>4</v>
      </c>
      <c r="W124" s="163"/>
      <c r="X124" s="163">
        <v>1</v>
      </c>
      <c r="Y124" s="163"/>
      <c r="Z124" s="114"/>
      <c r="AA124" s="164"/>
      <c r="AB124" s="114"/>
      <c r="AC124" s="163"/>
      <c r="AD124" s="114"/>
      <c r="AE124" s="175" t="s">
        <v>39</v>
      </c>
      <c r="AF124" s="114"/>
      <c r="AG124" s="163"/>
      <c r="AH124" s="163"/>
      <c r="AI124" s="163"/>
      <c r="AJ124" s="163"/>
      <c r="AK124" s="163"/>
      <c r="AL124" s="163"/>
      <c r="AM124" s="163"/>
      <c r="AN124" s="163"/>
      <c r="AO124" s="163"/>
      <c r="AP124" s="163"/>
      <c r="AQ124" s="163"/>
      <c r="AR124" s="163"/>
      <c r="AT124" s="163">
        <f t="shared" ref="AT124:AT132" si="84">SUM(AG124:AR124)</f>
        <v>0</v>
      </c>
      <c r="AV124" s="164" t="s">
        <v>90</v>
      </c>
      <c r="AW124" s="114"/>
      <c r="AX124" s="163">
        <v>1</v>
      </c>
      <c r="AY124" s="163">
        <f>IF(AT124&lt;&gt;0,1,0)</f>
        <v>0</v>
      </c>
      <c r="BA124" s="163"/>
      <c r="BC124" s="167"/>
      <c r="BD124" s="127"/>
      <c r="BE124" s="167"/>
      <c r="BF124" s="127"/>
      <c r="BG124" s="167"/>
      <c r="BH124" s="127"/>
      <c r="BI124" s="167"/>
      <c r="BJ124" s="127"/>
      <c r="BK124" s="168">
        <f t="shared" ref="BK124:BK128" si="85">BC124+BE124+BG124+BI124</f>
        <v>0</v>
      </c>
      <c r="BL124" s="169" t="e">
        <f t="shared" si="78"/>
        <v>#DIV/0!</v>
      </c>
      <c r="BM124" s="127">
        <f t="shared" ref="BM124:BM128" si="86">BD124+BF124+BH124+BJ124</f>
        <v>0</v>
      </c>
      <c r="BN124" s="130"/>
      <c r="BO124" s="131"/>
    </row>
    <row r="125" spans="1:67" s="94" customFormat="1" ht="64.900000000000006" customHeight="1" x14ac:dyDescent="0.35">
      <c r="A125" s="163"/>
      <c r="B125" s="164" t="s">
        <v>816</v>
      </c>
      <c r="C125" s="165" t="s">
        <v>344</v>
      </c>
      <c r="D125" s="114"/>
      <c r="E125" s="163" t="s">
        <v>883</v>
      </c>
      <c r="F125" s="114"/>
      <c r="G125" s="163"/>
      <c r="H125" s="114"/>
      <c r="I125" s="163"/>
      <c r="J125" s="163"/>
      <c r="K125" s="163"/>
      <c r="L125" s="163">
        <v>1</v>
      </c>
      <c r="M125" s="163"/>
      <c r="N125" s="114"/>
      <c r="O125" s="163"/>
      <c r="P125" s="163"/>
      <c r="Q125" s="163">
        <v>1</v>
      </c>
      <c r="R125" s="163"/>
      <c r="S125" s="163"/>
      <c r="T125" s="114"/>
      <c r="U125" s="166" t="s">
        <v>377</v>
      </c>
      <c r="V125" s="163">
        <v>4</v>
      </c>
      <c r="W125" s="163"/>
      <c r="X125" s="163"/>
      <c r="Y125" s="163">
        <v>1</v>
      </c>
      <c r="Z125" s="114"/>
      <c r="AA125" s="164"/>
      <c r="AB125" s="114"/>
      <c r="AC125" s="163"/>
      <c r="AD125" s="114"/>
      <c r="AE125" s="175" t="s">
        <v>39</v>
      </c>
      <c r="AF125" s="114"/>
      <c r="AG125" s="163"/>
      <c r="AH125" s="163"/>
      <c r="AI125" s="163"/>
      <c r="AJ125" s="163"/>
      <c r="AK125" s="163"/>
      <c r="AL125" s="163"/>
      <c r="AM125" s="163"/>
      <c r="AN125" s="163"/>
      <c r="AO125" s="163"/>
      <c r="AP125" s="163"/>
      <c r="AQ125" s="163"/>
      <c r="AR125" s="163"/>
      <c r="AT125" s="163">
        <f t="shared" si="84"/>
        <v>0</v>
      </c>
      <c r="AV125" s="164" t="s">
        <v>91</v>
      </c>
      <c r="AW125" s="114"/>
      <c r="AX125" s="163">
        <v>1</v>
      </c>
      <c r="AY125" s="163">
        <f t="shared" ref="AY125:AY128" si="87">IF(AT125&lt;&gt;0,1,0)</f>
        <v>0</v>
      </c>
      <c r="BA125" s="163"/>
      <c r="BC125" s="167"/>
      <c r="BD125" s="127"/>
      <c r="BE125" s="167"/>
      <c r="BF125" s="127"/>
      <c r="BG125" s="167"/>
      <c r="BH125" s="127"/>
      <c r="BI125" s="167"/>
      <c r="BJ125" s="127"/>
      <c r="BK125" s="168">
        <f t="shared" si="85"/>
        <v>0</v>
      </c>
      <c r="BL125" s="169" t="e">
        <f t="shared" si="78"/>
        <v>#DIV/0!</v>
      </c>
      <c r="BM125" s="127">
        <f t="shared" si="86"/>
        <v>0</v>
      </c>
      <c r="BN125" s="130"/>
      <c r="BO125" s="131"/>
    </row>
    <row r="126" spans="1:67" s="94" customFormat="1" ht="64.900000000000006" customHeight="1" x14ac:dyDescent="0.35">
      <c r="A126" s="163"/>
      <c r="B126" s="164" t="s">
        <v>817</v>
      </c>
      <c r="C126" s="165" t="s">
        <v>345</v>
      </c>
      <c r="D126" s="114"/>
      <c r="E126" s="163" t="s">
        <v>883</v>
      </c>
      <c r="F126" s="114"/>
      <c r="G126" s="163"/>
      <c r="H126" s="114"/>
      <c r="I126" s="163"/>
      <c r="J126" s="163"/>
      <c r="K126" s="163"/>
      <c r="L126" s="163">
        <v>1</v>
      </c>
      <c r="M126" s="163"/>
      <c r="N126" s="114"/>
      <c r="O126" s="163"/>
      <c r="P126" s="163"/>
      <c r="Q126" s="163">
        <v>1</v>
      </c>
      <c r="R126" s="163"/>
      <c r="S126" s="163"/>
      <c r="T126" s="114"/>
      <c r="U126" s="166" t="s">
        <v>377</v>
      </c>
      <c r="V126" s="163">
        <v>4</v>
      </c>
      <c r="W126" s="163"/>
      <c r="X126" s="163"/>
      <c r="Y126" s="163"/>
      <c r="Z126" s="114"/>
      <c r="AA126" s="164"/>
      <c r="AB126" s="114"/>
      <c r="AC126" s="163"/>
      <c r="AD126" s="114"/>
      <c r="AE126" s="175" t="s">
        <v>39</v>
      </c>
      <c r="AF126" s="114"/>
      <c r="AG126" s="163"/>
      <c r="AH126" s="163"/>
      <c r="AI126" s="163"/>
      <c r="AJ126" s="163"/>
      <c r="AK126" s="163"/>
      <c r="AL126" s="163"/>
      <c r="AM126" s="175"/>
      <c r="AN126" s="163"/>
      <c r="AO126" s="163"/>
      <c r="AP126" s="163"/>
      <c r="AQ126" s="163"/>
      <c r="AR126" s="163"/>
      <c r="AT126" s="163">
        <f t="shared" si="84"/>
        <v>0</v>
      </c>
      <c r="AV126" s="164" t="s">
        <v>60</v>
      </c>
      <c r="AW126" s="114"/>
      <c r="AX126" s="163">
        <v>1</v>
      </c>
      <c r="AY126" s="163">
        <f t="shared" si="87"/>
        <v>0</v>
      </c>
      <c r="BA126" s="163"/>
      <c r="BC126" s="167"/>
      <c r="BD126" s="127"/>
      <c r="BE126" s="167"/>
      <c r="BF126" s="127"/>
      <c r="BG126" s="167"/>
      <c r="BH126" s="127"/>
      <c r="BI126" s="167"/>
      <c r="BJ126" s="127"/>
      <c r="BK126" s="168">
        <f t="shared" si="85"/>
        <v>0</v>
      </c>
      <c r="BL126" s="169" t="e">
        <f t="shared" si="78"/>
        <v>#DIV/0!</v>
      </c>
      <c r="BM126" s="127">
        <f t="shared" si="86"/>
        <v>0</v>
      </c>
      <c r="BN126" s="130"/>
      <c r="BO126" s="131"/>
    </row>
    <row r="127" spans="1:67" s="114" customFormat="1" ht="74.45" customHeight="1" x14ac:dyDescent="0.35">
      <c r="A127" s="163" t="s">
        <v>818</v>
      </c>
      <c r="B127" s="799" t="s">
        <v>549</v>
      </c>
      <c r="C127" s="800"/>
      <c r="D127" s="379"/>
      <c r="E127" s="163" t="s">
        <v>883</v>
      </c>
      <c r="F127" s="379"/>
      <c r="G127" s="163"/>
      <c r="H127" s="379"/>
      <c r="I127" s="163"/>
      <c r="J127" s="163"/>
      <c r="K127" s="163"/>
      <c r="L127" s="163">
        <v>1</v>
      </c>
      <c r="M127" s="163"/>
      <c r="O127" s="163"/>
      <c r="P127" s="163"/>
      <c r="Q127" s="163">
        <v>1</v>
      </c>
      <c r="R127" s="163"/>
      <c r="S127" s="163"/>
      <c r="T127" s="147"/>
      <c r="U127" s="166" t="s">
        <v>377</v>
      </c>
      <c r="V127" s="163">
        <v>5</v>
      </c>
      <c r="W127" s="163"/>
      <c r="X127" s="163"/>
      <c r="Y127" s="163"/>
      <c r="Z127" s="379"/>
      <c r="AA127" s="164"/>
      <c r="AB127" s="148"/>
      <c r="AC127" s="163"/>
      <c r="AD127" s="379"/>
      <c r="AE127" s="163" t="s">
        <v>39</v>
      </c>
      <c r="AF127" s="379"/>
      <c r="AG127" s="163"/>
      <c r="AH127" s="163"/>
      <c r="AI127" s="163"/>
      <c r="AJ127" s="163"/>
      <c r="AK127" s="163"/>
      <c r="AL127" s="163"/>
      <c r="AM127" s="163"/>
      <c r="AN127" s="163"/>
      <c r="AO127" s="163"/>
      <c r="AP127" s="163"/>
      <c r="AQ127" s="163"/>
      <c r="AR127" s="163"/>
      <c r="AT127" s="163">
        <f t="shared" si="84"/>
        <v>0</v>
      </c>
      <c r="AV127" s="164" t="s">
        <v>255</v>
      </c>
      <c r="AW127" s="148"/>
      <c r="AX127" s="163">
        <v>1</v>
      </c>
      <c r="AY127" s="163">
        <f t="shared" si="87"/>
        <v>0</v>
      </c>
      <c r="BA127" s="163"/>
      <c r="BC127" s="167"/>
      <c r="BD127" s="127"/>
      <c r="BE127" s="167"/>
      <c r="BF127" s="127"/>
      <c r="BG127" s="167"/>
      <c r="BH127" s="127"/>
      <c r="BI127" s="167"/>
      <c r="BJ127" s="127"/>
      <c r="BK127" s="168">
        <f t="shared" si="85"/>
        <v>0</v>
      </c>
      <c r="BL127" s="169" t="e">
        <f t="shared" si="78"/>
        <v>#DIV/0!</v>
      </c>
      <c r="BM127" s="127">
        <f t="shared" si="86"/>
        <v>0</v>
      </c>
      <c r="BN127" s="130"/>
      <c r="BO127" s="131"/>
    </row>
    <row r="128" spans="1:67" s="114" customFormat="1" ht="74.45" customHeight="1" x14ac:dyDescent="0.35">
      <c r="A128" s="163" t="s">
        <v>819</v>
      </c>
      <c r="B128" s="799" t="s">
        <v>550</v>
      </c>
      <c r="C128" s="800"/>
      <c r="D128" s="379"/>
      <c r="E128" s="163" t="s">
        <v>883</v>
      </c>
      <c r="F128" s="379"/>
      <c r="G128" s="163"/>
      <c r="H128" s="379"/>
      <c r="I128" s="163"/>
      <c r="J128" s="163"/>
      <c r="K128" s="163"/>
      <c r="L128" s="163">
        <v>1</v>
      </c>
      <c r="M128" s="163"/>
      <c r="O128" s="163"/>
      <c r="P128" s="163"/>
      <c r="Q128" s="163">
        <v>1</v>
      </c>
      <c r="R128" s="163"/>
      <c r="S128" s="163"/>
      <c r="T128" s="147"/>
      <c r="U128" s="166" t="s">
        <v>377</v>
      </c>
      <c r="V128" s="163">
        <v>4</v>
      </c>
      <c r="W128" s="163"/>
      <c r="X128" s="163"/>
      <c r="Y128" s="163">
        <v>1</v>
      </c>
      <c r="Z128" s="379"/>
      <c r="AA128" s="164"/>
      <c r="AB128" s="148"/>
      <c r="AC128" s="163"/>
      <c r="AD128" s="379"/>
      <c r="AE128" s="175" t="s">
        <v>39</v>
      </c>
      <c r="AG128" s="174"/>
      <c r="AH128" s="174"/>
      <c r="AI128" s="174"/>
      <c r="AJ128" s="174"/>
      <c r="AK128" s="174"/>
      <c r="AL128" s="174"/>
      <c r="AM128" s="174"/>
      <c r="AN128" s="174"/>
      <c r="AO128" s="174"/>
      <c r="AP128" s="174"/>
      <c r="AQ128" s="174"/>
      <c r="AR128" s="174"/>
      <c r="AT128" s="163">
        <f t="shared" si="84"/>
        <v>0</v>
      </c>
      <c r="AV128" s="164" t="s">
        <v>33</v>
      </c>
      <c r="AW128" s="148"/>
      <c r="AX128" s="163">
        <v>1</v>
      </c>
      <c r="AY128" s="163">
        <f t="shared" si="87"/>
        <v>0</v>
      </c>
      <c r="BA128" s="163"/>
      <c r="BC128" s="167"/>
      <c r="BD128" s="127"/>
      <c r="BE128" s="167"/>
      <c r="BF128" s="127"/>
      <c r="BG128" s="167"/>
      <c r="BH128" s="127"/>
      <c r="BI128" s="167"/>
      <c r="BJ128" s="127"/>
      <c r="BK128" s="168">
        <f t="shared" si="85"/>
        <v>0</v>
      </c>
      <c r="BL128" s="169" t="e">
        <f t="shared" si="78"/>
        <v>#DIV/0!</v>
      </c>
      <c r="BM128" s="127">
        <f t="shared" si="86"/>
        <v>0</v>
      </c>
      <c r="BN128" s="130"/>
      <c r="BO128" s="131"/>
    </row>
    <row r="129" spans="1:67" s="114" customFormat="1" ht="74.45" customHeight="1" x14ac:dyDescent="0.2">
      <c r="A129" s="163" t="s">
        <v>820</v>
      </c>
      <c r="B129" s="799" t="s">
        <v>551</v>
      </c>
      <c r="C129" s="800"/>
      <c r="E129" s="170"/>
      <c r="G129" s="170"/>
      <c r="I129" s="170"/>
      <c r="J129" s="170"/>
      <c r="K129" s="170"/>
      <c r="L129" s="170"/>
      <c r="M129" s="170"/>
      <c r="O129" s="171"/>
      <c r="P129" s="171"/>
      <c r="Q129" s="171"/>
      <c r="R129" s="171"/>
      <c r="S129" s="171"/>
      <c r="U129" s="172"/>
      <c r="V129" s="170"/>
      <c r="W129" s="170"/>
      <c r="X129" s="170"/>
      <c r="Y129" s="170"/>
      <c r="AA129" s="115"/>
      <c r="AC129" s="170"/>
      <c r="AE129" s="170"/>
      <c r="AG129" s="170"/>
      <c r="AH129" s="170"/>
      <c r="AI129" s="170"/>
      <c r="AJ129" s="170"/>
      <c r="AK129" s="170"/>
      <c r="AL129" s="170"/>
      <c r="AM129" s="170"/>
      <c r="AN129" s="170"/>
      <c r="AO129" s="170"/>
      <c r="AP129" s="170"/>
      <c r="AQ129" s="170"/>
      <c r="AR129" s="170"/>
      <c r="AT129" s="170"/>
      <c r="AV129" s="173"/>
      <c r="AX129" s="170"/>
      <c r="AY129" s="170"/>
      <c r="BA129" s="170"/>
      <c r="BD129" s="118"/>
      <c r="BF129" s="118"/>
      <c r="BH129" s="118"/>
      <c r="BJ129" s="118"/>
      <c r="BK129" s="133"/>
      <c r="BL129" s="133"/>
      <c r="BM129" s="118"/>
    </row>
    <row r="130" spans="1:67" s="114" customFormat="1" ht="64.900000000000006" customHeight="1" x14ac:dyDescent="0.35">
      <c r="A130" s="163"/>
      <c r="B130" s="164" t="s">
        <v>821</v>
      </c>
      <c r="C130" s="165" t="s">
        <v>346</v>
      </c>
      <c r="E130" s="163" t="s">
        <v>883</v>
      </c>
      <c r="G130" s="163"/>
      <c r="I130" s="163"/>
      <c r="J130" s="163"/>
      <c r="K130" s="163"/>
      <c r="L130" s="163">
        <v>1</v>
      </c>
      <c r="M130" s="163"/>
      <c r="O130" s="163"/>
      <c r="P130" s="163"/>
      <c r="Q130" s="163">
        <v>1</v>
      </c>
      <c r="R130" s="163"/>
      <c r="S130" s="163"/>
      <c r="U130" s="166" t="s">
        <v>376</v>
      </c>
      <c r="V130" s="163">
        <v>3</v>
      </c>
      <c r="W130" s="163"/>
      <c r="X130" s="163"/>
      <c r="Y130" s="163"/>
      <c r="AA130" s="164"/>
      <c r="AC130" s="163"/>
      <c r="AE130" s="163" t="s">
        <v>39</v>
      </c>
      <c r="AG130" s="163"/>
      <c r="AH130" s="163"/>
      <c r="AI130" s="163"/>
      <c r="AJ130" s="163"/>
      <c r="AK130" s="163"/>
      <c r="AL130" s="163"/>
      <c r="AM130" s="163"/>
      <c r="AN130" s="163"/>
      <c r="AO130" s="163"/>
      <c r="AP130" s="163"/>
      <c r="AQ130" s="163"/>
      <c r="AR130" s="163"/>
      <c r="AT130" s="163">
        <f t="shared" si="84"/>
        <v>0</v>
      </c>
      <c r="AV130" s="164" t="s">
        <v>30</v>
      </c>
      <c r="AX130" s="163">
        <v>1</v>
      </c>
      <c r="AY130" s="163">
        <f t="shared" ref="AY130:AY132" si="88">IF(AT130&lt;&gt;0,1,0)</f>
        <v>0</v>
      </c>
      <c r="BA130" s="163"/>
      <c r="BC130" s="167"/>
      <c r="BD130" s="127"/>
      <c r="BE130" s="167"/>
      <c r="BF130" s="127"/>
      <c r="BG130" s="167"/>
      <c r="BH130" s="127"/>
      <c r="BI130" s="167"/>
      <c r="BJ130" s="127"/>
      <c r="BK130" s="168">
        <f t="shared" ref="BK130:BK132" si="89">BC130+BE130+BG130+BI130</f>
        <v>0</v>
      </c>
      <c r="BL130" s="169" t="e">
        <f t="shared" si="78"/>
        <v>#DIV/0!</v>
      </c>
      <c r="BM130" s="127">
        <f t="shared" ref="BM130:BM132" si="90">BD130+BF130+BH130+BJ130</f>
        <v>0</v>
      </c>
      <c r="BN130" s="130"/>
      <c r="BO130" s="131"/>
    </row>
    <row r="131" spans="1:67" s="94" customFormat="1" ht="64.900000000000006" customHeight="1" x14ac:dyDescent="0.35">
      <c r="A131" s="163"/>
      <c r="B131" s="164" t="s">
        <v>822</v>
      </c>
      <c r="C131" s="165" t="s">
        <v>347</v>
      </c>
      <c r="D131" s="114"/>
      <c r="E131" s="163" t="s">
        <v>883</v>
      </c>
      <c r="F131" s="114"/>
      <c r="G131" s="163"/>
      <c r="H131" s="114"/>
      <c r="I131" s="163"/>
      <c r="J131" s="163"/>
      <c r="K131" s="163"/>
      <c r="L131" s="163">
        <v>1</v>
      </c>
      <c r="M131" s="163"/>
      <c r="N131" s="114"/>
      <c r="O131" s="163"/>
      <c r="P131" s="163"/>
      <c r="Q131" s="163">
        <v>1</v>
      </c>
      <c r="R131" s="163"/>
      <c r="S131" s="163"/>
      <c r="T131" s="114"/>
      <c r="U131" s="166" t="s">
        <v>375</v>
      </c>
      <c r="V131" s="163">
        <v>2</v>
      </c>
      <c r="W131" s="163"/>
      <c r="X131" s="163"/>
      <c r="Y131" s="163"/>
      <c r="Z131" s="114"/>
      <c r="AA131" s="164"/>
      <c r="AB131" s="114"/>
      <c r="AC131" s="163"/>
      <c r="AD131" s="114"/>
      <c r="AE131" s="556" t="s">
        <v>1005</v>
      </c>
      <c r="AF131" s="114"/>
      <c r="AG131" s="163"/>
      <c r="AH131" s="163"/>
      <c r="AI131" s="163"/>
      <c r="AJ131" s="163"/>
      <c r="AK131" s="163"/>
      <c r="AL131" s="163"/>
      <c r="AM131" s="163"/>
      <c r="AN131" s="163"/>
      <c r="AO131" s="163"/>
      <c r="AP131" s="163"/>
      <c r="AQ131" s="163"/>
      <c r="AR131" s="163"/>
      <c r="AT131" s="163">
        <f t="shared" si="84"/>
        <v>0</v>
      </c>
      <c r="AV131" s="164" t="s">
        <v>57</v>
      </c>
      <c r="AW131" s="114"/>
      <c r="AX131" s="163">
        <v>1</v>
      </c>
      <c r="AY131" s="163">
        <f t="shared" si="88"/>
        <v>0</v>
      </c>
      <c r="BA131" s="163" t="s">
        <v>352</v>
      </c>
      <c r="BC131" s="167"/>
      <c r="BD131" s="127"/>
      <c r="BE131" s="167"/>
      <c r="BF131" s="127"/>
      <c r="BG131" s="167"/>
      <c r="BH131" s="127"/>
      <c r="BI131" s="167"/>
      <c r="BJ131" s="127"/>
      <c r="BK131" s="168">
        <f t="shared" si="89"/>
        <v>0</v>
      </c>
      <c r="BL131" s="169" t="e">
        <f t="shared" si="78"/>
        <v>#DIV/0!</v>
      </c>
      <c r="BM131" s="127">
        <f t="shared" si="90"/>
        <v>0</v>
      </c>
      <c r="BN131" s="130"/>
      <c r="BO131" s="131"/>
    </row>
    <row r="132" spans="1:67" s="94" customFormat="1" ht="64.900000000000006" customHeight="1" x14ac:dyDescent="0.35">
      <c r="A132" s="163"/>
      <c r="B132" s="164" t="s">
        <v>823</v>
      </c>
      <c r="C132" s="165" t="s">
        <v>348</v>
      </c>
      <c r="D132" s="379"/>
      <c r="E132" s="163" t="s">
        <v>883</v>
      </c>
      <c r="F132" s="379"/>
      <c r="G132" s="163"/>
      <c r="H132" s="379"/>
      <c r="I132" s="163"/>
      <c r="J132" s="163"/>
      <c r="K132" s="163"/>
      <c r="L132" s="163">
        <v>1</v>
      </c>
      <c r="M132" s="163"/>
      <c r="N132" s="114"/>
      <c r="O132" s="163"/>
      <c r="P132" s="163"/>
      <c r="Q132" s="163">
        <v>1</v>
      </c>
      <c r="R132" s="163"/>
      <c r="S132" s="163"/>
      <c r="T132" s="147"/>
      <c r="U132" s="166" t="s">
        <v>377</v>
      </c>
      <c r="V132" s="163">
        <v>5</v>
      </c>
      <c r="W132" s="163"/>
      <c r="X132" s="163"/>
      <c r="Y132" s="163"/>
      <c r="Z132" s="379"/>
      <c r="AA132" s="164"/>
      <c r="AB132" s="148"/>
      <c r="AC132" s="163"/>
      <c r="AD132" s="379"/>
      <c r="AE132" s="163" t="s">
        <v>39</v>
      </c>
      <c r="AF132" s="379"/>
      <c r="AG132" s="163"/>
      <c r="AH132" s="163"/>
      <c r="AI132" s="163"/>
      <c r="AJ132" s="163"/>
      <c r="AK132" s="163"/>
      <c r="AL132" s="163"/>
      <c r="AM132" s="163"/>
      <c r="AN132" s="163"/>
      <c r="AO132" s="163"/>
      <c r="AP132" s="163"/>
      <c r="AQ132" s="163"/>
      <c r="AR132" s="163"/>
      <c r="AT132" s="163">
        <f t="shared" si="84"/>
        <v>0</v>
      </c>
      <c r="AV132" s="164" t="s">
        <v>34</v>
      </c>
      <c r="AW132" s="148"/>
      <c r="AX132" s="163">
        <v>1</v>
      </c>
      <c r="AY132" s="163">
        <f t="shared" si="88"/>
        <v>0</v>
      </c>
      <c r="BA132" s="163"/>
      <c r="BC132" s="167"/>
      <c r="BD132" s="127"/>
      <c r="BE132" s="167"/>
      <c r="BF132" s="127"/>
      <c r="BG132" s="167"/>
      <c r="BH132" s="127"/>
      <c r="BI132" s="167"/>
      <c r="BJ132" s="127"/>
      <c r="BK132" s="168">
        <f t="shared" si="89"/>
        <v>0</v>
      </c>
      <c r="BL132" s="169" t="e">
        <f t="shared" si="78"/>
        <v>#DIV/0!</v>
      </c>
      <c r="BM132" s="127">
        <f t="shared" si="90"/>
        <v>0</v>
      </c>
      <c r="BN132" s="130"/>
      <c r="BO132" s="131"/>
    </row>
    <row r="133" spans="1:67" s="114" customFormat="1" ht="74.45" customHeight="1" x14ac:dyDescent="0.2">
      <c r="A133" s="163" t="s">
        <v>824</v>
      </c>
      <c r="B133" s="799" t="s">
        <v>552</v>
      </c>
      <c r="C133" s="800"/>
      <c r="D133" s="379"/>
      <c r="E133" s="170"/>
      <c r="G133" s="170"/>
      <c r="I133" s="170"/>
      <c r="J133" s="170"/>
      <c r="K133" s="170"/>
      <c r="L133" s="170"/>
      <c r="M133" s="170"/>
      <c r="O133" s="171"/>
      <c r="P133" s="171"/>
      <c r="Q133" s="171"/>
      <c r="R133" s="171"/>
      <c r="S133" s="171"/>
      <c r="U133" s="172"/>
      <c r="V133" s="170"/>
      <c r="W133" s="170"/>
      <c r="X133" s="170"/>
      <c r="Y133" s="170"/>
      <c r="AA133" s="115"/>
      <c r="AC133" s="170"/>
      <c r="AE133" s="170"/>
      <c r="AG133" s="170"/>
      <c r="AH133" s="170"/>
      <c r="AI133" s="170"/>
      <c r="AJ133" s="170"/>
      <c r="AK133" s="170"/>
      <c r="AL133" s="170"/>
      <c r="AM133" s="170"/>
      <c r="AN133" s="170"/>
      <c r="AO133" s="170"/>
      <c r="AP133" s="170"/>
      <c r="AQ133" s="170"/>
      <c r="AR133" s="170"/>
      <c r="AT133" s="170"/>
      <c r="AV133" s="173"/>
      <c r="AX133" s="170"/>
      <c r="AY133" s="170"/>
      <c r="BA133" s="170"/>
      <c r="BD133" s="118"/>
      <c r="BF133" s="118"/>
      <c r="BH133" s="118"/>
      <c r="BJ133" s="118"/>
      <c r="BK133" s="133"/>
      <c r="BL133" s="133"/>
      <c r="BM133" s="118"/>
    </row>
    <row r="134" spans="1:67" s="114" customFormat="1" ht="64.900000000000006" customHeight="1" x14ac:dyDescent="0.35">
      <c r="A134" s="163"/>
      <c r="B134" s="164" t="s">
        <v>825</v>
      </c>
      <c r="C134" s="165" t="s">
        <v>349</v>
      </c>
      <c r="D134" s="379"/>
      <c r="E134" s="163" t="s">
        <v>883</v>
      </c>
      <c r="F134" s="379"/>
      <c r="G134" s="163"/>
      <c r="H134" s="379"/>
      <c r="I134" s="163"/>
      <c r="J134" s="163"/>
      <c r="K134" s="163"/>
      <c r="L134" s="163">
        <v>1</v>
      </c>
      <c r="M134" s="163"/>
      <c r="N134" s="379"/>
      <c r="O134" s="163"/>
      <c r="P134" s="163"/>
      <c r="Q134" s="163"/>
      <c r="R134" s="163">
        <v>1</v>
      </c>
      <c r="S134" s="163"/>
      <c r="T134" s="147"/>
      <c r="U134" s="166" t="s">
        <v>377</v>
      </c>
      <c r="V134" s="163">
        <v>5</v>
      </c>
      <c r="W134" s="163"/>
      <c r="X134" s="163"/>
      <c r="Y134" s="163"/>
      <c r="Z134" s="379"/>
      <c r="AA134" s="164"/>
      <c r="AB134" s="148"/>
      <c r="AC134" s="163"/>
      <c r="AD134" s="379"/>
      <c r="AE134" s="175" t="s">
        <v>39</v>
      </c>
      <c r="AF134" s="379"/>
      <c r="AG134" s="163"/>
      <c r="AH134" s="163"/>
      <c r="AI134" s="163"/>
      <c r="AJ134" s="163"/>
      <c r="AK134" s="163"/>
      <c r="AL134" s="163"/>
      <c r="AM134" s="163"/>
      <c r="AN134" s="163"/>
      <c r="AO134" s="163"/>
      <c r="AP134" s="163"/>
      <c r="AQ134" s="163"/>
      <c r="AR134" s="175"/>
      <c r="AT134" s="163">
        <f t="shared" ref="AT134:AT137" si="91">SUM(AG134:AR134)</f>
        <v>0</v>
      </c>
      <c r="AV134" s="164" t="s">
        <v>36</v>
      </c>
      <c r="AW134" s="148"/>
      <c r="AX134" s="163">
        <v>1</v>
      </c>
      <c r="AY134" s="163">
        <f t="shared" ref="AY134:AY137" si="92">IF(AT134&lt;&gt;0,1,0)</f>
        <v>0</v>
      </c>
      <c r="BA134" s="163"/>
      <c r="BC134" s="167"/>
      <c r="BD134" s="127"/>
      <c r="BE134" s="167"/>
      <c r="BF134" s="127"/>
      <c r="BG134" s="167"/>
      <c r="BH134" s="127"/>
      <c r="BI134" s="167"/>
      <c r="BJ134" s="127"/>
      <c r="BK134" s="168">
        <f t="shared" ref="BK134:BK137" si="93">BC134+BE134+BG134+BI134</f>
        <v>0</v>
      </c>
      <c r="BL134" s="169" t="e">
        <f t="shared" si="78"/>
        <v>#DIV/0!</v>
      </c>
      <c r="BM134" s="127">
        <f t="shared" ref="BM134:BM137" si="94">BD134+BF134+BH134+BJ134</f>
        <v>0</v>
      </c>
      <c r="BN134" s="130"/>
      <c r="BO134" s="131"/>
    </row>
    <row r="135" spans="1:67" s="114" customFormat="1" ht="64.900000000000006" customHeight="1" x14ac:dyDescent="0.35">
      <c r="A135" s="163"/>
      <c r="B135" s="164" t="s">
        <v>826</v>
      </c>
      <c r="C135" s="165" t="s">
        <v>350</v>
      </c>
      <c r="D135" s="379"/>
      <c r="E135" s="163" t="s">
        <v>883</v>
      </c>
      <c r="F135" s="379"/>
      <c r="G135" s="163"/>
      <c r="H135" s="379"/>
      <c r="I135" s="163"/>
      <c r="J135" s="163"/>
      <c r="K135" s="163"/>
      <c r="L135" s="163">
        <v>1</v>
      </c>
      <c r="M135" s="163"/>
      <c r="N135" s="379"/>
      <c r="O135" s="163"/>
      <c r="P135" s="163"/>
      <c r="Q135" s="163"/>
      <c r="R135" s="163">
        <v>1</v>
      </c>
      <c r="S135" s="163"/>
      <c r="T135" s="147"/>
      <c r="U135" s="166" t="s">
        <v>377</v>
      </c>
      <c r="V135" s="163">
        <v>5</v>
      </c>
      <c r="W135" s="163"/>
      <c r="X135" s="163"/>
      <c r="Y135" s="163"/>
      <c r="Z135" s="379"/>
      <c r="AA135" s="164"/>
      <c r="AB135" s="148"/>
      <c r="AC135" s="163"/>
      <c r="AD135" s="379"/>
      <c r="AE135" s="163" t="s">
        <v>39</v>
      </c>
      <c r="AF135" s="379"/>
      <c r="AG135" s="163"/>
      <c r="AH135" s="163"/>
      <c r="AI135" s="163"/>
      <c r="AJ135" s="163"/>
      <c r="AK135" s="163"/>
      <c r="AL135" s="163"/>
      <c r="AM135" s="163"/>
      <c r="AN135" s="163"/>
      <c r="AO135" s="163"/>
      <c r="AP135" s="163"/>
      <c r="AQ135" s="163"/>
      <c r="AR135" s="163"/>
      <c r="AT135" s="163">
        <f t="shared" si="91"/>
        <v>0</v>
      </c>
      <c r="AV135" s="164" t="s">
        <v>58</v>
      </c>
      <c r="AW135" s="148"/>
      <c r="AX135" s="163">
        <v>1</v>
      </c>
      <c r="AY135" s="163">
        <f t="shared" si="92"/>
        <v>0</v>
      </c>
      <c r="BA135" s="163"/>
      <c r="BC135" s="167"/>
      <c r="BD135" s="127"/>
      <c r="BE135" s="167"/>
      <c r="BF135" s="127"/>
      <c r="BG135" s="167"/>
      <c r="BH135" s="127"/>
      <c r="BI135" s="167"/>
      <c r="BJ135" s="127"/>
      <c r="BK135" s="168">
        <f t="shared" si="93"/>
        <v>0</v>
      </c>
      <c r="BL135" s="169" t="e">
        <f t="shared" si="78"/>
        <v>#DIV/0!</v>
      </c>
      <c r="BM135" s="127">
        <f t="shared" si="94"/>
        <v>0</v>
      </c>
      <c r="BN135" s="130"/>
      <c r="BO135" s="131"/>
    </row>
    <row r="136" spans="1:67" s="114" customFormat="1" ht="74.45" customHeight="1" x14ac:dyDescent="0.35">
      <c r="A136" s="163" t="s">
        <v>827</v>
      </c>
      <c r="B136" s="799" t="s">
        <v>553</v>
      </c>
      <c r="C136" s="800"/>
      <c r="D136" s="379"/>
      <c r="E136" s="163" t="s">
        <v>883</v>
      </c>
      <c r="F136" s="379"/>
      <c r="G136" s="163"/>
      <c r="H136" s="379"/>
      <c r="I136" s="163"/>
      <c r="J136" s="163"/>
      <c r="K136" s="163"/>
      <c r="L136" s="163">
        <v>1</v>
      </c>
      <c r="M136" s="163"/>
      <c r="O136" s="163"/>
      <c r="P136" s="163"/>
      <c r="Q136" s="163"/>
      <c r="R136" s="163">
        <v>1</v>
      </c>
      <c r="S136" s="163"/>
      <c r="T136" s="147"/>
      <c r="U136" s="166" t="s">
        <v>377</v>
      </c>
      <c r="V136" s="163">
        <v>4</v>
      </c>
      <c r="W136" s="163"/>
      <c r="X136" s="163"/>
      <c r="Y136" s="163"/>
      <c r="Z136" s="379"/>
      <c r="AA136" s="164"/>
      <c r="AB136" s="148"/>
      <c r="AC136" s="163"/>
      <c r="AD136" s="379"/>
      <c r="AE136" s="163" t="s">
        <v>39</v>
      </c>
      <c r="AF136" s="379"/>
      <c r="AG136" s="163"/>
      <c r="AH136" s="163"/>
      <c r="AI136" s="163"/>
      <c r="AJ136" s="163"/>
      <c r="AK136" s="163"/>
      <c r="AL136" s="163"/>
      <c r="AM136" s="163"/>
      <c r="AN136" s="163"/>
      <c r="AO136" s="163"/>
      <c r="AP136" s="163"/>
      <c r="AQ136" s="163"/>
      <c r="AR136" s="163"/>
      <c r="AT136" s="163">
        <f t="shared" si="91"/>
        <v>0</v>
      </c>
      <c r="AV136" s="164" t="s">
        <v>56</v>
      </c>
      <c r="AW136" s="148"/>
      <c r="AX136" s="163">
        <v>1</v>
      </c>
      <c r="AY136" s="163">
        <f t="shared" si="92"/>
        <v>0</v>
      </c>
      <c r="BA136" s="163"/>
      <c r="BC136" s="167"/>
      <c r="BD136" s="127"/>
      <c r="BE136" s="167"/>
      <c r="BF136" s="127"/>
      <c r="BG136" s="167"/>
      <c r="BH136" s="127"/>
      <c r="BI136" s="167"/>
      <c r="BJ136" s="127"/>
      <c r="BK136" s="168">
        <f t="shared" si="93"/>
        <v>0</v>
      </c>
      <c r="BL136" s="169" t="e">
        <f t="shared" si="78"/>
        <v>#DIV/0!</v>
      </c>
      <c r="BM136" s="127">
        <f t="shared" si="94"/>
        <v>0</v>
      </c>
      <c r="BN136" s="130"/>
      <c r="BO136" s="131"/>
    </row>
    <row r="137" spans="1:67" s="94" customFormat="1" ht="74.45" customHeight="1" x14ac:dyDescent="0.35">
      <c r="A137" s="163" t="s">
        <v>828</v>
      </c>
      <c r="B137" s="799" t="s">
        <v>554</v>
      </c>
      <c r="C137" s="800"/>
      <c r="D137" s="114"/>
      <c r="E137" s="163" t="s">
        <v>883</v>
      </c>
      <c r="F137" s="114"/>
      <c r="G137" s="163"/>
      <c r="H137" s="114"/>
      <c r="I137" s="163"/>
      <c r="J137" s="163"/>
      <c r="K137" s="163"/>
      <c r="L137" s="163">
        <v>1</v>
      </c>
      <c r="M137" s="163"/>
      <c r="N137" s="114"/>
      <c r="O137" s="163"/>
      <c r="P137" s="163"/>
      <c r="Q137" s="163"/>
      <c r="R137" s="163"/>
      <c r="S137" s="163">
        <v>1</v>
      </c>
      <c r="T137" s="114"/>
      <c r="U137" s="166" t="s">
        <v>376</v>
      </c>
      <c r="V137" s="163">
        <v>4</v>
      </c>
      <c r="W137" s="163"/>
      <c r="X137" s="163"/>
      <c r="Y137" s="163"/>
      <c r="Z137" s="114"/>
      <c r="AA137" s="164"/>
      <c r="AB137" s="114"/>
      <c r="AC137" s="163"/>
      <c r="AD137" s="114"/>
      <c r="AE137" s="163" t="s">
        <v>39</v>
      </c>
      <c r="AF137" s="114"/>
      <c r="AG137" s="163"/>
      <c r="AH137" s="163"/>
      <c r="AI137" s="163"/>
      <c r="AJ137" s="163"/>
      <c r="AK137" s="163"/>
      <c r="AL137" s="163"/>
      <c r="AM137" s="163"/>
      <c r="AN137" s="163"/>
      <c r="AO137" s="163"/>
      <c r="AP137" s="163"/>
      <c r="AQ137" s="163"/>
      <c r="AR137" s="163"/>
      <c r="AT137" s="163">
        <f t="shared" si="91"/>
        <v>0</v>
      </c>
      <c r="AV137" s="164" t="s">
        <v>258</v>
      </c>
      <c r="AW137" s="114"/>
      <c r="AX137" s="163">
        <v>1</v>
      </c>
      <c r="AY137" s="163">
        <f t="shared" si="92"/>
        <v>0</v>
      </c>
      <c r="BA137" s="163"/>
      <c r="BC137" s="167"/>
      <c r="BD137" s="127"/>
      <c r="BE137" s="167"/>
      <c r="BF137" s="127"/>
      <c r="BG137" s="167"/>
      <c r="BH137" s="127"/>
      <c r="BI137" s="167"/>
      <c r="BJ137" s="127"/>
      <c r="BK137" s="168">
        <f t="shared" si="93"/>
        <v>0</v>
      </c>
      <c r="BL137" s="169" t="e">
        <f t="shared" si="78"/>
        <v>#DIV/0!</v>
      </c>
      <c r="BM137" s="127">
        <f t="shared" si="94"/>
        <v>0</v>
      </c>
      <c r="BN137" s="130"/>
      <c r="BO137" s="131"/>
    </row>
    <row r="138" spans="1:67" s="94" customFormat="1" ht="9" customHeight="1" thickBot="1" x14ac:dyDescent="0.25">
      <c r="A138" s="114"/>
      <c r="B138" s="115"/>
      <c r="C138" s="115"/>
      <c r="D138" s="114"/>
      <c r="E138" s="114"/>
      <c r="F138" s="114"/>
      <c r="G138" s="114"/>
      <c r="H138" s="114"/>
      <c r="I138" s="114"/>
      <c r="J138" s="114"/>
      <c r="K138" s="114"/>
      <c r="L138" s="114"/>
      <c r="M138" s="114"/>
      <c r="N138" s="114"/>
      <c r="O138" s="114"/>
      <c r="P138" s="114"/>
      <c r="Q138" s="114"/>
      <c r="R138" s="114"/>
      <c r="S138" s="114"/>
      <c r="T138" s="114"/>
      <c r="U138" s="116"/>
      <c r="V138" s="114"/>
      <c r="W138" s="114"/>
      <c r="X138" s="114"/>
      <c r="Y138" s="114"/>
      <c r="Z138" s="114"/>
      <c r="AA138" s="117"/>
      <c r="AB138" s="114"/>
      <c r="AC138" s="114"/>
      <c r="AD138" s="114"/>
      <c r="AE138" s="114"/>
      <c r="AF138" s="114"/>
      <c r="AG138" s="114"/>
      <c r="AH138" s="114"/>
      <c r="AI138" s="114"/>
      <c r="AJ138" s="114"/>
      <c r="AK138" s="114"/>
      <c r="AL138" s="114"/>
      <c r="AM138" s="114"/>
      <c r="AN138" s="114"/>
      <c r="AO138" s="114"/>
      <c r="AP138" s="114"/>
      <c r="AQ138" s="114"/>
      <c r="AR138" s="114"/>
      <c r="AT138" s="114"/>
      <c r="AV138" s="115"/>
      <c r="AW138" s="114"/>
      <c r="AX138" s="114"/>
      <c r="AY138" s="114"/>
      <c r="BA138" s="114"/>
      <c r="BD138" s="118"/>
      <c r="BF138" s="118"/>
      <c r="BH138" s="118"/>
      <c r="BJ138" s="118"/>
      <c r="BK138" s="119"/>
      <c r="BL138" s="119"/>
      <c r="BM138" s="118"/>
    </row>
    <row r="139" spans="1:67" s="119" customFormat="1" ht="59.45" customHeight="1" thickTop="1" thickBot="1" x14ac:dyDescent="0.25">
      <c r="A139" s="725" t="str">
        <f>B100</f>
        <v>AUDITORÍAS A PROCESOS</v>
      </c>
      <c r="B139" s="725"/>
      <c r="C139" s="456" t="s">
        <v>353</v>
      </c>
      <c r="D139" s="133"/>
      <c r="E139" s="433">
        <f>COUNTIF(BA102:BA137,"P")</f>
        <v>5</v>
      </c>
      <c r="F139" s="133"/>
      <c r="G139" s="593">
        <f>E139/(E139+E140)</f>
        <v>0.7142857142857143</v>
      </c>
      <c r="H139" s="133"/>
      <c r="I139" s="433">
        <f>SUM(I102:I137)</f>
        <v>0</v>
      </c>
      <c r="J139" s="433">
        <f>SUM(J102:J137)</f>
        <v>0</v>
      </c>
      <c r="K139" s="433">
        <f>SUM(K102:K137)</f>
        <v>0</v>
      </c>
      <c r="L139" s="433">
        <f>SUM(L102:L137)</f>
        <v>29</v>
      </c>
      <c r="M139" s="433">
        <f>SUM(M102:M137)</f>
        <v>0</v>
      </c>
      <c r="N139" s="114"/>
      <c r="O139" s="433">
        <f>SUM(O102:O137)</f>
        <v>6</v>
      </c>
      <c r="P139" s="433">
        <f>SUM(P102:P137)</f>
        <v>9</v>
      </c>
      <c r="Q139" s="433">
        <f>SUM(Q102:Q137)</f>
        <v>10</v>
      </c>
      <c r="R139" s="433">
        <f>SUM(R102:R137)</f>
        <v>3</v>
      </c>
      <c r="S139" s="433">
        <f>SUM(S102:S137)</f>
        <v>1</v>
      </c>
      <c r="T139" s="133"/>
      <c r="U139" s="134"/>
      <c r="V139" s="133"/>
      <c r="W139" s="512">
        <f>SUM(W102:W137)</f>
        <v>0</v>
      </c>
      <c r="X139" s="512">
        <f>SUM(X102:X137)</f>
        <v>1</v>
      </c>
      <c r="Y139" s="512">
        <f>SUM(Y102:Y137)</f>
        <v>4</v>
      </c>
      <c r="Z139" s="133"/>
      <c r="AA139" s="818"/>
      <c r="AB139" s="133"/>
      <c r="AC139" s="133"/>
      <c r="AD139" s="133"/>
      <c r="AE139" s="433" t="s">
        <v>260</v>
      </c>
      <c r="AF139" s="133"/>
      <c r="AG139" s="725">
        <f>SUM(AG103:AI137)</f>
        <v>0</v>
      </c>
      <c r="AH139" s="725"/>
      <c r="AI139" s="725"/>
      <c r="AJ139" s="725">
        <f>SUM(AJ103:AL137)</f>
        <v>1</v>
      </c>
      <c r="AK139" s="725"/>
      <c r="AL139" s="725"/>
      <c r="AM139" s="725">
        <f>SUM(AM103:AO137)</f>
        <v>1</v>
      </c>
      <c r="AN139" s="725"/>
      <c r="AO139" s="725"/>
      <c r="AP139" s="725">
        <f>SUM(AP103:AR137)</f>
        <v>0</v>
      </c>
      <c r="AQ139" s="725"/>
      <c r="AR139" s="725"/>
      <c r="AT139" s="725">
        <f>SUM(AT103:AT137)</f>
        <v>2</v>
      </c>
      <c r="AV139" s="1044" t="s">
        <v>272</v>
      </c>
      <c r="AW139" s="133"/>
      <c r="AX139" s="433">
        <f>SUM(AX103:AX137)</f>
        <v>29</v>
      </c>
      <c r="AY139" s="433">
        <f>SUM(AY103:AY137)</f>
        <v>2</v>
      </c>
      <c r="BA139" s="114"/>
      <c r="BC139" s="411">
        <f t="shared" ref="BC139:BK139" si="95">SUM(BC102:BC137)</f>
        <v>0</v>
      </c>
      <c r="BD139" s="907">
        <f t="shared" si="95"/>
        <v>0</v>
      </c>
      <c r="BE139" s="411">
        <f t="shared" si="95"/>
        <v>0</v>
      </c>
      <c r="BF139" s="907">
        <f t="shared" si="95"/>
        <v>0</v>
      </c>
      <c r="BG139" s="411">
        <f t="shared" si="95"/>
        <v>0</v>
      </c>
      <c r="BH139" s="907">
        <f t="shared" si="95"/>
        <v>0</v>
      </c>
      <c r="BI139" s="411">
        <f t="shared" si="95"/>
        <v>0</v>
      </c>
      <c r="BJ139" s="907">
        <f t="shared" si="95"/>
        <v>0</v>
      </c>
      <c r="BK139" s="1197">
        <f t="shared" si="95"/>
        <v>0</v>
      </c>
      <c r="BL139" s="1198">
        <f>BK139/AT139</f>
        <v>0</v>
      </c>
      <c r="BM139" s="907">
        <f>SUM(BM102:BM137)</f>
        <v>0</v>
      </c>
      <c r="BN139" s="94"/>
      <c r="BO139" s="94"/>
    </row>
    <row r="140" spans="1:67" s="119" customFormat="1" ht="59.45" customHeight="1" thickTop="1" thickBot="1" x14ac:dyDescent="0.25">
      <c r="A140" s="725"/>
      <c r="B140" s="725"/>
      <c r="C140" s="456" t="s">
        <v>354</v>
      </c>
      <c r="D140" s="133"/>
      <c r="E140" s="433">
        <f>COUNTIF(BA102:BA137,"C")</f>
        <v>2</v>
      </c>
      <c r="F140" s="133"/>
      <c r="G140" s="593">
        <f>E140/(E139+E140)</f>
        <v>0.2857142857142857</v>
      </c>
      <c r="H140" s="133"/>
      <c r="I140" s="725">
        <f>SUM(I139:M139)</f>
        <v>29</v>
      </c>
      <c r="J140" s="725"/>
      <c r="K140" s="725"/>
      <c r="L140" s="725"/>
      <c r="M140" s="725"/>
      <c r="N140" s="135"/>
      <c r="O140" s="725">
        <f>SUM(O139:S139)</f>
        <v>29</v>
      </c>
      <c r="P140" s="725"/>
      <c r="Q140" s="725"/>
      <c r="R140" s="725"/>
      <c r="S140" s="725"/>
      <c r="T140" s="133"/>
      <c r="U140" s="134"/>
      <c r="V140" s="133"/>
      <c r="W140" s="133"/>
      <c r="X140" s="133"/>
      <c r="Y140" s="133"/>
      <c r="Z140" s="133"/>
      <c r="AA140" s="818"/>
      <c r="AB140" s="133"/>
      <c r="AC140" s="133"/>
      <c r="AD140" s="133"/>
      <c r="AE140" s="433" t="s">
        <v>857</v>
      </c>
      <c r="AF140" s="133"/>
      <c r="AG140" s="725">
        <f>AG139+AJ139+AM139+AP139</f>
        <v>2</v>
      </c>
      <c r="AH140" s="725"/>
      <c r="AI140" s="725"/>
      <c r="AJ140" s="725"/>
      <c r="AK140" s="725"/>
      <c r="AL140" s="725"/>
      <c r="AM140" s="725"/>
      <c r="AN140" s="725"/>
      <c r="AO140" s="725"/>
      <c r="AP140" s="725"/>
      <c r="AQ140" s="725"/>
      <c r="AR140" s="725"/>
      <c r="AT140" s="725"/>
      <c r="AV140" s="1044"/>
      <c r="AW140" s="133"/>
      <c r="AX140" s="924">
        <f>AY139/AX139</f>
        <v>6.8965517241379309E-2</v>
      </c>
      <c r="AY140" s="924"/>
      <c r="BA140" s="136"/>
      <c r="BC140" s="412" t="e">
        <f>BC139/AG139</f>
        <v>#DIV/0!</v>
      </c>
      <c r="BD140" s="907"/>
      <c r="BE140" s="412">
        <f>BE139/AJ139</f>
        <v>0</v>
      </c>
      <c r="BF140" s="907"/>
      <c r="BG140" s="412">
        <f>BG139/AM139</f>
        <v>0</v>
      </c>
      <c r="BH140" s="907"/>
      <c r="BI140" s="412" t="e">
        <f>BI139/AP139</f>
        <v>#DIV/0!</v>
      </c>
      <c r="BJ140" s="907"/>
      <c r="BK140" s="1197"/>
      <c r="BL140" s="1198"/>
      <c r="BM140" s="907"/>
      <c r="BN140" s="94"/>
      <c r="BO140" s="94"/>
    </row>
    <row r="141" spans="1:67" s="94" customFormat="1" ht="24" thickTop="1" x14ac:dyDescent="0.2">
      <c r="A141" s="120"/>
      <c r="B141" s="121"/>
      <c r="C141" s="121"/>
      <c r="D141" s="114"/>
      <c r="E141" s="114"/>
      <c r="F141" s="114"/>
      <c r="G141" s="114"/>
      <c r="H141" s="114"/>
      <c r="I141" s="114"/>
      <c r="J141" s="114"/>
      <c r="K141" s="114"/>
      <c r="L141" s="114"/>
      <c r="M141" s="114"/>
      <c r="N141" s="114"/>
      <c r="O141" s="114"/>
      <c r="P141" s="114"/>
      <c r="Q141" s="114"/>
      <c r="R141" s="114"/>
      <c r="S141" s="114"/>
      <c r="T141" s="114"/>
      <c r="U141" s="116"/>
      <c r="V141" s="114"/>
      <c r="W141" s="114"/>
      <c r="X141" s="114"/>
      <c r="Y141" s="114"/>
      <c r="Z141" s="114"/>
      <c r="AA141" s="117"/>
      <c r="AB141" s="114"/>
      <c r="AC141" s="114"/>
      <c r="AD141" s="114"/>
      <c r="AE141" s="114"/>
      <c r="AF141" s="114"/>
      <c r="AG141" s="114"/>
      <c r="AH141" s="114"/>
      <c r="AI141" s="114"/>
      <c r="AJ141" s="114"/>
      <c r="AK141" s="114"/>
      <c r="AL141" s="114"/>
      <c r="AM141" s="114"/>
      <c r="AN141" s="114"/>
      <c r="AO141" s="114"/>
      <c r="AP141" s="114"/>
      <c r="AQ141" s="114"/>
      <c r="AR141" s="114"/>
      <c r="AT141" s="114"/>
      <c r="AV141" s="115"/>
      <c r="AW141" s="114"/>
      <c r="AX141" s="114"/>
      <c r="AY141" s="114"/>
      <c r="BA141" s="114"/>
      <c r="BD141" s="118"/>
      <c r="BF141" s="118"/>
      <c r="BH141" s="118"/>
      <c r="BJ141" s="118"/>
      <c r="BK141" s="119"/>
      <c r="BL141" s="119"/>
      <c r="BM141" s="118"/>
    </row>
    <row r="142" spans="1:67" s="94" customFormat="1" ht="60" customHeight="1" x14ac:dyDescent="0.2">
      <c r="A142" s="176">
        <v>5</v>
      </c>
      <c r="B142" s="844" t="s">
        <v>273</v>
      </c>
      <c r="C142" s="845"/>
      <c r="D142" s="114"/>
      <c r="E142" s="114"/>
      <c r="F142" s="114"/>
      <c r="G142" s="114"/>
      <c r="H142" s="114"/>
      <c r="I142" s="120"/>
      <c r="J142" s="120"/>
      <c r="K142" s="120"/>
      <c r="L142" s="120"/>
      <c r="M142" s="120"/>
      <c r="N142" s="114"/>
      <c r="O142" s="114"/>
      <c r="P142" s="114"/>
      <c r="Q142" s="114"/>
      <c r="R142" s="114"/>
      <c r="S142" s="114"/>
      <c r="T142" s="114"/>
      <c r="U142" s="122"/>
      <c r="V142" s="120"/>
      <c r="W142" s="120"/>
      <c r="X142" s="120"/>
      <c r="Y142" s="120"/>
      <c r="Z142" s="114"/>
      <c r="AA142" s="178"/>
      <c r="AB142" s="114"/>
      <c r="AC142" s="120"/>
      <c r="AD142" s="114"/>
      <c r="AE142" s="120"/>
      <c r="AF142" s="114"/>
      <c r="AG142" s="120"/>
      <c r="AH142" s="120"/>
      <c r="AI142" s="120"/>
      <c r="AJ142" s="120"/>
      <c r="AK142" s="120"/>
      <c r="AL142" s="120"/>
      <c r="AM142" s="120"/>
      <c r="AN142" s="120"/>
      <c r="AO142" s="120"/>
      <c r="AP142" s="120"/>
      <c r="AQ142" s="120"/>
      <c r="AR142" s="120"/>
      <c r="AT142" s="120"/>
      <c r="AV142" s="121"/>
      <c r="AW142" s="114"/>
      <c r="AX142" s="120"/>
      <c r="AY142" s="120"/>
      <c r="BA142" s="120"/>
      <c r="BD142" s="118"/>
      <c r="BF142" s="118"/>
      <c r="BH142" s="118"/>
      <c r="BJ142" s="118"/>
      <c r="BK142" s="119"/>
      <c r="BL142" s="119"/>
      <c r="BM142" s="118"/>
    </row>
    <row r="143" spans="1:67" s="94" customFormat="1" ht="70.900000000000006" customHeight="1" x14ac:dyDescent="0.35">
      <c r="A143" s="177" t="s">
        <v>138</v>
      </c>
      <c r="B143" s="825" t="s">
        <v>262</v>
      </c>
      <c r="C143" s="826"/>
      <c r="D143" s="114"/>
      <c r="E143" s="177" t="s">
        <v>47</v>
      </c>
      <c r="F143" s="114"/>
      <c r="G143" s="177"/>
      <c r="H143" s="114"/>
      <c r="I143" s="177"/>
      <c r="J143" s="177"/>
      <c r="K143" s="177"/>
      <c r="L143" s="177">
        <v>1</v>
      </c>
      <c r="M143" s="177"/>
      <c r="N143" s="114"/>
      <c r="O143" s="177"/>
      <c r="P143" s="177"/>
      <c r="Q143" s="177">
        <v>1</v>
      </c>
      <c r="R143" s="177"/>
      <c r="S143" s="177"/>
      <c r="T143" s="114"/>
      <c r="U143" s="179" t="s">
        <v>377</v>
      </c>
      <c r="V143" s="177">
        <v>5</v>
      </c>
      <c r="W143" s="177"/>
      <c r="X143" s="177"/>
      <c r="Y143" s="177"/>
      <c r="Z143" s="114"/>
      <c r="AA143" s="180"/>
      <c r="AB143" s="114"/>
      <c r="AC143" s="177" t="s">
        <v>877</v>
      </c>
      <c r="AD143" s="114"/>
      <c r="AE143" s="553" t="s">
        <v>1004</v>
      </c>
      <c r="AF143" s="114"/>
      <c r="AG143" s="177"/>
      <c r="AH143" s="177"/>
      <c r="AI143" s="177"/>
      <c r="AJ143" s="177"/>
      <c r="AK143" s="177"/>
      <c r="AL143" s="177"/>
      <c r="AM143" s="177"/>
      <c r="AN143" s="177"/>
      <c r="AO143" s="177"/>
      <c r="AP143" s="177"/>
      <c r="AQ143" s="177"/>
      <c r="AR143" s="177"/>
      <c r="AT143" s="177">
        <f>SUM(AG143:AR143)</f>
        <v>0</v>
      </c>
      <c r="AV143" s="180" t="s">
        <v>30</v>
      </c>
      <c r="AW143" s="114"/>
      <c r="AX143" s="177">
        <v>1</v>
      </c>
      <c r="AY143" s="177">
        <f>IF(AT143&lt;&gt;0,1,0)</f>
        <v>0</v>
      </c>
      <c r="BA143" s="177" t="s">
        <v>3</v>
      </c>
      <c r="BC143" s="181"/>
      <c r="BD143" s="127"/>
      <c r="BE143" s="181"/>
      <c r="BF143" s="127"/>
      <c r="BG143" s="181"/>
      <c r="BH143" s="127"/>
      <c r="BI143" s="181"/>
      <c r="BJ143" s="127"/>
      <c r="BK143" s="182">
        <f t="shared" ref="BK143:BK147" si="96">BC143+BE143+BG143+BI143</f>
        <v>0</v>
      </c>
      <c r="BL143" s="183" t="e">
        <f t="shared" ref="BL143:BL147" si="97">BK143/AT143</f>
        <v>#DIV/0!</v>
      </c>
      <c r="BM143" s="127">
        <f t="shared" ref="BM143:BM147" si="98">BD143+BF143+BH143+BJ143</f>
        <v>0</v>
      </c>
      <c r="BN143" s="130"/>
      <c r="BO143" s="131"/>
    </row>
    <row r="144" spans="1:67" s="94" customFormat="1" ht="155.44999999999999" customHeight="1" x14ac:dyDescent="0.35">
      <c r="A144" s="184" t="s">
        <v>139</v>
      </c>
      <c r="B144" s="825" t="s">
        <v>885</v>
      </c>
      <c r="C144" s="826"/>
      <c r="D144" s="114"/>
      <c r="E144" s="184" t="s">
        <v>47</v>
      </c>
      <c r="F144" s="114"/>
      <c r="G144" s="184"/>
      <c r="H144" s="114"/>
      <c r="I144" s="184"/>
      <c r="J144" s="184"/>
      <c r="K144" s="184"/>
      <c r="L144" s="184">
        <v>1</v>
      </c>
      <c r="M144" s="184"/>
      <c r="N144" s="379"/>
      <c r="O144" s="184"/>
      <c r="P144" s="184"/>
      <c r="Q144" s="184">
        <v>1</v>
      </c>
      <c r="R144" s="184"/>
      <c r="S144" s="184"/>
      <c r="T144" s="114"/>
      <c r="U144" s="179" t="s">
        <v>375</v>
      </c>
      <c r="V144" s="177">
        <v>2</v>
      </c>
      <c r="W144" s="177"/>
      <c r="X144" s="177"/>
      <c r="Y144" s="177">
        <v>1</v>
      </c>
      <c r="Z144" s="114"/>
      <c r="AA144" s="180"/>
      <c r="AB144" s="114"/>
      <c r="AC144" s="177"/>
      <c r="AD144" s="114"/>
      <c r="AE144" s="177" t="s">
        <v>39</v>
      </c>
      <c r="AF144" s="114"/>
      <c r="AG144" s="184"/>
      <c r="AH144" s="184"/>
      <c r="AI144" s="184"/>
      <c r="AJ144" s="184"/>
      <c r="AK144" s="184"/>
      <c r="AL144" s="184"/>
      <c r="AM144" s="184"/>
      <c r="AN144" s="184"/>
      <c r="AO144" s="184"/>
      <c r="AP144" s="184"/>
      <c r="AQ144" s="184"/>
      <c r="AR144" s="184"/>
      <c r="AT144" s="177">
        <f t="shared" ref="AT144:AT145" si="99">SUM(AG144:AR144)</f>
        <v>0</v>
      </c>
      <c r="AV144" s="186" t="s">
        <v>41</v>
      </c>
      <c r="AW144" s="114"/>
      <c r="AX144" s="184">
        <v>1</v>
      </c>
      <c r="AY144" s="177">
        <f t="shared" ref="AY144:AY147" si="100">IF(AT144&lt;&gt;0,1,0)</f>
        <v>0</v>
      </c>
      <c r="BA144" s="177" t="s">
        <v>3</v>
      </c>
      <c r="BC144" s="181"/>
      <c r="BD144" s="127"/>
      <c r="BE144" s="181"/>
      <c r="BF144" s="127"/>
      <c r="BG144" s="181"/>
      <c r="BH144" s="127"/>
      <c r="BI144" s="181"/>
      <c r="BJ144" s="127"/>
      <c r="BK144" s="182">
        <f t="shared" si="96"/>
        <v>0</v>
      </c>
      <c r="BL144" s="183" t="e">
        <f t="shared" si="97"/>
        <v>#DIV/0!</v>
      </c>
      <c r="BM144" s="127">
        <f t="shared" si="98"/>
        <v>0</v>
      </c>
      <c r="BN144" s="130"/>
      <c r="BO144" s="131"/>
    </row>
    <row r="145" spans="1:67" s="94" customFormat="1" ht="75" customHeight="1" x14ac:dyDescent="0.35">
      <c r="A145" s="184" t="s">
        <v>140</v>
      </c>
      <c r="B145" s="825" t="s">
        <v>333</v>
      </c>
      <c r="C145" s="826"/>
      <c r="D145" s="114"/>
      <c r="E145" s="184" t="s">
        <v>47</v>
      </c>
      <c r="F145" s="114"/>
      <c r="G145" s="184" t="s">
        <v>996</v>
      </c>
      <c r="H145" s="114"/>
      <c r="I145" s="184"/>
      <c r="J145" s="184"/>
      <c r="K145" s="184"/>
      <c r="L145" s="184">
        <v>1</v>
      </c>
      <c r="M145" s="184"/>
      <c r="N145" s="379"/>
      <c r="O145" s="184">
        <v>1</v>
      </c>
      <c r="P145" s="184"/>
      <c r="Q145" s="184"/>
      <c r="R145" s="184"/>
      <c r="S145" s="184"/>
      <c r="T145" s="114"/>
      <c r="U145" s="179" t="s">
        <v>375</v>
      </c>
      <c r="V145" s="177">
        <v>1</v>
      </c>
      <c r="W145" s="177"/>
      <c r="X145" s="177">
        <v>1</v>
      </c>
      <c r="Y145" s="177">
        <v>1</v>
      </c>
      <c r="Z145" s="114"/>
      <c r="AA145" s="180"/>
      <c r="AB145" s="114"/>
      <c r="AC145" s="184" t="s">
        <v>67</v>
      </c>
      <c r="AD145" s="114"/>
      <c r="AE145" s="184" t="s">
        <v>213</v>
      </c>
      <c r="AF145" s="114"/>
      <c r="AG145" s="184"/>
      <c r="AH145" s="184"/>
      <c r="AI145" s="184">
        <v>1</v>
      </c>
      <c r="AJ145" s="184"/>
      <c r="AK145" s="184"/>
      <c r="AL145" s="184"/>
      <c r="AM145" s="184"/>
      <c r="AN145" s="184"/>
      <c r="AO145" s="184"/>
      <c r="AP145" s="184"/>
      <c r="AQ145" s="184">
        <v>1</v>
      </c>
      <c r="AR145" s="184"/>
      <c r="AT145" s="177">
        <f t="shared" si="99"/>
        <v>2</v>
      </c>
      <c r="AV145" s="186" t="s">
        <v>41</v>
      </c>
      <c r="AW145" s="114"/>
      <c r="AX145" s="184">
        <v>1</v>
      </c>
      <c r="AY145" s="177">
        <f t="shared" si="100"/>
        <v>1</v>
      </c>
      <c r="BA145" s="177" t="s">
        <v>352</v>
      </c>
      <c r="BC145" s="181"/>
      <c r="BD145" s="127"/>
      <c r="BE145" s="181"/>
      <c r="BF145" s="127"/>
      <c r="BG145" s="181"/>
      <c r="BH145" s="127"/>
      <c r="BI145" s="181"/>
      <c r="BJ145" s="127"/>
      <c r="BK145" s="182">
        <f t="shared" si="96"/>
        <v>0</v>
      </c>
      <c r="BL145" s="183">
        <f t="shared" si="97"/>
        <v>0</v>
      </c>
      <c r="BM145" s="127">
        <f t="shared" si="98"/>
        <v>0</v>
      </c>
      <c r="BN145" s="130"/>
      <c r="BO145" s="131"/>
    </row>
    <row r="146" spans="1:67" s="94" customFormat="1" ht="129" customHeight="1" x14ac:dyDescent="0.35">
      <c r="A146" s="184" t="s">
        <v>141</v>
      </c>
      <c r="B146" s="825" t="s">
        <v>555</v>
      </c>
      <c r="C146" s="826"/>
      <c r="D146" s="114"/>
      <c r="E146" s="184" t="s">
        <v>47</v>
      </c>
      <c r="F146" s="114"/>
      <c r="G146" s="184"/>
      <c r="H146" s="114"/>
      <c r="I146" s="184"/>
      <c r="J146" s="184"/>
      <c r="K146" s="184"/>
      <c r="L146" s="184">
        <v>1</v>
      </c>
      <c r="M146" s="184"/>
      <c r="N146" s="379"/>
      <c r="O146" s="184"/>
      <c r="P146" s="184"/>
      <c r="Q146" s="184">
        <v>1</v>
      </c>
      <c r="R146" s="184"/>
      <c r="S146" s="184"/>
      <c r="T146" s="114"/>
      <c r="U146" s="179" t="s">
        <v>377</v>
      </c>
      <c r="V146" s="177">
        <v>5</v>
      </c>
      <c r="W146" s="177"/>
      <c r="X146" s="177"/>
      <c r="Y146" s="177"/>
      <c r="Z146" s="114"/>
      <c r="AA146" s="186"/>
      <c r="AB146" s="114"/>
      <c r="AC146" s="184"/>
      <c r="AD146" s="114"/>
      <c r="AE146" s="184" t="s">
        <v>39</v>
      </c>
      <c r="AF146" s="114"/>
      <c r="AG146" s="184"/>
      <c r="AH146" s="184"/>
      <c r="AI146" s="184"/>
      <c r="AJ146" s="184"/>
      <c r="AK146" s="184"/>
      <c r="AL146" s="184"/>
      <c r="AM146" s="184"/>
      <c r="AN146" s="184"/>
      <c r="AO146" s="184"/>
      <c r="AP146" s="184"/>
      <c r="AQ146" s="184"/>
      <c r="AR146" s="184"/>
      <c r="AT146" s="177">
        <f t="shared" ref="AT146" si="101">SUM(AG146:AR146)</f>
        <v>0</v>
      </c>
      <c r="AV146" s="186" t="s">
        <v>41</v>
      </c>
      <c r="AW146" s="114"/>
      <c r="AX146" s="184">
        <v>1</v>
      </c>
      <c r="AY146" s="177">
        <f t="shared" ref="AY146" si="102">IF(AT146&lt;&gt;0,1,0)</f>
        <v>0</v>
      </c>
      <c r="BA146" s="177"/>
      <c r="BC146" s="181"/>
      <c r="BD146" s="127"/>
      <c r="BE146" s="181"/>
      <c r="BF146" s="127"/>
      <c r="BG146" s="181"/>
      <c r="BH146" s="127"/>
      <c r="BI146" s="181"/>
      <c r="BJ146" s="127"/>
      <c r="BK146" s="182">
        <f t="shared" ref="BK146" si="103">BC146+BE146+BG146+BI146</f>
        <v>0</v>
      </c>
      <c r="BL146" s="183" t="e">
        <f t="shared" ref="BL146" si="104">BK146/AT146</f>
        <v>#DIV/0!</v>
      </c>
      <c r="BM146" s="127">
        <f t="shared" ref="BM146" si="105">BD146+BF146+BH146+BJ146</f>
        <v>0</v>
      </c>
      <c r="BN146" s="130"/>
      <c r="BO146" s="131"/>
    </row>
    <row r="147" spans="1:67" s="94" customFormat="1" ht="94.15" customHeight="1" x14ac:dyDescent="0.35">
      <c r="A147" s="662" t="s">
        <v>142</v>
      </c>
      <c r="B147" s="673" t="s">
        <v>980</v>
      </c>
      <c r="C147" s="674"/>
      <c r="D147" s="114"/>
      <c r="E147" s="662" t="s">
        <v>302</v>
      </c>
      <c r="F147" s="114"/>
      <c r="G147" s="662" t="s">
        <v>997</v>
      </c>
      <c r="H147" s="114"/>
      <c r="I147" s="662"/>
      <c r="J147" s="662"/>
      <c r="K147" s="662"/>
      <c r="L147" s="662">
        <v>1</v>
      </c>
      <c r="M147" s="662"/>
      <c r="N147" s="114"/>
      <c r="O147" s="662"/>
      <c r="P147" s="662"/>
      <c r="Q147" s="662">
        <v>1</v>
      </c>
      <c r="R147" s="662"/>
      <c r="S147" s="662"/>
      <c r="T147" s="114"/>
      <c r="U147" s="677" t="s">
        <v>377</v>
      </c>
      <c r="V147" s="662">
        <v>5</v>
      </c>
      <c r="W147" s="662"/>
      <c r="X147" s="662">
        <v>1</v>
      </c>
      <c r="Y147" s="662">
        <v>1</v>
      </c>
      <c r="Z147" s="114"/>
      <c r="AA147" s="668"/>
      <c r="AB147" s="546"/>
      <c r="AC147" s="662" t="s">
        <v>877</v>
      </c>
      <c r="AD147" s="114"/>
      <c r="AE147" s="184" t="s">
        <v>67</v>
      </c>
      <c r="AF147" s="114"/>
      <c r="AG147" s="670"/>
      <c r="AH147" s="670"/>
      <c r="AI147" s="670"/>
      <c r="AJ147" s="670"/>
      <c r="AK147" s="670"/>
      <c r="AL147" s="670"/>
      <c r="AM147" s="670">
        <v>1</v>
      </c>
      <c r="AN147" s="670"/>
      <c r="AO147" s="670"/>
      <c r="AP147" s="670"/>
      <c r="AQ147" s="670"/>
      <c r="AR147" s="670"/>
      <c r="AT147" s="662">
        <f t="shared" ref="AT147" si="106">SUM(AG147:AR147)</f>
        <v>1</v>
      </c>
      <c r="AV147" s="671" t="s">
        <v>41</v>
      </c>
      <c r="AW147" s="114"/>
      <c r="AX147" s="662">
        <v>1</v>
      </c>
      <c r="AY147" s="662">
        <f t="shared" si="100"/>
        <v>1</v>
      </c>
      <c r="BA147" s="662" t="s">
        <v>352</v>
      </c>
      <c r="BC147" s="664"/>
      <c r="BD147" s="618"/>
      <c r="BE147" s="664"/>
      <c r="BF147" s="618"/>
      <c r="BG147" s="664"/>
      <c r="BH147" s="618"/>
      <c r="BI147" s="664"/>
      <c r="BJ147" s="618"/>
      <c r="BK147" s="918">
        <f t="shared" si="96"/>
        <v>0</v>
      </c>
      <c r="BL147" s="666">
        <f t="shared" si="97"/>
        <v>0</v>
      </c>
      <c r="BM147" s="618">
        <f t="shared" si="98"/>
        <v>0</v>
      </c>
      <c r="BN147" s="130"/>
      <c r="BO147" s="646"/>
    </row>
    <row r="148" spans="1:67" s="94" customFormat="1" ht="94.15" customHeight="1" x14ac:dyDescent="0.35">
      <c r="A148" s="663"/>
      <c r="B148" s="675"/>
      <c r="C148" s="676"/>
      <c r="D148" s="114"/>
      <c r="E148" s="663"/>
      <c r="F148" s="114"/>
      <c r="G148" s="663"/>
      <c r="H148" s="114"/>
      <c r="I148" s="663"/>
      <c r="J148" s="663"/>
      <c r="K148" s="663"/>
      <c r="L148" s="663"/>
      <c r="M148" s="663"/>
      <c r="N148" s="114"/>
      <c r="O148" s="663"/>
      <c r="P148" s="663"/>
      <c r="Q148" s="663"/>
      <c r="R148" s="663"/>
      <c r="S148" s="663"/>
      <c r="T148" s="114"/>
      <c r="U148" s="678"/>
      <c r="V148" s="663"/>
      <c r="W148" s="663"/>
      <c r="X148" s="663"/>
      <c r="Y148" s="663"/>
      <c r="Z148" s="114"/>
      <c r="AA148" s="669"/>
      <c r="AB148" s="546"/>
      <c r="AC148" s="663"/>
      <c r="AD148" s="114"/>
      <c r="AE148" s="547" t="s">
        <v>1005</v>
      </c>
      <c r="AF148" s="114"/>
      <c r="AG148" s="663"/>
      <c r="AH148" s="663"/>
      <c r="AI148" s="663"/>
      <c r="AJ148" s="663"/>
      <c r="AK148" s="663"/>
      <c r="AL148" s="663"/>
      <c r="AM148" s="663"/>
      <c r="AN148" s="663"/>
      <c r="AO148" s="663"/>
      <c r="AP148" s="663"/>
      <c r="AQ148" s="663"/>
      <c r="AR148" s="663"/>
      <c r="AT148" s="663"/>
      <c r="AV148" s="672"/>
      <c r="AW148" s="114"/>
      <c r="AX148" s="663"/>
      <c r="AY148" s="663"/>
      <c r="BA148" s="663"/>
      <c r="BC148" s="665"/>
      <c r="BD148" s="619"/>
      <c r="BE148" s="665"/>
      <c r="BF148" s="619"/>
      <c r="BG148" s="665"/>
      <c r="BH148" s="619"/>
      <c r="BI148" s="665"/>
      <c r="BJ148" s="619"/>
      <c r="BK148" s="919"/>
      <c r="BL148" s="667"/>
      <c r="BM148" s="619"/>
      <c r="BN148" s="130"/>
      <c r="BO148" s="647"/>
    </row>
    <row r="149" spans="1:67" s="114" customFormat="1" ht="77.45" customHeight="1" x14ac:dyDescent="0.35">
      <c r="A149" s="184" t="s">
        <v>858</v>
      </c>
      <c r="B149" s="825" t="s">
        <v>887</v>
      </c>
      <c r="C149" s="826"/>
      <c r="D149" s="379"/>
      <c r="E149" s="184" t="s">
        <v>433</v>
      </c>
      <c r="F149" s="379"/>
      <c r="G149" s="184"/>
      <c r="H149" s="379"/>
      <c r="I149" s="184"/>
      <c r="J149" s="184"/>
      <c r="K149" s="184"/>
      <c r="L149" s="184">
        <v>1</v>
      </c>
      <c r="M149" s="184"/>
      <c r="N149" s="379"/>
      <c r="O149" s="184">
        <v>1</v>
      </c>
      <c r="P149" s="184"/>
      <c r="Q149" s="184"/>
      <c r="R149" s="184"/>
      <c r="S149" s="184"/>
      <c r="U149" s="185" t="s">
        <v>377</v>
      </c>
      <c r="V149" s="184">
        <v>4</v>
      </c>
      <c r="W149" s="184"/>
      <c r="X149" s="184"/>
      <c r="Y149" s="184"/>
      <c r="Z149" s="379"/>
      <c r="AA149" s="186" t="s">
        <v>240</v>
      </c>
      <c r="AB149" s="148"/>
      <c r="AC149" s="184" t="s">
        <v>67</v>
      </c>
      <c r="AE149" s="184" t="s">
        <v>952</v>
      </c>
      <c r="AF149" s="379"/>
      <c r="AG149" s="184"/>
      <c r="AH149" s="184"/>
      <c r="AI149" s="184"/>
      <c r="AJ149" s="184"/>
      <c r="AK149" s="184"/>
      <c r="AL149" s="184"/>
      <c r="AM149" s="184"/>
      <c r="AN149" s="184"/>
      <c r="AO149" s="184"/>
      <c r="AP149" s="184"/>
      <c r="AQ149" s="184"/>
      <c r="AR149" s="184"/>
      <c r="AT149" s="184">
        <f t="shared" ref="AT149" si="107">SUM(AG149:AR149)</f>
        <v>0</v>
      </c>
      <c r="AV149" s="186" t="s">
        <v>164</v>
      </c>
      <c r="AW149" s="148"/>
      <c r="AX149" s="184">
        <v>1</v>
      </c>
      <c r="AY149" s="184">
        <f t="shared" ref="AY149" si="108">IF(AT149&lt;&gt;0,1,0)</f>
        <v>0</v>
      </c>
      <c r="BA149" s="184" t="s">
        <v>352</v>
      </c>
      <c r="BC149" s="181"/>
      <c r="BD149" s="127"/>
      <c r="BE149" s="181"/>
      <c r="BF149" s="127"/>
      <c r="BG149" s="181"/>
      <c r="BH149" s="127"/>
      <c r="BI149" s="181"/>
      <c r="BJ149" s="127"/>
      <c r="BK149" s="182">
        <f t="shared" ref="BK149" si="109">BC149+BE149+BG149+BI149</f>
        <v>0</v>
      </c>
      <c r="BL149" s="183" t="e">
        <f t="shared" ref="BL149" si="110">BK149/AT149</f>
        <v>#DIV/0!</v>
      </c>
      <c r="BM149" s="127">
        <f t="shared" ref="BM149" si="111">BD149+BF149+BH149+BJ149</f>
        <v>0</v>
      </c>
      <c r="BN149" s="130"/>
      <c r="BO149" s="131"/>
    </row>
    <row r="150" spans="1:67" s="94" customFormat="1" ht="8.4499999999999993" customHeight="1" thickBot="1" x14ac:dyDescent="0.25">
      <c r="A150" s="114"/>
      <c r="B150" s="115"/>
      <c r="C150" s="115"/>
      <c r="D150" s="114"/>
      <c r="E150" s="114"/>
      <c r="F150" s="114"/>
      <c r="G150" s="114"/>
      <c r="H150" s="114"/>
      <c r="I150" s="114"/>
      <c r="J150" s="114"/>
      <c r="K150" s="114"/>
      <c r="L150" s="114"/>
      <c r="M150" s="114"/>
      <c r="N150" s="114"/>
      <c r="O150" s="114"/>
      <c r="P150" s="114"/>
      <c r="Q150" s="114"/>
      <c r="R150" s="114"/>
      <c r="S150" s="114"/>
      <c r="T150" s="114"/>
      <c r="U150" s="116"/>
      <c r="V150" s="114"/>
      <c r="W150" s="114"/>
      <c r="X150" s="114"/>
      <c r="Y150" s="114"/>
      <c r="Z150" s="114"/>
      <c r="AA150" s="117"/>
      <c r="AB150" s="114"/>
      <c r="AC150" s="114"/>
      <c r="AD150" s="114"/>
      <c r="AE150" s="114"/>
      <c r="AF150" s="114"/>
      <c r="AG150" s="114"/>
      <c r="AH150" s="114"/>
      <c r="AI150" s="114"/>
      <c r="AJ150" s="114"/>
      <c r="AK150" s="114"/>
      <c r="AL150" s="114"/>
      <c r="AM150" s="114"/>
      <c r="AN150" s="114"/>
      <c r="AO150" s="114"/>
      <c r="AP150" s="114"/>
      <c r="AQ150" s="114"/>
      <c r="AR150" s="114"/>
      <c r="AT150" s="114"/>
      <c r="AV150" s="115"/>
      <c r="AW150" s="114"/>
      <c r="AX150" s="114"/>
      <c r="AY150" s="114"/>
      <c r="BA150" s="114"/>
      <c r="BD150" s="118"/>
      <c r="BF150" s="118"/>
      <c r="BH150" s="118"/>
      <c r="BJ150" s="118"/>
      <c r="BK150" s="119"/>
      <c r="BL150" s="119"/>
      <c r="BM150" s="118"/>
    </row>
    <row r="151" spans="1:67" s="119" customFormat="1" ht="60.6" customHeight="1" thickTop="1" thickBot="1" x14ac:dyDescent="0.25">
      <c r="A151" s="839" t="str">
        <f>B142</f>
        <v>AUDITORÍAS DE SEGUIMIENTO</v>
      </c>
      <c r="B151" s="839"/>
      <c r="C151" s="441" t="s">
        <v>353</v>
      </c>
      <c r="D151" s="133"/>
      <c r="E151" s="437">
        <f>COUNTIF(BA143:BA149,"P")</f>
        <v>3</v>
      </c>
      <c r="F151" s="133"/>
      <c r="G151" s="594">
        <f>E151/(E151+E152)</f>
        <v>0.6</v>
      </c>
      <c r="H151" s="133"/>
      <c r="I151" s="437">
        <f>SUM(I143:I149)</f>
        <v>0</v>
      </c>
      <c r="J151" s="437">
        <f>SUM(J143:J149)</f>
        <v>0</v>
      </c>
      <c r="K151" s="437">
        <f>SUM(K143:K149)</f>
        <v>0</v>
      </c>
      <c r="L151" s="437">
        <f>SUM(L143:L149)</f>
        <v>6</v>
      </c>
      <c r="M151" s="437">
        <f>SUM(M143:M149)</f>
        <v>0</v>
      </c>
      <c r="N151" s="114"/>
      <c r="O151" s="437">
        <f>SUM(O143:O149)</f>
        <v>2</v>
      </c>
      <c r="P151" s="437">
        <f>SUM(P143:P149)</f>
        <v>0</v>
      </c>
      <c r="Q151" s="437">
        <f>SUM(Q143:Q149)</f>
        <v>4</v>
      </c>
      <c r="R151" s="437">
        <f>SUM(R143:R149)</f>
        <v>0</v>
      </c>
      <c r="S151" s="437">
        <f>SUM(S143:S149)</f>
        <v>0</v>
      </c>
      <c r="T151" s="133"/>
      <c r="U151" s="134"/>
      <c r="V151" s="133"/>
      <c r="W151" s="511">
        <f>SUM(W143:W149)</f>
        <v>0</v>
      </c>
      <c r="X151" s="511">
        <f>SUM(X143:X149)</f>
        <v>2</v>
      </c>
      <c r="Y151" s="511">
        <f>SUM(Y143:Y149)</f>
        <v>3</v>
      </c>
      <c r="Z151" s="133"/>
      <c r="AA151" s="818"/>
      <c r="AB151" s="133"/>
      <c r="AC151" s="133"/>
      <c r="AD151" s="133"/>
      <c r="AE151" s="437" t="s">
        <v>260</v>
      </c>
      <c r="AF151" s="133"/>
      <c r="AG151" s="839">
        <f>SUM(AG143:AI149)</f>
        <v>1</v>
      </c>
      <c r="AH151" s="839"/>
      <c r="AI151" s="839"/>
      <c r="AJ151" s="839">
        <f>SUM(AJ143:AL149)</f>
        <v>0</v>
      </c>
      <c r="AK151" s="839"/>
      <c r="AL151" s="839"/>
      <c r="AM151" s="839">
        <f>SUM(AM143:AO149)</f>
        <v>1</v>
      </c>
      <c r="AN151" s="839"/>
      <c r="AO151" s="839"/>
      <c r="AP151" s="839">
        <f>SUM(AP143:AR149)</f>
        <v>1</v>
      </c>
      <c r="AQ151" s="839"/>
      <c r="AR151" s="839"/>
      <c r="AT151" s="839">
        <f>SUM(AT143:AT149)</f>
        <v>3</v>
      </c>
      <c r="AV151" s="1001" t="s">
        <v>272</v>
      </c>
      <c r="AW151" s="133"/>
      <c r="AX151" s="437">
        <f>SUM(AX143:AX149)</f>
        <v>6</v>
      </c>
      <c r="AY151" s="437">
        <f>SUM(AY143:AY149)</f>
        <v>2</v>
      </c>
      <c r="BA151" s="114"/>
      <c r="BC151" s="460">
        <f t="shared" ref="BC151:BK151" si="112">SUM(BC143:BC149)</f>
        <v>0</v>
      </c>
      <c r="BD151" s="764">
        <f t="shared" si="112"/>
        <v>0</v>
      </c>
      <c r="BE151" s="460">
        <f t="shared" si="112"/>
        <v>0</v>
      </c>
      <c r="BF151" s="764">
        <f t="shared" si="112"/>
        <v>0</v>
      </c>
      <c r="BG151" s="460">
        <f t="shared" si="112"/>
        <v>0</v>
      </c>
      <c r="BH151" s="764">
        <f t="shared" si="112"/>
        <v>0</v>
      </c>
      <c r="BI151" s="460">
        <f t="shared" si="112"/>
        <v>0</v>
      </c>
      <c r="BJ151" s="764">
        <f t="shared" si="112"/>
        <v>0</v>
      </c>
      <c r="BK151" s="1165">
        <f t="shared" si="112"/>
        <v>0</v>
      </c>
      <c r="BL151" s="1166">
        <f>BK151/AT151</f>
        <v>0</v>
      </c>
      <c r="BM151" s="907">
        <f>SUM(BM143:BM149)</f>
        <v>0</v>
      </c>
      <c r="BN151" s="94"/>
      <c r="BO151" s="94"/>
    </row>
    <row r="152" spans="1:67" s="119" customFormat="1" ht="60.6" customHeight="1" thickTop="1" thickBot="1" x14ac:dyDescent="0.25">
      <c r="A152" s="839"/>
      <c r="B152" s="839"/>
      <c r="C152" s="441" t="s">
        <v>354</v>
      </c>
      <c r="D152" s="133"/>
      <c r="E152" s="437">
        <f>COUNTIF(BA143:BA149,"C")</f>
        <v>2</v>
      </c>
      <c r="F152" s="133"/>
      <c r="G152" s="594">
        <f>E152/(E151+E152)</f>
        <v>0.4</v>
      </c>
      <c r="H152" s="133"/>
      <c r="I152" s="839">
        <f>SUM(I151:M151)</f>
        <v>6</v>
      </c>
      <c r="J152" s="839"/>
      <c r="K152" s="839"/>
      <c r="L152" s="839"/>
      <c r="M152" s="839"/>
      <c r="N152" s="135"/>
      <c r="O152" s="839">
        <f>SUM(O151:S151)</f>
        <v>6</v>
      </c>
      <c r="P152" s="839"/>
      <c r="Q152" s="839"/>
      <c r="R152" s="839"/>
      <c r="S152" s="839"/>
      <c r="T152" s="133"/>
      <c r="U152" s="134"/>
      <c r="V152" s="133"/>
      <c r="W152" s="133"/>
      <c r="X152" s="133"/>
      <c r="Y152" s="133"/>
      <c r="Z152" s="133"/>
      <c r="AA152" s="818"/>
      <c r="AB152" s="133"/>
      <c r="AC152" s="133"/>
      <c r="AD152" s="133"/>
      <c r="AE152" s="437" t="s">
        <v>857</v>
      </c>
      <c r="AF152" s="133"/>
      <c r="AG152" s="839">
        <f>AG151+AJ151+AM151+AP151</f>
        <v>3</v>
      </c>
      <c r="AH152" s="839"/>
      <c r="AI152" s="839"/>
      <c r="AJ152" s="839"/>
      <c r="AK152" s="839"/>
      <c r="AL152" s="839"/>
      <c r="AM152" s="839"/>
      <c r="AN152" s="839"/>
      <c r="AO152" s="839"/>
      <c r="AP152" s="839"/>
      <c r="AQ152" s="839"/>
      <c r="AR152" s="839"/>
      <c r="AT152" s="839"/>
      <c r="AV152" s="1001"/>
      <c r="AW152" s="133"/>
      <c r="AX152" s="922">
        <f>AY151/AX151</f>
        <v>0.33333333333333331</v>
      </c>
      <c r="AY152" s="922"/>
      <c r="BA152" s="136"/>
      <c r="BC152" s="461">
        <f>BC151/AG151</f>
        <v>0</v>
      </c>
      <c r="BD152" s="765"/>
      <c r="BE152" s="461" t="e">
        <f>BE151/AJ151</f>
        <v>#DIV/0!</v>
      </c>
      <c r="BF152" s="765"/>
      <c r="BG152" s="461">
        <f>BG151/AM151</f>
        <v>0</v>
      </c>
      <c r="BH152" s="765"/>
      <c r="BI152" s="461">
        <f>BI151/AP151</f>
        <v>0</v>
      </c>
      <c r="BJ152" s="765"/>
      <c r="BK152" s="1165"/>
      <c r="BL152" s="1166"/>
      <c r="BM152" s="907"/>
      <c r="BN152" s="94"/>
      <c r="BO152" s="94"/>
    </row>
    <row r="153" spans="1:67" s="94" customFormat="1" ht="24" thickTop="1" x14ac:dyDescent="0.2">
      <c r="A153" s="120"/>
      <c r="B153" s="121"/>
      <c r="C153" s="121"/>
      <c r="D153" s="114"/>
      <c r="E153" s="114"/>
      <c r="F153" s="114"/>
      <c r="G153" s="114"/>
      <c r="H153" s="114"/>
      <c r="I153" s="114"/>
      <c r="J153" s="114"/>
      <c r="K153" s="114"/>
      <c r="L153" s="114"/>
      <c r="M153" s="114"/>
      <c r="N153" s="114"/>
      <c r="O153" s="114"/>
      <c r="P153" s="114"/>
      <c r="Q153" s="114"/>
      <c r="R153" s="114"/>
      <c r="S153" s="114"/>
      <c r="T153" s="114"/>
      <c r="U153" s="116"/>
      <c r="V153" s="114"/>
      <c r="W153" s="114"/>
      <c r="X153" s="114"/>
      <c r="Y153" s="114"/>
      <c r="Z153" s="114"/>
      <c r="AA153" s="117"/>
      <c r="AB153" s="114"/>
      <c r="AC153" s="114"/>
      <c r="AD153" s="114"/>
      <c r="AE153" s="114"/>
      <c r="AF153" s="114"/>
      <c r="AG153" s="114"/>
      <c r="AH153" s="114"/>
      <c r="AI153" s="114"/>
      <c r="AJ153" s="114"/>
      <c r="AK153" s="114"/>
      <c r="AL153" s="114"/>
      <c r="AM153" s="114"/>
      <c r="AN153" s="114"/>
      <c r="AO153" s="114"/>
      <c r="AP153" s="114"/>
      <c r="AQ153" s="114"/>
      <c r="AR153" s="114"/>
      <c r="AT153" s="114"/>
      <c r="AV153" s="115"/>
      <c r="AW153" s="114"/>
      <c r="AX153" s="114"/>
      <c r="AY153" s="114"/>
      <c r="BA153" s="114"/>
      <c r="BD153" s="118"/>
      <c r="BF153" s="118"/>
      <c r="BH153" s="118"/>
      <c r="BJ153" s="118"/>
      <c r="BK153" s="119"/>
      <c r="BL153" s="119"/>
      <c r="BM153" s="118"/>
    </row>
    <row r="154" spans="1:67" s="94" customFormat="1" ht="64.150000000000006" customHeight="1" x14ac:dyDescent="0.2">
      <c r="A154" s="1278">
        <v>6</v>
      </c>
      <c r="B154" s="842" t="s">
        <v>739</v>
      </c>
      <c r="C154" s="843"/>
      <c r="D154" s="114"/>
      <c r="E154" s="114"/>
      <c r="F154" s="114"/>
      <c r="G154" s="114"/>
      <c r="H154" s="114"/>
      <c r="I154" s="114"/>
      <c r="J154" s="114"/>
      <c r="K154" s="114"/>
      <c r="L154" s="114"/>
      <c r="M154" s="114"/>
      <c r="N154" s="114"/>
      <c r="O154" s="114"/>
      <c r="P154" s="114"/>
      <c r="Q154" s="114"/>
      <c r="R154" s="114"/>
      <c r="S154" s="114"/>
      <c r="T154" s="114"/>
      <c r="U154" s="116"/>
      <c r="V154" s="114"/>
      <c r="W154" s="114"/>
      <c r="X154" s="114"/>
      <c r="Y154" s="114"/>
      <c r="Z154" s="114"/>
      <c r="AA154" s="178"/>
      <c r="AB154" s="114"/>
      <c r="AC154" s="114"/>
      <c r="AD154" s="114"/>
      <c r="AE154" s="114"/>
      <c r="AF154" s="114"/>
      <c r="AG154" s="114"/>
      <c r="AH154" s="114"/>
      <c r="AI154" s="114"/>
      <c r="AJ154" s="114"/>
      <c r="AK154" s="114"/>
      <c r="AL154" s="114"/>
      <c r="AM154" s="114"/>
      <c r="AN154" s="114"/>
      <c r="AO154" s="114"/>
      <c r="AP154" s="114"/>
      <c r="AQ154" s="114"/>
      <c r="AR154" s="114"/>
      <c r="AT154" s="114"/>
      <c r="AV154" s="115"/>
      <c r="AW154" s="114"/>
      <c r="AX154" s="114"/>
      <c r="AY154" s="114"/>
      <c r="BA154" s="114"/>
      <c r="BD154" s="118"/>
      <c r="BF154" s="118"/>
      <c r="BH154" s="118"/>
      <c r="BJ154" s="118"/>
      <c r="BK154" s="119"/>
      <c r="BL154" s="119"/>
      <c r="BM154" s="118"/>
    </row>
    <row r="155" spans="1:67" s="94" customFormat="1" ht="107.45" customHeight="1" x14ac:dyDescent="0.2">
      <c r="A155" s="1279"/>
      <c r="B155" s="1292" t="s">
        <v>740</v>
      </c>
      <c r="C155" s="1293"/>
      <c r="D155" s="114"/>
      <c r="E155" s="114"/>
      <c r="F155" s="114"/>
      <c r="G155" s="114"/>
      <c r="H155" s="114"/>
      <c r="I155" s="120"/>
      <c r="J155" s="120"/>
      <c r="K155" s="120"/>
      <c r="L155" s="120"/>
      <c r="M155" s="120"/>
      <c r="N155" s="114"/>
      <c r="O155" s="114"/>
      <c r="P155" s="114"/>
      <c r="Q155" s="114"/>
      <c r="R155" s="114"/>
      <c r="S155" s="114"/>
      <c r="T155" s="114"/>
      <c r="U155" s="122"/>
      <c r="V155" s="120"/>
      <c r="W155" s="120"/>
      <c r="X155" s="120"/>
      <c r="Y155" s="120"/>
      <c r="Z155" s="114"/>
      <c r="AA155" s="178"/>
      <c r="AB155" s="114"/>
      <c r="AC155" s="120"/>
      <c r="AD155" s="114"/>
      <c r="AE155" s="120"/>
      <c r="AF155" s="114"/>
      <c r="AG155" s="120"/>
      <c r="AH155" s="120"/>
      <c r="AI155" s="120"/>
      <c r="AJ155" s="120"/>
      <c r="AK155" s="120"/>
      <c r="AL155" s="120"/>
      <c r="AM155" s="120"/>
      <c r="AN155" s="120"/>
      <c r="AO155" s="120"/>
      <c r="AP155" s="120"/>
      <c r="AQ155" s="120"/>
      <c r="AR155" s="120"/>
      <c r="AT155" s="120"/>
      <c r="AV155" s="121"/>
      <c r="AW155" s="114"/>
      <c r="AX155" s="120"/>
      <c r="AY155" s="120"/>
      <c r="BA155" s="120"/>
      <c r="BD155" s="118"/>
      <c r="BF155" s="118"/>
      <c r="BH155" s="118"/>
      <c r="BJ155" s="118"/>
      <c r="BK155" s="119"/>
      <c r="BL155" s="119"/>
      <c r="BM155" s="118"/>
    </row>
    <row r="156" spans="1:67" s="94" customFormat="1" ht="75.75" x14ac:dyDescent="0.35">
      <c r="A156" s="353" t="s">
        <v>128</v>
      </c>
      <c r="B156" s="652" t="s">
        <v>874</v>
      </c>
      <c r="C156" s="653"/>
      <c r="D156" s="144"/>
      <c r="E156" s="187" t="s">
        <v>433</v>
      </c>
      <c r="F156" s="144"/>
      <c r="G156" s="187"/>
      <c r="H156" s="144"/>
      <c r="I156" s="187"/>
      <c r="J156" s="187"/>
      <c r="K156" s="187"/>
      <c r="L156" s="187">
        <v>1</v>
      </c>
      <c r="M156" s="187"/>
      <c r="N156" s="114"/>
      <c r="O156" s="187"/>
      <c r="P156" s="187"/>
      <c r="Q156" s="187">
        <v>1</v>
      </c>
      <c r="R156" s="187"/>
      <c r="S156" s="187"/>
      <c r="T156" s="114"/>
      <c r="U156" s="188" t="s">
        <v>376</v>
      </c>
      <c r="V156" s="187">
        <v>3</v>
      </c>
      <c r="W156" s="187"/>
      <c r="X156" s="187"/>
      <c r="Y156" s="187">
        <v>1</v>
      </c>
      <c r="Z156" s="145"/>
      <c r="AA156" s="189"/>
      <c r="AB156" s="114"/>
      <c r="AC156" s="187"/>
      <c r="AD156" s="115"/>
      <c r="AE156" s="187" t="s">
        <v>39</v>
      </c>
      <c r="AF156" s="115"/>
      <c r="AG156" s="187"/>
      <c r="AH156" s="187"/>
      <c r="AI156" s="187"/>
      <c r="AJ156" s="187"/>
      <c r="AK156" s="187"/>
      <c r="AL156" s="187"/>
      <c r="AM156" s="187"/>
      <c r="AN156" s="187"/>
      <c r="AO156" s="187"/>
      <c r="AP156" s="187"/>
      <c r="AQ156" s="187"/>
      <c r="AR156" s="187"/>
      <c r="AT156" s="187">
        <f t="shared" ref="AT156:AT172" si="113">SUM(AG156:AR156)</f>
        <v>0</v>
      </c>
      <c r="AV156" s="189" t="s">
        <v>41</v>
      </c>
      <c r="AW156" s="114"/>
      <c r="AX156" s="187">
        <v>1</v>
      </c>
      <c r="AY156" s="187">
        <f t="shared" ref="AY156:AY172" si="114">IF(AT156&lt;&gt;0,1,0)</f>
        <v>0</v>
      </c>
      <c r="BA156" s="187" t="s">
        <v>3</v>
      </c>
      <c r="BC156" s="190"/>
      <c r="BD156" s="127"/>
      <c r="BE156" s="190"/>
      <c r="BF156" s="127"/>
      <c r="BG156" s="190"/>
      <c r="BH156" s="127"/>
      <c r="BI156" s="190"/>
      <c r="BJ156" s="127"/>
      <c r="BK156" s="191">
        <f t="shared" ref="BK156:BK172" si="115">BC156+BE156+BG156+BI156</f>
        <v>0</v>
      </c>
      <c r="BL156" s="192" t="e">
        <f t="shared" ref="BL156:BL159" si="116">BK156/AT156</f>
        <v>#DIV/0!</v>
      </c>
      <c r="BM156" s="127">
        <f t="shared" ref="BM156:BM172" si="117">BD156+BF156+BH156+BJ156</f>
        <v>0</v>
      </c>
      <c r="BN156" s="130"/>
      <c r="BO156" s="131"/>
    </row>
    <row r="157" spans="1:67" s="94" customFormat="1" ht="82.5" customHeight="1" x14ac:dyDescent="0.35">
      <c r="A157" s="187" t="s">
        <v>129</v>
      </c>
      <c r="B157" s="652" t="s">
        <v>873</v>
      </c>
      <c r="C157" s="653"/>
      <c r="D157" s="144"/>
      <c r="E157" s="187" t="s">
        <v>433</v>
      </c>
      <c r="F157" s="144"/>
      <c r="G157" s="187"/>
      <c r="H157" s="144"/>
      <c r="I157" s="187"/>
      <c r="J157" s="187"/>
      <c r="K157" s="187"/>
      <c r="L157" s="187">
        <v>1</v>
      </c>
      <c r="M157" s="187"/>
      <c r="N157" s="114"/>
      <c r="O157" s="187">
        <v>1</v>
      </c>
      <c r="P157" s="187"/>
      <c r="Q157" s="187"/>
      <c r="R157" s="187"/>
      <c r="S157" s="187"/>
      <c r="T157" s="114"/>
      <c r="U157" s="188" t="s">
        <v>376</v>
      </c>
      <c r="V157" s="187">
        <v>3</v>
      </c>
      <c r="W157" s="187"/>
      <c r="X157" s="187"/>
      <c r="Y157" s="187"/>
      <c r="Z157" s="145"/>
      <c r="AA157" s="189"/>
      <c r="AB157" s="114"/>
      <c r="AC157" s="187"/>
      <c r="AD157" s="115"/>
      <c r="AE157" s="187" t="s">
        <v>39</v>
      </c>
      <c r="AF157" s="115"/>
      <c r="AG157" s="187"/>
      <c r="AH157" s="187"/>
      <c r="AI157" s="187"/>
      <c r="AJ157" s="187"/>
      <c r="AK157" s="187"/>
      <c r="AL157" s="187"/>
      <c r="AM157" s="187"/>
      <c r="AN157" s="187"/>
      <c r="AO157" s="187"/>
      <c r="AP157" s="187"/>
      <c r="AQ157" s="187"/>
      <c r="AR157" s="187"/>
      <c r="AT157" s="187">
        <f t="shared" si="113"/>
        <v>0</v>
      </c>
      <c r="AV157" s="189" t="s">
        <v>41</v>
      </c>
      <c r="AW157" s="114"/>
      <c r="AX157" s="187">
        <v>1</v>
      </c>
      <c r="AY157" s="187">
        <f t="shared" si="114"/>
        <v>0</v>
      </c>
      <c r="BA157" s="187"/>
      <c r="BC157" s="190"/>
      <c r="BD157" s="127"/>
      <c r="BE157" s="190"/>
      <c r="BF157" s="127"/>
      <c r="BG157" s="190"/>
      <c r="BH157" s="127"/>
      <c r="BI157" s="190"/>
      <c r="BJ157" s="127"/>
      <c r="BK157" s="191">
        <f t="shared" si="115"/>
        <v>0</v>
      </c>
      <c r="BL157" s="192" t="e">
        <f t="shared" si="116"/>
        <v>#DIV/0!</v>
      </c>
      <c r="BM157" s="127">
        <f t="shared" si="117"/>
        <v>0</v>
      </c>
      <c r="BN157" s="130"/>
      <c r="BO157" s="131"/>
    </row>
    <row r="158" spans="1:67" s="94" customFormat="1" ht="100.5" customHeight="1" x14ac:dyDescent="0.35">
      <c r="A158" s="187" t="s">
        <v>130</v>
      </c>
      <c r="B158" s="652" t="s">
        <v>780</v>
      </c>
      <c r="C158" s="653"/>
      <c r="D158" s="144"/>
      <c r="E158" s="187" t="s">
        <v>433</v>
      </c>
      <c r="F158" s="144"/>
      <c r="G158" s="187"/>
      <c r="H158" s="144"/>
      <c r="I158" s="187"/>
      <c r="J158" s="187"/>
      <c r="K158" s="187"/>
      <c r="L158" s="187">
        <v>1</v>
      </c>
      <c r="M158" s="187"/>
      <c r="N158" s="114"/>
      <c r="O158" s="187"/>
      <c r="P158" s="187">
        <v>1</v>
      </c>
      <c r="Q158" s="187"/>
      <c r="R158" s="187"/>
      <c r="S158" s="187"/>
      <c r="T158" s="114"/>
      <c r="U158" s="188" t="s">
        <v>376</v>
      </c>
      <c r="V158" s="187">
        <v>3</v>
      </c>
      <c r="W158" s="187"/>
      <c r="X158" s="187"/>
      <c r="Y158" s="187">
        <v>1</v>
      </c>
      <c r="Z158" s="145"/>
      <c r="AA158" s="189"/>
      <c r="AB158" s="114"/>
      <c r="AC158" s="187"/>
      <c r="AD158" s="115"/>
      <c r="AE158" s="187" t="s">
        <v>39</v>
      </c>
      <c r="AF158" s="115"/>
      <c r="AG158" s="187"/>
      <c r="AH158" s="187"/>
      <c r="AI158" s="187"/>
      <c r="AJ158" s="187"/>
      <c r="AK158" s="187"/>
      <c r="AL158" s="187"/>
      <c r="AM158" s="187"/>
      <c r="AN158" s="187"/>
      <c r="AO158" s="187"/>
      <c r="AP158" s="187"/>
      <c r="AQ158" s="187"/>
      <c r="AR158" s="187"/>
      <c r="AT158" s="187">
        <f t="shared" ref="AT158:AT159" si="118">SUM(AG158:AR158)</f>
        <v>0</v>
      </c>
      <c r="AV158" s="189" t="s">
        <v>88</v>
      </c>
      <c r="AW158" s="114"/>
      <c r="AX158" s="187">
        <v>1</v>
      </c>
      <c r="AY158" s="187">
        <f t="shared" ref="AY158:AY159" si="119">IF(AT158&lt;&gt;0,1,0)</f>
        <v>0</v>
      </c>
      <c r="BA158" s="187" t="s">
        <v>352</v>
      </c>
      <c r="BC158" s="190"/>
      <c r="BD158" s="127"/>
      <c r="BE158" s="190"/>
      <c r="BF158" s="127"/>
      <c r="BG158" s="190"/>
      <c r="BH158" s="127"/>
      <c r="BI158" s="190"/>
      <c r="BJ158" s="127"/>
      <c r="BK158" s="191">
        <f t="shared" ref="BK158:BK159" si="120">BC158+BE158+BG158+BI158</f>
        <v>0</v>
      </c>
      <c r="BL158" s="192" t="e">
        <f t="shared" si="116"/>
        <v>#DIV/0!</v>
      </c>
      <c r="BM158" s="127">
        <f t="shared" ref="BM158:BM159" si="121">BD158+BF158+BH158+BJ158</f>
        <v>0</v>
      </c>
      <c r="BN158" s="130"/>
      <c r="BO158" s="131"/>
    </row>
    <row r="159" spans="1:67" s="94" customFormat="1" ht="86.45" customHeight="1" x14ac:dyDescent="0.35">
      <c r="A159" s="187" t="s">
        <v>131</v>
      </c>
      <c r="B159" s="652" t="s">
        <v>781</v>
      </c>
      <c r="C159" s="653"/>
      <c r="D159" s="144"/>
      <c r="E159" s="187" t="s">
        <v>433</v>
      </c>
      <c r="F159" s="144"/>
      <c r="G159" s="187"/>
      <c r="H159" s="144"/>
      <c r="I159" s="187"/>
      <c r="J159" s="187"/>
      <c r="K159" s="187"/>
      <c r="L159" s="187">
        <v>1</v>
      </c>
      <c r="M159" s="187"/>
      <c r="N159" s="114"/>
      <c r="O159" s="187"/>
      <c r="P159" s="187">
        <v>1</v>
      </c>
      <c r="Q159" s="187"/>
      <c r="R159" s="187"/>
      <c r="S159" s="187"/>
      <c r="T159" s="114"/>
      <c r="U159" s="188" t="s">
        <v>376</v>
      </c>
      <c r="V159" s="187">
        <v>3</v>
      </c>
      <c r="W159" s="187"/>
      <c r="X159" s="187"/>
      <c r="Y159" s="187"/>
      <c r="Z159" s="145"/>
      <c r="AA159" s="189"/>
      <c r="AB159" s="114"/>
      <c r="AC159" s="187"/>
      <c r="AD159" s="115"/>
      <c r="AE159" s="245" t="s">
        <v>39</v>
      </c>
      <c r="AF159" s="115"/>
      <c r="AG159" s="187"/>
      <c r="AH159" s="187"/>
      <c r="AI159" s="187"/>
      <c r="AJ159" s="187"/>
      <c r="AK159" s="187"/>
      <c r="AL159" s="187"/>
      <c r="AM159" s="187"/>
      <c r="AN159" s="187"/>
      <c r="AO159" s="187"/>
      <c r="AP159" s="187"/>
      <c r="AQ159" s="187"/>
      <c r="AR159" s="187"/>
      <c r="AT159" s="187">
        <f t="shared" si="118"/>
        <v>0</v>
      </c>
      <c r="AV159" s="189" t="s">
        <v>88</v>
      </c>
      <c r="AW159" s="114"/>
      <c r="AX159" s="187">
        <v>1</v>
      </c>
      <c r="AY159" s="187">
        <f t="shared" si="119"/>
        <v>0</v>
      </c>
      <c r="BA159" s="187"/>
      <c r="BC159" s="190"/>
      <c r="BD159" s="127"/>
      <c r="BE159" s="190"/>
      <c r="BF159" s="127"/>
      <c r="BG159" s="190"/>
      <c r="BH159" s="127"/>
      <c r="BI159" s="190"/>
      <c r="BJ159" s="127"/>
      <c r="BK159" s="191">
        <f t="shared" si="120"/>
        <v>0</v>
      </c>
      <c r="BL159" s="192" t="e">
        <f t="shared" si="116"/>
        <v>#DIV/0!</v>
      </c>
      <c r="BM159" s="127">
        <f t="shared" si="121"/>
        <v>0</v>
      </c>
      <c r="BN159" s="130"/>
      <c r="BO159" s="131"/>
    </row>
    <row r="160" spans="1:67" s="94" customFormat="1" ht="88.15" customHeight="1" x14ac:dyDescent="0.35">
      <c r="A160" s="187" t="s">
        <v>132</v>
      </c>
      <c r="B160" s="652" t="s">
        <v>646</v>
      </c>
      <c r="C160" s="653"/>
      <c r="D160" s="144"/>
      <c r="E160" s="187" t="s">
        <v>433</v>
      </c>
      <c r="F160" s="144"/>
      <c r="G160" s="187"/>
      <c r="H160" s="144"/>
      <c r="I160" s="187"/>
      <c r="J160" s="187"/>
      <c r="K160" s="187"/>
      <c r="L160" s="187">
        <v>1</v>
      </c>
      <c r="M160" s="187"/>
      <c r="N160" s="114"/>
      <c r="O160" s="187"/>
      <c r="P160" s="187">
        <v>1</v>
      </c>
      <c r="Q160" s="187"/>
      <c r="R160" s="187"/>
      <c r="S160" s="187"/>
      <c r="T160" s="114"/>
      <c r="U160" s="188" t="s">
        <v>376</v>
      </c>
      <c r="V160" s="187">
        <v>3</v>
      </c>
      <c r="W160" s="187"/>
      <c r="X160" s="187"/>
      <c r="Y160" s="187"/>
      <c r="Z160" s="145"/>
      <c r="AA160" s="189"/>
      <c r="AB160" s="114"/>
      <c r="AC160" s="187"/>
      <c r="AD160" s="115"/>
      <c r="AE160" s="245" t="s">
        <v>39</v>
      </c>
      <c r="AF160" s="115"/>
      <c r="AG160" s="187"/>
      <c r="AH160" s="187"/>
      <c r="AI160" s="187"/>
      <c r="AJ160" s="187"/>
      <c r="AK160" s="187"/>
      <c r="AL160" s="187"/>
      <c r="AM160" s="187"/>
      <c r="AN160" s="187"/>
      <c r="AO160" s="187"/>
      <c r="AP160" s="187"/>
      <c r="AQ160" s="187"/>
      <c r="AR160" s="187"/>
      <c r="AT160" s="187">
        <f t="shared" si="113"/>
        <v>0</v>
      </c>
      <c r="AV160" s="189" t="s">
        <v>88</v>
      </c>
      <c r="AW160" s="114"/>
      <c r="AX160" s="187">
        <v>1</v>
      </c>
      <c r="AY160" s="187">
        <f t="shared" si="114"/>
        <v>0</v>
      </c>
      <c r="BA160" s="187"/>
      <c r="BC160" s="190"/>
      <c r="BD160" s="127"/>
      <c r="BE160" s="190"/>
      <c r="BF160" s="127"/>
      <c r="BG160" s="190"/>
      <c r="BH160" s="127"/>
      <c r="BI160" s="190"/>
      <c r="BJ160" s="127"/>
      <c r="BK160" s="191">
        <f t="shared" si="115"/>
        <v>0</v>
      </c>
      <c r="BL160" s="192" t="e">
        <f t="shared" ref="BL160" si="122">BK160/AT160</f>
        <v>#DIV/0!</v>
      </c>
      <c r="BM160" s="127">
        <f t="shared" si="117"/>
        <v>0</v>
      </c>
      <c r="BN160" s="130"/>
      <c r="BO160" s="131"/>
    </row>
    <row r="161" spans="1:67" s="94" customFormat="1" ht="75.75" x14ac:dyDescent="0.35">
      <c r="A161" s="353" t="s">
        <v>133</v>
      </c>
      <c r="B161" s="652" t="s">
        <v>428</v>
      </c>
      <c r="C161" s="653"/>
      <c r="D161" s="144"/>
      <c r="E161" s="187" t="s">
        <v>433</v>
      </c>
      <c r="F161" s="144"/>
      <c r="G161" s="187"/>
      <c r="H161" s="144"/>
      <c r="I161" s="187"/>
      <c r="J161" s="187"/>
      <c r="K161" s="187"/>
      <c r="L161" s="187">
        <v>1</v>
      </c>
      <c r="M161" s="187"/>
      <c r="N161" s="114"/>
      <c r="O161" s="187"/>
      <c r="P161" s="187"/>
      <c r="Q161" s="187">
        <v>1</v>
      </c>
      <c r="R161" s="187"/>
      <c r="S161" s="187"/>
      <c r="T161" s="114"/>
      <c r="U161" s="188" t="s">
        <v>376</v>
      </c>
      <c r="V161" s="187">
        <v>3</v>
      </c>
      <c r="W161" s="187"/>
      <c r="X161" s="187">
        <v>1</v>
      </c>
      <c r="Y161" s="187"/>
      <c r="Z161" s="145"/>
      <c r="AA161" s="189"/>
      <c r="AB161" s="114"/>
      <c r="AC161" s="187"/>
      <c r="AD161" s="115"/>
      <c r="AE161" s="245" t="s">
        <v>39</v>
      </c>
      <c r="AF161" s="115"/>
      <c r="AG161" s="187"/>
      <c r="AH161" s="187"/>
      <c r="AI161" s="187"/>
      <c r="AJ161" s="187"/>
      <c r="AK161" s="187"/>
      <c r="AL161" s="187"/>
      <c r="AM161" s="187"/>
      <c r="AN161" s="187"/>
      <c r="AO161" s="187"/>
      <c r="AP161" s="187"/>
      <c r="AQ161" s="187"/>
      <c r="AR161" s="187"/>
      <c r="AT161" s="187">
        <f t="shared" si="113"/>
        <v>0</v>
      </c>
      <c r="AV161" s="189" t="s">
        <v>41</v>
      </c>
      <c r="AW161" s="114"/>
      <c r="AX161" s="187">
        <v>1</v>
      </c>
      <c r="AY161" s="187">
        <f t="shared" si="114"/>
        <v>0</v>
      </c>
      <c r="BA161" s="187"/>
      <c r="BC161" s="190"/>
      <c r="BD161" s="127"/>
      <c r="BE161" s="190"/>
      <c r="BF161" s="127"/>
      <c r="BG161" s="190"/>
      <c r="BH161" s="127"/>
      <c r="BI161" s="190"/>
      <c r="BJ161" s="127"/>
      <c r="BK161" s="191">
        <f t="shared" si="115"/>
        <v>0</v>
      </c>
      <c r="BL161" s="192" t="e">
        <f t="shared" ref="BL161:BL172" si="123">BK161/AT161</f>
        <v>#DIV/0!</v>
      </c>
      <c r="BM161" s="127">
        <f t="shared" si="117"/>
        <v>0</v>
      </c>
      <c r="BN161" s="130"/>
      <c r="BO161" s="131"/>
    </row>
    <row r="162" spans="1:67" s="94" customFormat="1" ht="86.25" customHeight="1" x14ac:dyDescent="0.35">
      <c r="A162" s="187" t="s">
        <v>134</v>
      </c>
      <c r="B162" s="652" t="s">
        <v>867</v>
      </c>
      <c r="C162" s="653"/>
      <c r="D162" s="144"/>
      <c r="E162" s="187" t="s">
        <v>433</v>
      </c>
      <c r="F162" s="144"/>
      <c r="G162" s="187"/>
      <c r="H162" s="144"/>
      <c r="I162" s="187"/>
      <c r="J162" s="187"/>
      <c r="K162" s="187"/>
      <c r="L162" s="187">
        <v>1</v>
      </c>
      <c r="M162" s="187"/>
      <c r="N162" s="114"/>
      <c r="O162" s="187"/>
      <c r="P162" s="187"/>
      <c r="Q162" s="187">
        <v>1</v>
      </c>
      <c r="R162" s="187"/>
      <c r="S162" s="187"/>
      <c r="T162" s="114"/>
      <c r="U162" s="188" t="s">
        <v>376</v>
      </c>
      <c r="V162" s="187">
        <v>3</v>
      </c>
      <c r="W162" s="187"/>
      <c r="X162" s="187"/>
      <c r="Y162" s="187"/>
      <c r="Z162" s="145"/>
      <c r="AA162" s="189"/>
      <c r="AB162" s="114"/>
      <c r="AC162" s="187"/>
      <c r="AD162" s="115"/>
      <c r="AE162" s="245" t="s">
        <v>39</v>
      </c>
      <c r="AF162" s="115"/>
      <c r="AG162" s="187"/>
      <c r="AH162" s="187"/>
      <c r="AI162" s="187"/>
      <c r="AJ162" s="187"/>
      <c r="AK162" s="187"/>
      <c r="AL162" s="187"/>
      <c r="AM162" s="187"/>
      <c r="AN162" s="187"/>
      <c r="AO162" s="187"/>
      <c r="AP162" s="187"/>
      <c r="AQ162" s="187"/>
      <c r="AR162" s="187"/>
      <c r="AT162" s="187">
        <f t="shared" si="113"/>
        <v>0</v>
      </c>
      <c r="AV162" s="189" t="s">
        <v>41</v>
      </c>
      <c r="AW162" s="114"/>
      <c r="AX162" s="187">
        <v>1</v>
      </c>
      <c r="AY162" s="187">
        <f t="shared" si="114"/>
        <v>0</v>
      </c>
      <c r="BA162" s="187"/>
      <c r="BC162" s="190"/>
      <c r="BD162" s="127"/>
      <c r="BE162" s="190"/>
      <c r="BF162" s="127"/>
      <c r="BG162" s="190"/>
      <c r="BH162" s="127"/>
      <c r="BI162" s="190"/>
      <c r="BJ162" s="127"/>
      <c r="BK162" s="191">
        <f t="shared" si="115"/>
        <v>0</v>
      </c>
      <c r="BL162" s="192" t="e">
        <f t="shared" si="123"/>
        <v>#DIV/0!</v>
      </c>
      <c r="BM162" s="127">
        <f t="shared" si="117"/>
        <v>0</v>
      </c>
      <c r="BN162" s="130"/>
      <c r="BO162" s="131"/>
    </row>
    <row r="163" spans="1:67" s="94" customFormat="1" ht="87.75" customHeight="1" x14ac:dyDescent="0.35">
      <c r="A163" s="187" t="s">
        <v>155</v>
      </c>
      <c r="B163" s="652" t="s">
        <v>868</v>
      </c>
      <c r="C163" s="653"/>
      <c r="D163" s="144"/>
      <c r="E163" s="187" t="s">
        <v>433</v>
      </c>
      <c r="F163" s="144"/>
      <c r="G163" s="187"/>
      <c r="H163" s="144"/>
      <c r="I163" s="187"/>
      <c r="J163" s="187"/>
      <c r="K163" s="187"/>
      <c r="L163" s="187">
        <v>1</v>
      </c>
      <c r="M163" s="187"/>
      <c r="N163" s="114"/>
      <c r="O163" s="187"/>
      <c r="P163" s="187"/>
      <c r="Q163" s="187">
        <v>1</v>
      </c>
      <c r="R163" s="187"/>
      <c r="S163" s="187"/>
      <c r="T163" s="114"/>
      <c r="U163" s="188" t="s">
        <v>376</v>
      </c>
      <c r="V163" s="187">
        <v>3</v>
      </c>
      <c r="W163" s="187"/>
      <c r="X163" s="187"/>
      <c r="Y163" s="187">
        <v>1</v>
      </c>
      <c r="Z163" s="145"/>
      <c r="AA163" s="189"/>
      <c r="AB163" s="114"/>
      <c r="AC163" s="187"/>
      <c r="AD163" s="115"/>
      <c r="AE163" s="245" t="s">
        <v>39</v>
      </c>
      <c r="AF163" s="223"/>
      <c r="AG163" s="245"/>
      <c r="AH163" s="245"/>
      <c r="AI163" s="245"/>
      <c r="AJ163" s="187"/>
      <c r="AK163" s="187"/>
      <c r="AL163" s="187"/>
      <c r="AM163" s="187"/>
      <c r="AN163" s="187"/>
      <c r="AO163" s="187"/>
      <c r="AP163" s="187"/>
      <c r="AQ163" s="187"/>
      <c r="AR163" s="187"/>
      <c r="AT163" s="187">
        <f t="shared" si="113"/>
        <v>0</v>
      </c>
      <c r="AV163" s="189" t="s">
        <v>41</v>
      </c>
      <c r="AW163" s="114"/>
      <c r="AX163" s="187">
        <v>1</v>
      </c>
      <c r="AY163" s="187">
        <f t="shared" si="114"/>
        <v>0</v>
      </c>
      <c r="BA163" s="187" t="s">
        <v>352</v>
      </c>
      <c r="BC163" s="190"/>
      <c r="BD163" s="127"/>
      <c r="BE163" s="190"/>
      <c r="BF163" s="127"/>
      <c r="BG163" s="190"/>
      <c r="BH163" s="127"/>
      <c r="BI163" s="190"/>
      <c r="BJ163" s="127"/>
      <c r="BK163" s="191">
        <f t="shared" si="115"/>
        <v>0</v>
      </c>
      <c r="BL163" s="192" t="e">
        <f t="shared" si="123"/>
        <v>#DIV/0!</v>
      </c>
      <c r="BM163" s="127">
        <f t="shared" si="117"/>
        <v>0</v>
      </c>
      <c r="BN163" s="130"/>
      <c r="BO163" s="131"/>
    </row>
    <row r="164" spans="1:67" s="94" customFormat="1" ht="168" customHeight="1" x14ac:dyDescent="0.35">
      <c r="A164" s="187" t="s">
        <v>212</v>
      </c>
      <c r="B164" s="652" t="s">
        <v>556</v>
      </c>
      <c r="C164" s="653"/>
      <c r="D164" s="144"/>
      <c r="E164" s="187" t="s">
        <v>433</v>
      </c>
      <c r="F164" s="144"/>
      <c r="G164" s="187"/>
      <c r="H164" s="144"/>
      <c r="I164" s="187"/>
      <c r="J164" s="187"/>
      <c r="K164" s="187"/>
      <c r="L164" s="187">
        <v>1</v>
      </c>
      <c r="M164" s="187"/>
      <c r="N164" s="114"/>
      <c r="O164" s="187"/>
      <c r="P164" s="187"/>
      <c r="Q164" s="187">
        <v>1</v>
      </c>
      <c r="R164" s="187"/>
      <c r="S164" s="187"/>
      <c r="T164" s="114"/>
      <c r="U164" s="188" t="s">
        <v>376</v>
      </c>
      <c r="V164" s="187">
        <v>3</v>
      </c>
      <c r="W164" s="187"/>
      <c r="X164" s="187"/>
      <c r="Y164" s="187"/>
      <c r="Z164" s="145"/>
      <c r="AA164" s="189"/>
      <c r="AB164" s="114"/>
      <c r="AC164" s="187" t="s">
        <v>877</v>
      </c>
      <c r="AD164" s="115"/>
      <c r="AE164" s="531" t="s">
        <v>1004</v>
      </c>
      <c r="AF164" s="115"/>
      <c r="AG164" s="187"/>
      <c r="AH164" s="187"/>
      <c r="AI164" s="187"/>
      <c r="AJ164" s="187"/>
      <c r="AK164" s="187"/>
      <c r="AL164" s="187"/>
      <c r="AM164" s="187"/>
      <c r="AN164" s="187"/>
      <c r="AO164" s="187"/>
      <c r="AP164" s="187"/>
      <c r="AQ164" s="187"/>
      <c r="AR164" s="187"/>
      <c r="AT164" s="187">
        <f t="shared" si="113"/>
        <v>0</v>
      </c>
      <c r="AV164" s="189" t="s">
        <v>41</v>
      </c>
      <c r="AW164" s="114"/>
      <c r="AX164" s="187">
        <v>1</v>
      </c>
      <c r="AY164" s="187">
        <f t="shared" si="114"/>
        <v>0</v>
      </c>
      <c r="BA164" s="187"/>
      <c r="BC164" s="190"/>
      <c r="BD164" s="127"/>
      <c r="BE164" s="190"/>
      <c r="BF164" s="127"/>
      <c r="BG164" s="190"/>
      <c r="BH164" s="127"/>
      <c r="BI164" s="190"/>
      <c r="BJ164" s="127"/>
      <c r="BK164" s="191">
        <f t="shared" si="115"/>
        <v>0</v>
      </c>
      <c r="BL164" s="192" t="e">
        <f t="shared" si="123"/>
        <v>#DIV/0!</v>
      </c>
      <c r="BM164" s="127">
        <f t="shared" si="117"/>
        <v>0</v>
      </c>
      <c r="BN164" s="130"/>
      <c r="BO164" s="131"/>
    </row>
    <row r="165" spans="1:67" s="94" customFormat="1" ht="121.5" customHeight="1" x14ac:dyDescent="0.35">
      <c r="A165" s="187" t="s">
        <v>233</v>
      </c>
      <c r="B165" s="652" t="s">
        <v>869</v>
      </c>
      <c r="C165" s="653"/>
      <c r="D165" s="144"/>
      <c r="E165" s="187" t="s">
        <v>433</v>
      </c>
      <c r="F165" s="144"/>
      <c r="G165" s="187"/>
      <c r="H165" s="144"/>
      <c r="I165" s="187"/>
      <c r="J165" s="187"/>
      <c r="K165" s="187"/>
      <c r="L165" s="187">
        <v>1</v>
      </c>
      <c r="M165" s="187"/>
      <c r="N165" s="114"/>
      <c r="O165" s="187"/>
      <c r="P165" s="187"/>
      <c r="Q165" s="187">
        <v>1</v>
      </c>
      <c r="R165" s="187"/>
      <c r="S165" s="187"/>
      <c r="T165" s="114"/>
      <c r="U165" s="188" t="s">
        <v>376</v>
      </c>
      <c r="V165" s="187">
        <v>3</v>
      </c>
      <c r="W165" s="187"/>
      <c r="X165" s="187"/>
      <c r="Y165" s="187"/>
      <c r="Z165" s="145"/>
      <c r="AA165" s="189"/>
      <c r="AB165" s="114"/>
      <c r="AC165" s="187"/>
      <c r="AD165" s="115"/>
      <c r="AE165" s="187" t="s">
        <v>39</v>
      </c>
      <c r="AF165" s="115"/>
      <c r="AG165" s="187"/>
      <c r="AH165" s="187"/>
      <c r="AI165" s="187"/>
      <c r="AJ165" s="187"/>
      <c r="AK165" s="187"/>
      <c r="AL165" s="187"/>
      <c r="AM165" s="187"/>
      <c r="AN165" s="187"/>
      <c r="AO165" s="187"/>
      <c r="AP165" s="187"/>
      <c r="AQ165" s="187"/>
      <c r="AR165" s="187"/>
      <c r="AT165" s="187">
        <f t="shared" si="113"/>
        <v>0</v>
      </c>
      <c r="AV165" s="189" t="s">
        <v>41</v>
      </c>
      <c r="AW165" s="114"/>
      <c r="AX165" s="187">
        <v>1</v>
      </c>
      <c r="AY165" s="187">
        <f t="shared" si="114"/>
        <v>0</v>
      </c>
      <c r="BA165" s="187"/>
      <c r="BC165" s="190"/>
      <c r="BD165" s="127"/>
      <c r="BE165" s="190"/>
      <c r="BF165" s="127"/>
      <c r="BG165" s="190"/>
      <c r="BH165" s="127"/>
      <c r="BI165" s="190"/>
      <c r="BJ165" s="127"/>
      <c r="BK165" s="191">
        <f t="shared" si="115"/>
        <v>0</v>
      </c>
      <c r="BL165" s="192" t="e">
        <f t="shared" si="123"/>
        <v>#DIV/0!</v>
      </c>
      <c r="BM165" s="127">
        <f t="shared" si="117"/>
        <v>0</v>
      </c>
      <c r="BN165" s="130"/>
      <c r="BO165" s="131"/>
    </row>
    <row r="166" spans="1:67" s="94" customFormat="1" ht="102" customHeight="1" x14ac:dyDescent="0.35">
      <c r="A166" s="353" t="s">
        <v>584</v>
      </c>
      <c r="B166" s="652" t="s">
        <v>432</v>
      </c>
      <c r="C166" s="653"/>
      <c r="D166" s="144"/>
      <c r="E166" s="187" t="s">
        <v>433</v>
      </c>
      <c r="F166" s="144"/>
      <c r="G166" s="187"/>
      <c r="H166" s="144"/>
      <c r="I166" s="187"/>
      <c r="J166" s="187"/>
      <c r="K166" s="187"/>
      <c r="L166" s="187">
        <v>1</v>
      </c>
      <c r="M166" s="187"/>
      <c r="N166" s="114"/>
      <c r="O166" s="187"/>
      <c r="P166" s="187"/>
      <c r="Q166" s="187">
        <v>1</v>
      </c>
      <c r="R166" s="187"/>
      <c r="S166" s="187"/>
      <c r="T166" s="114"/>
      <c r="U166" s="188" t="s">
        <v>376</v>
      </c>
      <c r="V166" s="187">
        <v>3</v>
      </c>
      <c r="W166" s="187"/>
      <c r="X166" s="187"/>
      <c r="Y166" s="187"/>
      <c r="Z166" s="145"/>
      <c r="AA166" s="189"/>
      <c r="AB166" s="114"/>
      <c r="AC166" s="187" t="s">
        <v>877</v>
      </c>
      <c r="AD166" s="115"/>
      <c r="AE166" s="531" t="s">
        <v>529</v>
      </c>
      <c r="AF166" s="115"/>
      <c r="AG166" s="187"/>
      <c r="AH166" s="187">
        <v>1</v>
      </c>
      <c r="AI166" s="187"/>
      <c r="AJ166" s="187"/>
      <c r="AK166" s="187"/>
      <c r="AL166" s="187"/>
      <c r="AM166" s="187"/>
      <c r="AN166" s="187"/>
      <c r="AO166" s="187"/>
      <c r="AP166" s="187"/>
      <c r="AQ166" s="187"/>
      <c r="AR166" s="187"/>
      <c r="AT166" s="187">
        <f t="shared" si="113"/>
        <v>1</v>
      </c>
      <c r="AV166" s="189" t="s">
        <v>41</v>
      </c>
      <c r="AW166" s="114"/>
      <c r="AX166" s="187">
        <v>1</v>
      </c>
      <c r="AY166" s="187">
        <f t="shared" si="114"/>
        <v>1</v>
      </c>
      <c r="BA166" s="187"/>
      <c r="BC166" s="190"/>
      <c r="BD166" s="127"/>
      <c r="BE166" s="190"/>
      <c r="BF166" s="127"/>
      <c r="BG166" s="190"/>
      <c r="BH166" s="127"/>
      <c r="BI166" s="190"/>
      <c r="BJ166" s="127"/>
      <c r="BK166" s="191">
        <f t="shared" si="115"/>
        <v>0</v>
      </c>
      <c r="BL166" s="192">
        <f t="shared" si="123"/>
        <v>0</v>
      </c>
      <c r="BM166" s="127">
        <f t="shared" si="117"/>
        <v>0</v>
      </c>
      <c r="BN166" s="130"/>
      <c r="BO166" s="131"/>
    </row>
    <row r="167" spans="1:67" s="94" customFormat="1" ht="119.25" customHeight="1" x14ac:dyDescent="0.35">
      <c r="A167" s="187" t="s">
        <v>585</v>
      </c>
      <c r="B167" s="652" t="s">
        <v>870</v>
      </c>
      <c r="C167" s="653"/>
      <c r="D167" s="144"/>
      <c r="E167" s="187" t="s">
        <v>433</v>
      </c>
      <c r="F167" s="144"/>
      <c r="G167" s="187"/>
      <c r="H167" s="144"/>
      <c r="I167" s="187"/>
      <c r="J167" s="187"/>
      <c r="K167" s="187"/>
      <c r="L167" s="187">
        <v>1</v>
      </c>
      <c r="M167" s="187"/>
      <c r="N167" s="114"/>
      <c r="O167" s="187"/>
      <c r="P167" s="187"/>
      <c r="Q167" s="187">
        <v>1</v>
      </c>
      <c r="R167" s="187"/>
      <c r="S167" s="187"/>
      <c r="T167" s="114"/>
      <c r="U167" s="188" t="s">
        <v>376</v>
      </c>
      <c r="V167" s="187">
        <v>3</v>
      </c>
      <c r="W167" s="187"/>
      <c r="X167" s="187"/>
      <c r="Y167" s="187"/>
      <c r="Z167" s="145"/>
      <c r="AA167" s="189"/>
      <c r="AB167" s="114"/>
      <c r="AC167" s="187"/>
      <c r="AD167" s="115"/>
      <c r="AE167" s="187" t="s">
        <v>39</v>
      </c>
      <c r="AF167" s="115"/>
      <c r="AG167" s="187"/>
      <c r="AH167" s="187"/>
      <c r="AI167" s="187"/>
      <c r="AJ167" s="187"/>
      <c r="AK167" s="187"/>
      <c r="AL167" s="187"/>
      <c r="AM167" s="187"/>
      <c r="AN167" s="187"/>
      <c r="AO167" s="187"/>
      <c r="AP167" s="187"/>
      <c r="AQ167" s="187"/>
      <c r="AR167" s="187"/>
      <c r="AT167" s="187">
        <f t="shared" si="113"/>
        <v>0</v>
      </c>
      <c r="AV167" s="189" t="s">
        <v>41</v>
      </c>
      <c r="AW167" s="114"/>
      <c r="AX167" s="187">
        <v>1</v>
      </c>
      <c r="AY167" s="187">
        <f t="shared" si="114"/>
        <v>0</v>
      </c>
      <c r="BA167" s="187"/>
      <c r="BC167" s="190"/>
      <c r="BD167" s="127"/>
      <c r="BE167" s="190"/>
      <c r="BF167" s="127"/>
      <c r="BG167" s="190"/>
      <c r="BH167" s="127"/>
      <c r="BI167" s="190"/>
      <c r="BJ167" s="127"/>
      <c r="BK167" s="191">
        <f t="shared" si="115"/>
        <v>0</v>
      </c>
      <c r="BL167" s="192" t="e">
        <f t="shared" si="123"/>
        <v>#DIV/0!</v>
      </c>
      <c r="BM167" s="127">
        <f t="shared" si="117"/>
        <v>0</v>
      </c>
      <c r="BN167" s="130"/>
      <c r="BO167" s="131"/>
    </row>
    <row r="168" spans="1:67" s="94" customFormat="1" ht="74.25" customHeight="1" x14ac:dyDescent="0.35">
      <c r="A168" s="187" t="s">
        <v>586</v>
      </c>
      <c r="B168" s="652" t="s">
        <v>330</v>
      </c>
      <c r="C168" s="653"/>
      <c r="D168" s="144"/>
      <c r="E168" s="187" t="s">
        <v>433</v>
      </c>
      <c r="F168" s="144"/>
      <c r="G168" s="187"/>
      <c r="H168" s="144"/>
      <c r="I168" s="187"/>
      <c r="J168" s="187"/>
      <c r="K168" s="187"/>
      <c r="L168" s="187">
        <v>1</v>
      </c>
      <c r="M168" s="187"/>
      <c r="N168" s="114"/>
      <c r="O168" s="187"/>
      <c r="P168" s="187"/>
      <c r="Q168" s="187">
        <v>1</v>
      </c>
      <c r="R168" s="187"/>
      <c r="S168" s="187"/>
      <c r="T168" s="114"/>
      <c r="U168" s="188" t="s">
        <v>376</v>
      </c>
      <c r="V168" s="187">
        <v>3</v>
      </c>
      <c r="W168" s="187"/>
      <c r="X168" s="187"/>
      <c r="Y168" s="187"/>
      <c r="Z168" s="145"/>
      <c r="AA168" s="189"/>
      <c r="AB168" s="114"/>
      <c r="AC168" s="187"/>
      <c r="AD168" s="115"/>
      <c r="AE168" s="187" t="s">
        <v>39</v>
      </c>
      <c r="AF168" s="115"/>
      <c r="AG168" s="187"/>
      <c r="AH168" s="187"/>
      <c r="AI168" s="187"/>
      <c r="AJ168" s="187"/>
      <c r="AK168" s="187"/>
      <c r="AL168" s="187"/>
      <c r="AM168" s="187"/>
      <c r="AN168" s="187"/>
      <c r="AO168" s="187"/>
      <c r="AP168" s="187"/>
      <c r="AQ168" s="187"/>
      <c r="AR168" s="187"/>
      <c r="AT168" s="187">
        <f t="shared" si="113"/>
        <v>0</v>
      </c>
      <c r="AV168" s="189" t="s">
        <v>41</v>
      </c>
      <c r="AW168" s="114"/>
      <c r="AX168" s="187">
        <v>1</v>
      </c>
      <c r="AY168" s="187">
        <f t="shared" si="114"/>
        <v>0</v>
      </c>
      <c r="BA168" s="187"/>
      <c r="BC168" s="190"/>
      <c r="BD168" s="127"/>
      <c r="BE168" s="190"/>
      <c r="BF168" s="127"/>
      <c r="BG168" s="190"/>
      <c r="BH168" s="127"/>
      <c r="BI168" s="190"/>
      <c r="BJ168" s="127"/>
      <c r="BK168" s="191">
        <f t="shared" si="115"/>
        <v>0</v>
      </c>
      <c r="BL168" s="192" t="e">
        <f t="shared" si="123"/>
        <v>#DIV/0!</v>
      </c>
      <c r="BM168" s="127">
        <f t="shared" si="117"/>
        <v>0</v>
      </c>
      <c r="BN168" s="130"/>
      <c r="BO168" s="131"/>
    </row>
    <row r="169" spans="1:67" s="94" customFormat="1" ht="118.5" customHeight="1" x14ac:dyDescent="0.35">
      <c r="A169" s="187" t="s">
        <v>829</v>
      </c>
      <c r="B169" s="652" t="s">
        <v>331</v>
      </c>
      <c r="C169" s="653"/>
      <c r="D169" s="144"/>
      <c r="E169" s="187" t="s">
        <v>433</v>
      </c>
      <c r="F169" s="144"/>
      <c r="G169" s="187"/>
      <c r="H169" s="144"/>
      <c r="I169" s="187"/>
      <c r="J169" s="187"/>
      <c r="K169" s="187"/>
      <c r="L169" s="187">
        <v>1</v>
      </c>
      <c r="M169" s="187"/>
      <c r="N169" s="114"/>
      <c r="O169" s="187"/>
      <c r="P169" s="187"/>
      <c r="Q169" s="187">
        <v>1</v>
      </c>
      <c r="R169" s="187"/>
      <c r="S169" s="187"/>
      <c r="T169" s="114"/>
      <c r="U169" s="188" t="s">
        <v>376</v>
      </c>
      <c r="V169" s="187">
        <v>3</v>
      </c>
      <c r="W169" s="187"/>
      <c r="X169" s="187"/>
      <c r="Y169" s="187"/>
      <c r="Z169" s="145"/>
      <c r="AA169" s="189"/>
      <c r="AB169" s="114"/>
      <c r="AC169" s="187"/>
      <c r="AD169" s="115"/>
      <c r="AE169" s="187" t="s">
        <v>39</v>
      </c>
      <c r="AF169" s="115"/>
      <c r="AG169" s="187"/>
      <c r="AH169" s="187"/>
      <c r="AI169" s="187"/>
      <c r="AJ169" s="187"/>
      <c r="AK169" s="187"/>
      <c r="AL169" s="187"/>
      <c r="AM169" s="187"/>
      <c r="AN169" s="187"/>
      <c r="AO169" s="187"/>
      <c r="AP169" s="187"/>
      <c r="AQ169" s="187"/>
      <c r="AR169" s="187"/>
      <c r="AT169" s="187">
        <f t="shared" si="113"/>
        <v>0</v>
      </c>
      <c r="AV169" s="189" t="s">
        <v>41</v>
      </c>
      <c r="AW169" s="114"/>
      <c r="AX169" s="187">
        <v>1</v>
      </c>
      <c r="AY169" s="187">
        <f t="shared" si="114"/>
        <v>0</v>
      </c>
      <c r="BA169" s="187"/>
      <c r="BC169" s="190"/>
      <c r="BD169" s="127"/>
      <c r="BE169" s="190"/>
      <c r="BF169" s="127"/>
      <c r="BG169" s="190"/>
      <c r="BH169" s="127"/>
      <c r="BI169" s="190"/>
      <c r="BJ169" s="127"/>
      <c r="BK169" s="191">
        <f t="shared" si="115"/>
        <v>0</v>
      </c>
      <c r="BL169" s="192" t="e">
        <f t="shared" si="123"/>
        <v>#DIV/0!</v>
      </c>
      <c r="BM169" s="127">
        <f t="shared" si="117"/>
        <v>0</v>
      </c>
      <c r="BN169" s="130"/>
      <c r="BO169" s="131"/>
    </row>
    <row r="170" spans="1:67" s="94" customFormat="1" ht="117.6" customHeight="1" x14ac:dyDescent="0.35">
      <c r="A170" s="187" t="s">
        <v>830</v>
      </c>
      <c r="B170" s="652" t="s">
        <v>871</v>
      </c>
      <c r="C170" s="653"/>
      <c r="D170" s="144"/>
      <c r="E170" s="187" t="s">
        <v>433</v>
      </c>
      <c r="F170" s="144"/>
      <c r="G170" s="187"/>
      <c r="H170" s="144"/>
      <c r="I170" s="187"/>
      <c r="J170" s="187"/>
      <c r="K170" s="187"/>
      <c r="L170" s="187">
        <v>1</v>
      </c>
      <c r="M170" s="187"/>
      <c r="N170" s="114"/>
      <c r="O170" s="187"/>
      <c r="P170" s="187"/>
      <c r="Q170" s="187">
        <v>1</v>
      </c>
      <c r="R170" s="187"/>
      <c r="S170" s="187"/>
      <c r="T170" s="114"/>
      <c r="U170" s="188" t="s">
        <v>376</v>
      </c>
      <c r="V170" s="187">
        <v>3</v>
      </c>
      <c r="W170" s="187"/>
      <c r="X170" s="187"/>
      <c r="Y170" s="187"/>
      <c r="Z170" s="145"/>
      <c r="AA170" s="189"/>
      <c r="AB170" s="114"/>
      <c r="AC170" s="187"/>
      <c r="AD170" s="115"/>
      <c r="AE170" s="187" t="s">
        <v>39</v>
      </c>
      <c r="AF170" s="115"/>
      <c r="AG170" s="246"/>
      <c r="AH170" s="246"/>
      <c r="AI170" s="246"/>
      <c r="AJ170" s="246"/>
      <c r="AK170" s="246"/>
      <c r="AL170" s="246"/>
      <c r="AM170" s="246"/>
      <c r="AN170" s="246"/>
      <c r="AO170" s="246"/>
      <c r="AP170" s="246"/>
      <c r="AQ170" s="246"/>
      <c r="AR170" s="246"/>
      <c r="AT170" s="187">
        <f t="shared" si="113"/>
        <v>0</v>
      </c>
      <c r="AV170" s="189" t="s">
        <v>41</v>
      </c>
      <c r="AW170" s="114"/>
      <c r="AX170" s="187">
        <v>1</v>
      </c>
      <c r="AY170" s="187">
        <f t="shared" si="114"/>
        <v>0</v>
      </c>
      <c r="BA170" s="187"/>
      <c r="BC170" s="190"/>
      <c r="BD170" s="127"/>
      <c r="BE170" s="190"/>
      <c r="BF170" s="127"/>
      <c r="BG170" s="190"/>
      <c r="BH170" s="127"/>
      <c r="BI170" s="190"/>
      <c r="BJ170" s="127"/>
      <c r="BK170" s="191">
        <f t="shared" si="115"/>
        <v>0</v>
      </c>
      <c r="BL170" s="192" t="e">
        <f t="shared" si="123"/>
        <v>#DIV/0!</v>
      </c>
      <c r="BM170" s="127">
        <f t="shared" si="117"/>
        <v>0</v>
      </c>
      <c r="BN170" s="130"/>
      <c r="BO170" s="131"/>
    </row>
    <row r="171" spans="1:67" s="94" customFormat="1" ht="75.75" x14ac:dyDescent="0.35">
      <c r="A171" s="353" t="s">
        <v>831</v>
      </c>
      <c r="B171" s="652" t="s">
        <v>332</v>
      </c>
      <c r="C171" s="653"/>
      <c r="D171" s="144"/>
      <c r="E171" s="187" t="s">
        <v>433</v>
      </c>
      <c r="F171" s="144"/>
      <c r="G171" s="187"/>
      <c r="H171" s="144"/>
      <c r="I171" s="187"/>
      <c r="J171" s="187"/>
      <c r="K171" s="187"/>
      <c r="L171" s="187">
        <v>1</v>
      </c>
      <c r="M171" s="187"/>
      <c r="N171" s="114"/>
      <c r="O171" s="187"/>
      <c r="P171" s="187"/>
      <c r="Q171" s="187">
        <v>1</v>
      </c>
      <c r="R171" s="187"/>
      <c r="S171" s="187"/>
      <c r="T171" s="114"/>
      <c r="U171" s="188" t="s">
        <v>376</v>
      </c>
      <c r="V171" s="187">
        <v>3</v>
      </c>
      <c r="W171" s="187"/>
      <c r="X171" s="187">
        <v>1</v>
      </c>
      <c r="Y171" s="187"/>
      <c r="Z171" s="145"/>
      <c r="AA171" s="189"/>
      <c r="AB171" s="114"/>
      <c r="AC171" s="187"/>
      <c r="AD171" s="115"/>
      <c r="AE171" s="245" t="s">
        <v>39</v>
      </c>
      <c r="AF171" s="115"/>
      <c r="AG171" s="187"/>
      <c r="AH171" s="187"/>
      <c r="AI171" s="187"/>
      <c r="AJ171" s="187"/>
      <c r="AK171" s="187"/>
      <c r="AL171" s="187"/>
      <c r="AM171" s="187"/>
      <c r="AN171" s="187"/>
      <c r="AO171" s="187"/>
      <c r="AP171" s="187"/>
      <c r="AQ171" s="187"/>
      <c r="AR171" s="187"/>
      <c r="AT171" s="187">
        <f t="shared" ref="AT171" si="124">SUM(AG171:AR171)</f>
        <v>0</v>
      </c>
      <c r="AV171" s="189" t="s">
        <v>41</v>
      </c>
      <c r="AW171" s="114"/>
      <c r="AX171" s="187">
        <v>1</v>
      </c>
      <c r="AY171" s="187">
        <f t="shared" ref="AY171" si="125">IF(AT171&lt;&gt;0,1,0)</f>
        <v>0</v>
      </c>
      <c r="BA171" s="187"/>
      <c r="BC171" s="190"/>
      <c r="BD171" s="127"/>
      <c r="BE171" s="190"/>
      <c r="BF171" s="127"/>
      <c r="BG171" s="190"/>
      <c r="BH171" s="127"/>
      <c r="BI171" s="190"/>
      <c r="BJ171" s="127"/>
      <c r="BK171" s="191">
        <f t="shared" ref="BK171" si="126">BC171+BE171+BG171+BI171</f>
        <v>0</v>
      </c>
      <c r="BL171" s="192" t="e">
        <f t="shared" ref="BL171" si="127">BK171/AT171</f>
        <v>#DIV/0!</v>
      </c>
      <c r="BM171" s="127">
        <f t="shared" ref="BM171" si="128">BD171+BF171+BH171+BJ171</f>
        <v>0</v>
      </c>
      <c r="BN171" s="130"/>
      <c r="BO171" s="131"/>
    </row>
    <row r="172" spans="1:67" s="94" customFormat="1" ht="78" customHeight="1" x14ac:dyDescent="0.35">
      <c r="A172" s="187" t="s">
        <v>832</v>
      </c>
      <c r="B172" s="652" t="s">
        <v>872</v>
      </c>
      <c r="C172" s="653"/>
      <c r="D172" s="144"/>
      <c r="E172" s="187" t="s">
        <v>433</v>
      </c>
      <c r="F172" s="144"/>
      <c r="G172" s="187"/>
      <c r="H172" s="144"/>
      <c r="I172" s="187"/>
      <c r="J172" s="187"/>
      <c r="K172" s="187"/>
      <c r="L172" s="187">
        <v>1</v>
      </c>
      <c r="M172" s="187"/>
      <c r="N172" s="114"/>
      <c r="O172" s="187">
        <v>1</v>
      </c>
      <c r="P172" s="187"/>
      <c r="Q172" s="187"/>
      <c r="R172" s="187"/>
      <c r="S172" s="187"/>
      <c r="T172" s="114"/>
      <c r="U172" s="188" t="s">
        <v>376</v>
      </c>
      <c r="V172" s="187">
        <v>3</v>
      </c>
      <c r="W172" s="187"/>
      <c r="X172" s="187">
        <v>1</v>
      </c>
      <c r="Y172" s="187"/>
      <c r="Z172" s="145"/>
      <c r="AA172" s="189"/>
      <c r="AB172" s="114"/>
      <c r="AC172" s="187"/>
      <c r="AD172" s="115"/>
      <c r="AE172" s="245" t="s">
        <v>39</v>
      </c>
      <c r="AF172" s="115"/>
      <c r="AG172" s="187"/>
      <c r="AH172" s="187"/>
      <c r="AI172" s="187"/>
      <c r="AJ172" s="187"/>
      <c r="AK172" s="187"/>
      <c r="AL172" s="187"/>
      <c r="AM172" s="187"/>
      <c r="AN172" s="187"/>
      <c r="AO172" s="187"/>
      <c r="AP172" s="187"/>
      <c r="AQ172" s="187"/>
      <c r="AR172" s="187"/>
      <c r="AT172" s="187">
        <f t="shared" si="113"/>
        <v>0</v>
      </c>
      <c r="AV172" s="189" t="s">
        <v>41</v>
      </c>
      <c r="AW172" s="114"/>
      <c r="AX172" s="187">
        <v>1</v>
      </c>
      <c r="AY172" s="187">
        <f t="shared" si="114"/>
        <v>0</v>
      </c>
      <c r="BA172" s="187"/>
      <c r="BC172" s="190"/>
      <c r="BD172" s="127"/>
      <c r="BE172" s="190"/>
      <c r="BF172" s="127"/>
      <c r="BG172" s="190"/>
      <c r="BH172" s="127"/>
      <c r="BI172" s="190"/>
      <c r="BJ172" s="127"/>
      <c r="BK172" s="191">
        <f t="shared" si="115"/>
        <v>0</v>
      </c>
      <c r="BL172" s="192" t="e">
        <f t="shared" si="123"/>
        <v>#DIV/0!</v>
      </c>
      <c r="BM172" s="127">
        <f t="shared" si="117"/>
        <v>0</v>
      </c>
      <c r="BN172" s="130"/>
      <c r="BO172" s="131"/>
    </row>
    <row r="173" spans="1:67" s="94" customFormat="1" ht="9" customHeight="1" thickBot="1" x14ac:dyDescent="0.25">
      <c r="A173" s="114"/>
      <c r="B173" s="115"/>
      <c r="C173" s="115"/>
      <c r="D173" s="114"/>
      <c r="E173" s="114"/>
      <c r="F173" s="114"/>
      <c r="G173" s="114"/>
      <c r="H173" s="114"/>
      <c r="I173" s="114"/>
      <c r="J173" s="114"/>
      <c r="K173" s="114"/>
      <c r="L173" s="114"/>
      <c r="M173" s="114"/>
      <c r="N173" s="114"/>
      <c r="O173" s="114"/>
      <c r="P173" s="114"/>
      <c r="Q173" s="114"/>
      <c r="R173" s="114"/>
      <c r="S173" s="114"/>
      <c r="T173" s="114"/>
      <c r="U173" s="116"/>
      <c r="V173" s="114"/>
      <c r="W173" s="114"/>
      <c r="X173" s="114"/>
      <c r="Y173" s="114"/>
      <c r="Z173" s="114"/>
      <c r="AA173" s="117"/>
      <c r="AB173" s="114"/>
      <c r="AC173" s="114"/>
      <c r="AD173" s="114"/>
      <c r="AE173" s="114"/>
      <c r="AF173" s="114"/>
      <c r="AG173" s="114"/>
      <c r="AH173" s="114"/>
      <c r="AI173" s="114"/>
      <c r="AJ173" s="114"/>
      <c r="AK173" s="114"/>
      <c r="AL173" s="114"/>
      <c r="AM173" s="114"/>
      <c r="AN173" s="114"/>
      <c r="AO173" s="114"/>
      <c r="AP173" s="114"/>
      <c r="AQ173" s="114"/>
      <c r="AR173" s="114"/>
      <c r="AT173" s="114"/>
      <c r="AV173" s="115"/>
      <c r="AW173" s="114"/>
      <c r="AX173" s="114"/>
      <c r="AY173" s="114"/>
      <c r="BA173" s="114"/>
      <c r="BD173" s="118"/>
      <c r="BF173" s="118"/>
      <c r="BH173" s="118"/>
      <c r="BJ173" s="118"/>
      <c r="BK173" s="119"/>
      <c r="BL173" s="119"/>
      <c r="BM173" s="118"/>
    </row>
    <row r="174" spans="1:67" s="119" customFormat="1" ht="59.45" customHeight="1" thickTop="1" thickBot="1" x14ac:dyDescent="0.25">
      <c r="A174" s="759" t="str">
        <f>B154</f>
        <v>AUDITORÍAS A COMITÉS INSTITUCIONALES</v>
      </c>
      <c r="B174" s="759"/>
      <c r="C174" s="447" t="s">
        <v>353</v>
      </c>
      <c r="D174" s="133"/>
      <c r="E174" s="436">
        <f>COUNTIF(BA156:BA172,"P")</f>
        <v>2</v>
      </c>
      <c r="F174" s="133"/>
      <c r="G174" s="595">
        <f>E174/(E174+E175)</f>
        <v>0.66666666666666663</v>
      </c>
      <c r="H174" s="133"/>
      <c r="I174" s="436">
        <f>SUM(I156:I172)</f>
        <v>0</v>
      </c>
      <c r="J174" s="436">
        <f>SUM(J156:J172)</f>
        <v>0</v>
      </c>
      <c r="K174" s="436">
        <f>SUM(K156:K172)</f>
        <v>0</v>
      </c>
      <c r="L174" s="436">
        <f>SUM(L156:L172)</f>
        <v>17</v>
      </c>
      <c r="M174" s="436">
        <f>SUM(M156:M172)</f>
        <v>0</v>
      </c>
      <c r="N174" s="114"/>
      <c r="O174" s="436">
        <f>SUM(O156:O172)</f>
        <v>2</v>
      </c>
      <c r="P174" s="436">
        <f>SUM(P156:P172)</f>
        <v>3</v>
      </c>
      <c r="Q174" s="436">
        <f>SUM(Q156:Q172)</f>
        <v>12</v>
      </c>
      <c r="R174" s="436">
        <f>SUM(R156:R172)</f>
        <v>0</v>
      </c>
      <c r="S174" s="436">
        <f>SUM(S156:S172)</f>
        <v>0</v>
      </c>
      <c r="T174" s="133"/>
      <c r="U174" s="134"/>
      <c r="V174" s="133"/>
      <c r="W174" s="514">
        <f t="shared" ref="W174:Y174" si="129">SUM(W156:W172)</f>
        <v>0</v>
      </c>
      <c r="X174" s="514">
        <f t="shared" si="129"/>
        <v>3</v>
      </c>
      <c r="Y174" s="514">
        <f t="shared" si="129"/>
        <v>3</v>
      </c>
      <c r="Z174" s="133"/>
      <c r="AA174" s="818"/>
      <c r="AB174" s="133"/>
      <c r="AC174" s="133"/>
      <c r="AD174" s="133"/>
      <c r="AE174" s="436" t="s">
        <v>260</v>
      </c>
      <c r="AF174" s="133"/>
      <c r="AG174" s="759">
        <f>SUM(AG156:AI172)</f>
        <v>1</v>
      </c>
      <c r="AH174" s="759"/>
      <c r="AI174" s="759"/>
      <c r="AJ174" s="759">
        <f>SUM(AJ156:AL172)</f>
        <v>0</v>
      </c>
      <c r="AK174" s="759"/>
      <c r="AL174" s="759"/>
      <c r="AM174" s="759">
        <f>SUM(AM156:AO172)</f>
        <v>0</v>
      </c>
      <c r="AN174" s="759"/>
      <c r="AO174" s="759"/>
      <c r="AP174" s="759">
        <f>SUM(AP156:AR172)</f>
        <v>0</v>
      </c>
      <c r="AQ174" s="759"/>
      <c r="AR174" s="759"/>
      <c r="AT174" s="759">
        <f>SUM(AT156:AT172)</f>
        <v>1</v>
      </c>
      <c r="AV174" s="724" t="s">
        <v>272</v>
      </c>
      <c r="AW174" s="133"/>
      <c r="AX174" s="436">
        <f>SUM(AX156:AX172)</f>
        <v>17</v>
      </c>
      <c r="AY174" s="436">
        <f>SUM(AY156:AY172)</f>
        <v>1</v>
      </c>
      <c r="BA174" s="114"/>
      <c r="BC174" s="459">
        <f t="shared" ref="BC174:BK174" si="130">SUM(BC156:BC172)</f>
        <v>0</v>
      </c>
      <c r="BD174" s="764">
        <f t="shared" si="130"/>
        <v>0</v>
      </c>
      <c r="BE174" s="459">
        <f t="shared" si="130"/>
        <v>0</v>
      </c>
      <c r="BF174" s="764">
        <f t="shared" si="130"/>
        <v>0</v>
      </c>
      <c r="BG174" s="459">
        <f t="shared" si="130"/>
        <v>0</v>
      </c>
      <c r="BH174" s="764">
        <f t="shared" si="130"/>
        <v>0</v>
      </c>
      <c r="BI174" s="459">
        <f t="shared" si="130"/>
        <v>0</v>
      </c>
      <c r="BJ174" s="764">
        <f t="shared" si="130"/>
        <v>0</v>
      </c>
      <c r="BK174" s="925">
        <f t="shared" si="130"/>
        <v>0</v>
      </c>
      <c r="BL174" s="1196">
        <f>BK174/AT174</f>
        <v>0</v>
      </c>
      <c r="BM174" s="907">
        <f>SUM(BM156:BM172)</f>
        <v>0</v>
      </c>
      <c r="BN174" s="94"/>
      <c r="BO174" s="94"/>
    </row>
    <row r="175" spans="1:67" s="119" customFormat="1" ht="59.45" customHeight="1" thickTop="1" thickBot="1" x14ac:dyDescent="0.25">
      <c r="A175" s="759"/>
      <c r="B175" s="759"/>
      <c r="C175" s="447" t="s">
        <v>354</v>
      </c>
      <c r="D175" s="133"/>
      <c r="E175" s="436">
        <f>COUNTIF(BA156:BA172,"C")</f>
        <v>1</v>
      </c>
      <c r="F175" s="133"/>
      <c r="G175" s="595">
        <f>E175/(E174+E175)</f>
        <v>0.33333333333333331</v>
      </c>
      <c r="H175" s="133"/>
      <c r="I175" s="759">
        <f>SUM(I174:M174)</f>
        <v>17</v>
      </c>
      <c r="J175" s="759"/>
      <c r="K175" s="759"/>
      <c r="L175" s="759"/>
      <c r="M175" s="759"/>
      <c r="N175" s="135"/>
      <c r="O175" s="759">
        <f>SUM(O174:S174)</f>
        <v>17</v>
      </c>
      <c r="P175" s="759"/>
      <c r="Q175" s="759"/>
      <c r="R175" s="759"/>
      <c r="S175" s="759"/>
      <c r="T175" s="133"/>
      <c r="U175" s="134"/>
      <c r="V175" s="133"/>
      <c r="W175" s="133"/>
      <c r="X175" s="133"/>
      <c r="Y175" s="133"/>
      <c r="Z175" s="133"/>
      <c r="AA175" s="818"/>
      <c r="AB175" s="133"/>
      <c r="AC175" s="133"/>
      <c r="AD175" s="133"/>
      <c r="AE175" s="436" t="s">
        <v>857</v>
      </c>
      <c r="AF175" s="133"/>
      <c r="AG175" s="759">
        <f>AG174+AJ174+AM174+AP174</f>
        <v>1</v>
      </c>
      <c r="AH175" s="759"/>
      <c r="AI175" s="759"/>
      <c r="AJ175" s="759"/>
      <c r="AK175" s="759"/>
      <c r="AL175" s="759"/>
      <c r="AM175" s="759"/>
      <c r="AN175" s="759"/>
      <c r="AO175" s="759"/>
      <c r="AP175" s="759"/>
      <c r="AQ175" s="759"/>
      <c r="AR175" s="759"/>
      <c r="AT175" s="759"/>
      <c r="AV175" s="724"/>
      <c r="AW175" s="133"/>
      <c r="AX175" s="921">
        <f>AY174/AX174</f>
        <v>5.8823529411764705E-2</v>
      </c>
      <c r="AY175" s="921"/>
      <c r="BA175" s="136"/>
      <c r="BC175" s="410">
        <f>BC174/AG174</f>
        <v>0</v>
      </c>
      <c r="BD175" s="765"/>
      <c r="BE175" s="410" t="e">
        <f>BE174/AJ174</f>
        <v>#DIV/0!</v>
      </c>
      <c r="BF175" s="765"/>
      <c r="BG175" s="410" t="e">
        <f>BG174/AM174</f>
        <v>#DIV/0!</v>
      </c>
      <c r="BH175" s="765"/>
      <c r="BI175" s="410" t="e">
        <f>BI174/AP174</f>
        <v>#DIV/0!</v>
      </c>
      <c r="BJ175" s="765"/>
      <c r="BK175" s="925"/>
      <c r="BL175" s="1196"/>
      <c r="BM175" s="907"/>
      <c r="BN175" s="94"/>
      <c r="BO175" s="94"/>
    </row>
    <row r="176" spans="1:67" s="94" customFormat="1" ht="24" thickTop="1" x14ac:dyDescent="0.2">
      <c r="A176" s="120"/>
      <c r="B176" s="121"/>
      <c r="C176" s="121"/>
      <c r="D176" s="114"/>
      <c r="E176" s="114"/>
      <c r="F176" s="114"/>
      <c r="G176" s="114"/>
      <c r="H176" s="114"/>
      <c r="I176" s="114"/>
      <c r="J176" s="114"/>
      <c r="K176" s="114"/>
      <c r="L176" s="114"/>
      <c r="M176" s="114"/>
      <c r="N176" s="114"/>
      <c r="O176" s="114"/>
      <c r="P176" s="114"/>
      <c r="Q176" s="114"/>
      <c r="R176" s="114"/>
      <c r="S176" s="114"/>
      <c r="T176" s="114"/>
      <c r="U176" s="116"/>
      <c r="V176" s="114"/>
      <c r="W176" s="114"/>
      <c r="X176" s="114"/>
      <c r="Y176" s="114"/>
      <c r="Z176" s="114"/>
      <c r="AA176" s="117"/>
      <c r="AB176" s="114"/>
      <c r="AC176" s="114"/>
      <c r="AD176" s="114"/>
      <c r="AE176" s="114"/>
      <c r="AF176" s="114"/>
      <c r="AG176" s="114"/>
      <c r="AH176" s="114"/>
      <c r="AI176" s="114"/>
      <c r="AJ176" s="114"/>
      <c r="AK176" s="114"/>
      <c r="AL176" s="114"/>
      <c r="AM176" s="114"/>
      <c r="AN176" s="114"/>
      <c r="AO176" s="114"/>
      <c r="AP176" s="114"/>
      <c r="AQ176" s="114"/>
      <c r="AR176" s="114"/>
      <c r="AT176" s="114"/>
      <c r="AV176" s="115"/>
      <c r="AW176" s="114"/>
      <c r="AX176" s="114"/>
      <c r="AY176" s="114"/>
      <c r="BA176" s="114"/>
      <c r="BD176" s="118"/>
      <c r="BF176" s="118"/>
      <c r="BH176" s="118"/>
      <c r="BJ176" s="118"/>
      <c r="BK176" s="119"/>
      <c r="BL176" s="119"/>
      <c r="BM176" s="118"/>
    </row>
    <row r="177" spans="1:67" s="94" customFormat="1" ht="86.45" customHeight="1" x14ac:dyDescent="0.2">
      <c r="A177" s="1282">
        <v>7</v>
      </c>
      <c r="B177" s="1280" t="s">
        <v>741</v>
      </c>
      <c r="C177" s="1281"/>
      <c r="D177" s="114"/>
      <c r="E177" s="114"/>
      <c r="F177" s="114"/>
      <c r="G177" s="114"/>
      <c r="H177" s="114"/>
      <c r="I177" s="114"/>
      <c r="J177" s="114"/>
      <c r="K177" s="114"/>
      <c r="L177" s="114"/>
      <c r="M177" s="114"/>
      <c r="N177" s="114"/>
      <c r="O177" s="114"/>
      <c r="P177" s="114"/>
      <c r="Q177" s="114"/>
      <c r="R177" s="114"/>
      <c r="S177" s="114"/>
      <c r="T177" s="114"/>
      <c r="U177" s="116"/>
      <c r="V177" s="114"/>
      <c r="W177" s="114"/>
      <c r="X177" s="114"/>
      <c r="Y177" s="114"/>
      <c r="Z177" s="114"/>
      <c r="AA177" s="178"/>
      <c r="AB177" s="114"/>
      <c r="AC177" s="114"/>
      <c r="AD177" s="114"/>
      <c r="AE177" s="114"/>
      <c r="AF177" s="114"/>
      <c r="AG177" s="114"/>
      <c r="AH177" s="114"/>
      <c r="AI177" s="114"/>
      <c r="AJ177" s="114"/>
      <c r="AK177" s="114"/>
      <c r="AL177" s="114"/>
      <c r="AM177" s="114"/>
      <c r="AN177" s="114"/>
      <c r="AO177" s="114"/>
      <c r="AP177" s="114"/>
      <c r="AQ177" s="114"/>
      <c r="AR177" s="114"/>
      <c r="AT177" s="114"/>
      <c r="AV177" s="115"/>
      <c r="AW177" s="114"/>
      <c r="AX177" s="114"/>
      <c r="AY177" s="114"/>
      <c r="BA177" s="114"/>
      <c r="BD177" s="118"/>
      <c r="BF177" s="118"/>
      <c r="BH177" s="118"/>
      <c r="BJ177" s="118"/>
      <c r="BK177" s="119"/>
      <c r="BL177" s="119"/>
      <c r="BM177" s="118"/>
    </row>
    <row r="178" spans="1:67" s="94" customFormat="1" ht="92.45" customHeight="1" x14ac:dyDescent="0.2">
      <c r="A178" s="1283"/>
      <c r="B178" s="1067" t="s">
        <v>990</v>
      </c>
      <c r="C178" s="1068"/>
      <c r="D178" s="114"/>
      <c r="E178" s="114"/>
      <c r="F178" s="114"/>
      <c r="G178" s="114"/>
      <c r="H178" s="114"/>
      <c r="I178" s="120"/>
      <c r="J178" s="120"/>
      <c r="K178" s="120"/>
      <c r="L178" s="120"/>
      <c r="M178" s="120"/>
      <c r="N178" s="114"/>
      <c r="O178" s="114"/>
      <c r="P178" s="114"/>
      <c r="Q178" s="114"/>
      <c r="R178" s="114"/>
      <c r="S178" s="114"/>
      <c r="T178" s="114"/>
      <c r="U178" s="122"/>
      <c r="V178" s="120"/>
      <c r="W178" s="120"/>
      <c r="X178" s="120"/>
      <c r="Y178" s="120"/>
      <c r="Z178" s="114"/>
      <c r="AA178" s="178"/>
      <c r="AB178" s="114"/>
      <c r="AC178" s="120"/>
      <c r="AD178" s="114"/>
      <c r="AE178" s="120"/>
      <c r="AF178" s="114"/>
      <c r="AG178" s="120"/>
      <c r="AH178" s="120"/>
      <c r="AI178" s="120"/>
      <c r="AJ178" s="120"/>
      <c r="AK178" s="120"/>
      <c r="AL178" s="120"/>
      <c r="AM178" s="120"/>
      <c r="AN178" s="120"/>
      <c r="AO178" s="120"/>
      <c r="AP178" s="120"/>
      <c r="AQ178" s="120"/>
      <c r="AR178" s="120"/>
      <c r="AT178" s="120"/>
      <c r="AV178" s="121"/>
      <c r="AW178" s="114"/>
      <c r="AX178" s="120"/>
      <c r="AY178" s="120"/>
      <c r="BA178" s="120"/>
      <c r="BD178" s="118"/>
      <c r="BF178" s="118"/>
      <c r="BH178" s="118"/>
      <c r="BJ178" s="118"/>
      <c r="BK178" s="119"/>
      <c r="BL178" s="119"/>
      <c r="BM178" s="118"/>
    </row>
    <row r="179" spans="1:67" s="94" customFormat="1" ht="69.95" customHeight="1" x14ac:dyDescent="0.35">
      <c r="A179" s="193" t="s">
        <v>168</v>
      </c>
      <c r="B179" s="829" t="s">
        <v>437</v>
      </c>
      <c r="C179" s="830"/>
      <c r="D179" s="144"/>
      <c r="E179" s="193" t="s">
        <v>47</v>
      </c>
      <c r="F179" s="144"/>
      <c r="G179" s="193"/>
      <c r="H179" s="144"/>
      <c r="I179" s="193"/>
      <c r="J179" s="193"/>
      <c r="K179" s="193"/>
      <c r="L179" s="193">
        <v>1</v>
      </c>
      <c r="M179" s="193"/>
      <c r="N179" s="114"/>
      <c r="O179" s="193">
        <v>1</v>
      </c>
      <c r="P179" s="193">
        <v>1</v>
      </c>
      <c r="Q179" s="193">
        <v>1</v>
      </c>
      <c r="R179" s="193">
        <v>1</v>
      </c>
      <c r="S179" s="193">
        <v>1</v>
      </c>
      <c r="T179" s="114"/>
      <c r="U179" s="194" t="s">
        <v>376</v>
      </c>
      <c r="V179" s="362">
        <v>2</v>
      </c>
      <c r="W179" s="362"/>
      <c r="X179" s="362">
        <v>1</v>
      </c>
      <c r="Y179" s="362">
        <v>1</v>
      </c>
      <c r="Z179" s="145"/>
      <c r="AA179" s="195"/>
      <c r="AB179" s="114"/>
      <c r="AC179" s="193" t="s">
        <v>877</v>
      </c>
      <c r="AD179" s="115"/>
      <c r="AE179" s="193" t="s">
        <v>69</v>
      </c>
      <c r="AF179" s="115"/>
      <c r="AG179" s="202"/>
      <c r="AH179" s="202"/>
      <c r="AI179" s="202"/>
      <c r="AJ179" s="202"/>
      <c r="AK179" s="202"/>
      <c r="AL179" s="202"/>
      <c r="AM179" s="202"/>
      <c r="AN179" s="202">
        <v>1</v>
      </c>
      <c r="AO179" s="202"/>
      <c r="AP179" s="202"/>
      <c r="AQ179" s="202"/>
      <c r="AR179" s="202"/>
      <c r="AT179" s="362">
        <f t="shared" ref="AT179:AT190" si="131">SUM(AG179:AR179)</f>
        <v>1</v>
      </c>
      <c r="AV179" s="197" t="s">
        <v>41</v>
      </c>
      <c r="AW179" s="114"/>
      <c r="AX179" s="193">
        <v>1</v>
      </c>
      <c r="AY179" s="362">
        <f t="shared" ref="AY179:AY192" si="132">IF(AT179&lt;&gt;0,1,0)</f>
        <v>1</v>
      </c>
      <c r="BA179" s="193" t="s">
        <v>352</v>
      </c>
      <c r="BC179" s="198"/>
      <c r="BD179" s="127"/>
      <c r="BE179" s="198"/>
      <c r="BF179" s="127"/>
      <c r="BG179" s="198"/>
      <c r="BH179" s="127"/>
      <c r="BI179" s="198"/>
      <c r="BJ179" s="127"/>
      <c r="BK179" s="199">
        <f t="shared" ref="BK179:BK185" si="133">BC179+BE179+BG179+BI179</f>
        <v>0</v>
      </c>
      <c r="BL179" s="200">
        <f t="shared" ref="BL179:BL185" si="134">BK179/AT179</f>
        <v>0</v>
      </c>
      <c r="BM179" s="127">
        <f t="shared" ref="BM179:BM185" si="135">BD179+BF179+BH179+BJ179</f>
        <v>0</v>
      </c>
      <c r="BN179" s="130"/>
      <c r="BO179" s="131"/>
    </row>
    <row r="180" spans="1:67" s="94" customFormat="1" ht="94.15" customHeight="1" x14ac:dyDescent="0.35">
      <c r="A180" s="1073" t="s">
        <v>170</v>
      </c>
      <c r="B180" s="1075" t="s">
        <v>437</v>
      </c>
      <c r="C180" s="1076"/>
      <c r="D180" s="114"/>
      <c r="E180" s="1073" t="s">
        <v>47</v>
      </c>
      <c r="F180" s="114"/>
      <c r="G180" s="1073"/>
      <c r="H180" s="114"/>
      <c r="I180" s="1073"/>
      <c r="J180" s="1073"/>
      <c r="K180" s="1073"/>
      <c r="L180" s="1073">
        <v>1</v>
      </c>
      <c r="M180" s="1073"/>
      <c r="N180" s="114"/>
      <c r="O180" s="1073">
        <v>1</v>
      </c>
      <c r="P180" s="1073">
        <v>1</v>
      </c>
      <c r="Q180" s="1073">
        <v>1</v>
      </c>
      <c r="R180" s="1073">
        <v>1</v>
      </c>
      <c r="S180" s="1073">
        <v>1</v>
      </c>
      <c r="T180" s="114"/>
      <c r="U180" s="1313" t="s">
        <v>376</v>
      </c>
      <c r="V180" s="1073">
        <v>2</v>
      </c>
      <c r="W180" s="1073"/>
      <c r="X180" s="1073">
        <v>1</v>
      </c>
      <c r="Y180" s="1073">
        <v>1</v>
      </c>
      <c r="Z180" s="114"/>
      <c r="AA180" s="1315"/>
      <c r="AB180" s="114"/>
      <c r="AC180" s="1073" t="s">
        <v>877</v>
      </c>
      <c r="AD180" s="114"/>
      <c r="AE180" s="193" t="s">
        <v>67</v>
      </c>
      <c r="AF180" s="114"/>
      <c r="AG180" s="1311"/>
      <c r="AH180" s="1311"/>
      <c r="AI180" s="1311"/>
      <c r="AJ180" s="1311"/>
      <c r="AK180" s="1311"/>
      <c r="AL180" s="1311"/>
      <c r="AM180" s="1311"/>
      <c r="AN180" s="1311">
        <v>1</v>
      </c>
      <c r="AO180" s="1311"/>
      <c r="AP180" s="1311"/>
      <c r="AQ180" s="1311"/>
      <c r="AR180" s="1311"/>
      <c r="AT180" s="1073">
        <f t="shared" ref="AT180" si="136">SUM(AG180:AR180)</f>
        <v>1</v>
      </c>
      <c r="AV180" s="1320" t="s">
        <v>41</v>
      </c>
      <c r="AW180" s="114"/>
      <c r="AX180" s="1073">
        <v>1</v>
      </c>
      <c r="AY180" s="1073">
        <f t="shared" si="132"/>
        <v>1</v>
      </c>
      <c r="BA180" s="1073" t="s">
        <v>352</v>
      </c>
      <c r="BC180" s="787"/>
      <c r="BD180" s="618"/>
      <c r="BE180" s="787"/>
      <c r="BF180" s="618"/>
      <c r="BG180" s="787"/>
      <c r="BH180" s="618"/>
      <c r="BI180" s="787"/>
      <c r="BJ180" s="618"/>
      <c r="BK180" s="1250">
        <f t="shared" si="133"/>
        <v>0</v>
      </c>
      <c r="BL180" s="789">
        <f t="shared" si="134"/>
        <v>0</v>
      </c>
      <c r="BM180" s="618">
        <f t="shared" si="135"/>
        <v>0</v>
      </c>
      <c r="BN180" s="130"/>
      <c r="BO180" s="646"/>
    </row>
    <row r="181" spans="1:67" s="94" customFormat="1" ht="94.15" customHeight="1" x14ac:dyDescent="0.35">
      <c r="A181" s="1074"/>
      <c r="B181" s="1077"/>
      <c r="C181" s="1078"/>
      <c r="D181" s="114"/>
      <c r="E181" s="1074"/>
      <c r="F181" s="114"/>
      <c r="G181" s="1074"/>
      <c r="H181" s="114"/>
      <c r="I181" s="1074"/>
      <c r="J181" s="1074"/>
      <c r="K181" s="1074"/>
      <c r="L181" s="1074"/>
      <c r="M181" s="1074"/>
      <c r="N181" s="114"/>
      <c r="O181" s="1074"/>
      <c r="P181" s="1074"/>
      <c r="Q181" s="1074"/>
      <c r="R181" s="1074"/>
      <c r="S181" s="1074"/>
      <c r="T181" s="114"/>
      <c r="U181" s="1314"/>
      <c r="V181" s="1074"/>
      <c r="W181" s="1074"/>
      <c r="X181" s="1074"/>
      <c r="Y181" s="1074"/>
      <c r="Z181" s="114"/>
      <c r="AA181" s="1316"/>
      <c r="AB181" s="114"/>
      <c r="AC181" s="1074"/>
      <c r="AD181" s="114"/>
      <c r="AE181" s="538" t="s">
        <v>1005</v>
      </c>
      <c r="AF181" s="114"/>
      <c r="AG181" s="1074"/>
      <c r="AH181" s="1074"/>
      <c r="AI181" s="1074"/>
      <c r="AJ181" s="1074"/>
      <c r="AK181" s="1074"/>
      <c r="AL181" s="1074"/>
      <c r="AM181" s="1074"/>
      <c r="AN181" s="1074"/>
      <c r="AO181" s="1074"/>
      <c r="AP181" s="1074"/>
      <c r="AQ181" s="1074"/>
      <c r="AR181" s="1074"/>
      <c r="AT181" s="1074"/>
      <c r="AV181" s="1321"/>
      <c r="AW181" s="114"/>
      <c r="AX181" s="1074"/>
      <c r="AY181" s="1074"/>
      <c r="BA181" s="1074"/>
      <c r="BC181" s="788"/>
      <c r="BD181" s="619"/>
      <c r="BE181" s="788"/>
      <c r="BF181" s="619"/>
      <c r="BG181" s="788"/>
      <c r="BH181" s="619"/>
      <c r="BI181" s="788"/>
      <c r="BJ181" s="619"/>
      <c r="BK181" s="1251"/>
      <c r="BL181" s="790"/>
      <c r="BM181" s="619"/>
      <c r="BN181" s="130"/>
      <c r="BO181" s="647"/>
    </row>
    <row r="182" spans="1:67" s="94" customFormat="1" ht="94.15" customHeight="1" x14ac:dyDescent="0.35">
      <c r="A182" s="1073" t="s">
        <v>171</v>
      </c>
      <c r="B182" s="1075" t="s">
        <v>437</v>
      </c>
      <c r="C182" s="1076"/>
      <c r="D182" s="114"/>
      <c r="E182" s="1073" t="s">
        <v>47</v>
      </c>
      <c r="F182" s="114"/>
      <c r="G182" s="1073"/>
      <c r="H182" s="114"/>
      <c r="I182" s="1073"/>
      <c r="J182" s="1073"/>
      <c r="K182" s="1073"/>
      <c r="L182" s="1073">
        <v>1</v>
      </c>
      <c r="M182" s="1073"/>
      <c r="N182" s="114"/>
      <c r="O182" s="1073">
        <v>1</v>
      </c>
      <c r="P182" s="1073">
        <v>1</v>
      </c>
      <c r="Q182" s="1073">
        <v>1</v>
      </c>
      <c r="R182" s="1073">
        <v>1</v>
      </c>
      <c r="S182" s="1073">
        <v>1</v>
      </c>
      <c r="T182" s="114"/>
      <c r="U182" s="1313" t="s">
        <v>376</v>
      </c>
      <c r="V182" s="1073">
        <v>2</v>
      </c>
      <c r="W182" s="1073"/>
      <c r="X182" s="1073">
        <v>1</v>
      </c>
      <c r="Y182" s="1073">
        <v>1</v>
      </c>
      <c r="Z182" s="114"/>
      <c r="AA182" s="1315"/>
      <c r="AB182" s="114"/>
      <c r="AC182" s="1073" t="s">
        <v>877</v>
      </c>
      <c r="AD182" s="114"/>
      <c r="AE182" s="193" t="s">
        <v>68</v>
      </c>
      <c r="AF182" s="114"/>
      <c r="AG182" s="1311"/>
      <c r="AH182" s="1311"/>
      <c r="AI182" s="1311"/>
      <c r="AJ182" s="1311"/>
      <c r="AK182" s="1311"/>
      <c r="AL182" s="1311"/>
      <c r="AM182" s="1311"/>
      <c r="AN182" s="1311">
        <v>1</v>
      </c>
      <c r="AO182" s="1311"/>
      <c r="AP182" s="1311"/>
      <c r="AQ182" s="1311"/>
      <c r="AR182" s="1311"/>
      <c r="AT182" s="1073">
        <f t="shared" ref="AT182" si="137">SUM(AG182:AR182)</f>
        <v>1</v>
      </c>
      <c r="AV182" s="1320" t="s">
        <v>41</v>
      </c>
      <c r="AW182" s="114"/>
      <c r="AX182" s="1073">
        <v>1</v>
      </c>
      <c r="AY182" s="1073">
        <f t="shared" ref="AY182" si="138">IF(AT182&lt;&gt;0,1,0)</f>
        <v>1</v>
      </c>
      <c r="BA182" s="1073" t="s">
        <v>352</v>
      </c>
      <c r="BC182" s="787"/>
      <c r="BD182" s="618"/>
      <c r="BE182" s="787"/>
      <c r="BF182" s="618"/>
      <c r="BG182" s="787"/>
      <c r="BH182" s="618"/>
      <c r="BI182" s="787"/>
      <c r="BJ182" s="618"/>
      <c r="BK182" s="1250">
        <f t="shared" ref="BK182" si="139">BC182+BE182+BG182+BI182</f>
        <v>0</v>
      </c>
      <c r="BL182" s="789">
        <f t="shared" ref="BL182" si="140">BK182/AT182</f>
        <v>0</v>
      </c>
      <c r="BM182" s="618">
        <f t="shared" ref="BM182" si="141">BD182+BF182+BH182+BJ182</f>
        <v>0</v>
      </c>
      <c r="BN182" s="130"/>
      <c r="BO182" s="646"/>
    </row>
    <row r="183" spans="1:67" s="94" customFormat="1" ht="94.15" customHeight="1" x14ac:dyDescent="0.35">
      <c r="A183" s="1074"/>
      <c r="B183" s="1077"/>
      <c r="C183" s="1078"/>
      <c r="D183" s="114"/>
      <c r="E183" s="1074"/>
      <c r="F183" s="114"/>
      <c r="G183" s="1074"/>
      <c r="H183" s="114"/>
      <c r="I183" s="1074"/>
      <c r="J183" s="1074"/>
      <c r="K183" s="1074"/>
      <c r="L183" s="1074"/>
      <c r="M183" s="1074"/>
      <c r="N183" s="114"/>
      <c r="O183" s="1074"/>
      <c r="P183" s="1074"/>
      <c r="Q183" s="1074"/>
      <c r="R183" s="1074"/>
      <c r="S183" s="1074"/>
      <c r="T183" s="114"/>
      <c r="U183" s="1314"/>
      <c r="V183" s="1074"/>
      <c r="W183" s="1074"/>
      <c r="X183" s="1074"/>
      <c r="Y183" s="1074"/>
      <c r="Z183" s="114"/>
      <c r="AA183" s="1316"/>
      <c r="AB183" s="114"/>
      <c r="AC183" s="1074"/>
      <c r="AD183" s="114"/>
      <c r="AE183" s="538" t="s">
        <v>1005</v>
      </c>
      <c r="AF183" s="114"/>
      <c r="AG183" s="1074"/>
      <c r="AH183" s="1074"/>
      <c r="AI183" s="1074"/>
      <c r="AJ183" s="1074"/>
      <c r="AK183" s="1074"/>
      <c r="AL183" s="1074"/>
      <c r="AM183" s="1074"/>
      <c r="AN183" s="1074"/>
      <c r="AO183" s="1324"/>
      <c r="AP183" s="1074"/>
      <c r="AQ183" s="1074"/>
      <c r="AR183" s="1074"/>
      <c r="AT183" s="1074"/>
      <c r="AV183" s="1321"/>
      <c r="AW183" s="114"/>
      <c r="AX183" s="1074"/>
      <c r="AY183" s="1074"/>
      <c r="BA183" s="1074"/>
      <c r="BC183" s="788"/>
      <c r="BD183" s="619"/>
      <c r="BE183" s="788"/>
      <c r="BF183" s="619"/>
      <c r="BG183" s="788"/>
      <c r="BH183" s="619"/>
      <c r="BI183" s="788"/>
      <c r="BJ183" s="619"/>
      <c r="BK183" s="1251"/>
      <c r="BL183" s="790"/>
      <c r="BM183" s="619"/>
      <c r="BN183" s="130"/>
      <c r="BO183" s="647"/>
    </row>
    <row r="184" spans="1:67" s="94" customFormat="1" ht="69.95" customHeight="1" x14ac:dyDescent="0.35">
      <c r="A184" s="193" t="s">
        <v>172</v>
      </c>
      <c r="B184" s="829" t="s">
        <v>437</v>
      </c>
      <c r="C184" s="830"/>
      <c r="D184" s="144"/>
      <c r="E184" s="193" t="s">
        <v>47</v>
      </c>
      <c r="F184" s="144"/>
      <c r="G184" s="193" t="s">
        <v>987</v>
      </c>
      <c r="H184" s="144"/>
      <c r="I184" s="193"/>
      <c r="J184" s="193"/>
      <c r="K184" s="193"/>
      <c r="L184" s="193">
        <v>1</v>
      </c>
      <c r="M184" s="193"/>
      <c r="N184" s="114"/>
      <c r="O184" s="193">
        <v>1</v>
      </c>
      <c r="P184" s="193">
        <v>1</v>
      </c>
      <c r="Q184" s="193">
        <v>1</v>
      </c>
      <c r="R184" s="193">
        <v>1</v>
      </c>
      <c r="S184" s="193">
        <v>1</v>
      </c>
      <c r="T184" s="114"/>
      <c r="U184" s="194" t="s">
        <v>376</v>
      </c>
      <c r="V184" s="362">
        <v>2</v>
      </c>
      <c r="W184" s="362"/>
      <c r="X184" s="362">
        <v>1</v>
      </c>
      <c r="Y184" s="362">
        <v>1</v>
      </c>
      <c r="Z184" s="145"/>
      <c r="AA184" s="195"/>
      <c r="AB184" s="114"/>
      <c r="AC184" s="193" t="s">
        <v>67</v>
      </c>
      <c r="AD184" s="115"/>
      <c r="AE184" s="193" t="s">
        <v>213</v>
      </c>
      <c r="AF184" s="115"/>
      <c r="AG184" s="193"/>
      <c r="AH184" s="193"/>
      <c r="AI184" s="193"/>
      <c r="AJ184" s="193"/>
      <c r="AK184" s="193"/>
      <c r="AL184" s="193"/>
      <c r="AM184" s="193"/>
      <c r="AN184" s="193">
        <v>1</v>
      </c>
      <c r="AO184" s="193"/>
      <c r="AP184" s="193"/>
      <c r="AQ184" s="193"/>
      <c r="AR184" s="193"/>
      <c r="AT184" s="362">
        <f t="shared" si="131"/>
        <v>1</v>
      </c>
      <c r="AV184" s="197" t="s">
        <v>41</v>
      </c>
      <c r="AW184" s="114"/>
      <c r="AX184" s="193">
        <v>1</v>
      </c>
      <c r="AY184" s="362">
        <f t="shared" si="132"/>
        <v>1</v>
      </c>
      <c r="BA184" s="193" t="s">
        <v>352</v>
      </c>
      <c r="BC184" s="198"/>
      <c r="BD184" s="127"/>
      <c r="BE184" s="198"/>
      <c r="BF184" s="127"/>
      <c r="BG184" s="198"/>
      <c r="BH184" s="127"/>
      <c r="BI184" s="198"/>
      <c r="BJ184" s="127"/>
      <c r="BK184" s="199">
        <f t="shared" si="133"/>
        <v>0</v>
      </c>
      <c r="BL184" s="200">
        <f t="shared" si="134"/>
        <v>0</v>
      </c>
      <c r="BM184" s="127">
        <f t="shared" si="135"/>
        <v>0</v>
      </c>
      <c r="BN184" s="130"/>
      <c r="BO184" s="131"/>
    </row>
    <row r="185" spans="1:67" s="94" customFormat="1" ht="69.95" customHeight="1" x14ac:dyDescent="0.35">
      <c r="A185" s="193" t="s">
        <v>173</v>
      </c>
      <c r="B185" s="829" t="s">
        <v>437</v>
      </c>
      <c r="C185" s="830"/>
      <c r="D185" s="144"/>
      <c r="E185" s="193" t="s">
        <v>47</v>
      </c>
      <c r="F185" s="144"/>
      <c r="G185" s="193"/>
      <c r="H185" s="144"/>
      <c r="I185" s="193"/>
      <c r="J185" s="193"/>
      <c r="K185" s="193"/>
      <c r="L185" s="193">
        <v>1</v>
      </c>
      <c r="M185" s="193"/>
      <c r="N185" s="114"/>
      <c r="O185" s="193">
        <v>1</v>
      </c>
      <c r="P185" s="193">
        <v>1</v>
      </c>
      <c r="Q185" s="193">
        <v>1</v>
      </c>
      <c r="R185" s="193">
        <v>1</v>
      </c>
      <c r="S185" s="193">
        <v>1</v>
      </c>
      <c r="T185" s="114"/>
      <c r="U185" s="194" t="s">
        <v>376</v>
      </c>
      <c r="V185" s="362">
        <v>2</v>
      </c>
      <c r="W185" s="362"/>
      <c r="X185" s="362">
        <v>1</v>
      </c>
      <c r="Y185" s="362">
        <v>1</v>
      </c>
      <c r="Z185" s="145"/>
      <c r="AA185" s="195"/>
      <c r="AB185" s="114"/>
      <c r="AC185" s="193" t="s">
        <v>69</v>
      </c>
      <c r="AD185" s="115"/>
      <c r="AE185" s="193" t="s">
        <v>37</v>
      </c>
      <c r="AF185" s="115"/>
      <c r="AG185" s="193"/>
      <c r="AH185" s="193"/>
      <c r="AI185" s="193"/>
      <c r="AJ185" s="193"/>
      <c r="AK185" s="193"/>
      <c r="AL185" s="193"/>
      <c r="AM185" s="193"/>
      <c r="AN185" s="193">
        <v>1</v>
      </c>
      <c r="AO185" s="193"/>
      <c r="AP185" s="193"/>
      <c r="AQ185" s="193"/>
      <c r="AR185" s="193"/>
      <c r="AT185" s="362">
        <f t="shared" si="131"/>
        <v>1</v>
      </c>
      <c r="AV185" s="197" t="s">
        <v>41</v>
      </c>
      <c r="AW185" s="114"/>
      <c r="AX185" s="193">
        <v>1</v>
      </c>
      <c r="AY185" s="362">
        <f t="shared" si="132"/>
        <v>1</v>
      </c>
      <c r="BA185" s="193" t="s">
        <v>352</v>
      </c>
      <c r="BC185" s="198"/>
      <c r="BD185" s="127"/>
      <c r="BE185" s="198"/>
      <c r="BF185" s="127"/>
      <c r="BG185" s="198"/>
      <c r="BH185" s="127"/>
      <c r="BI185" s="198"/>
      <c r="BJ185" s="127"/>
      <c r="BK185" s="199">
        <f t="shared" si="133"/>
        <v>0</v>
      </c>
      <c r="BL185" s="200">
        <f t="shared" si="134"/>
        <v>0</v>
      </c>
      <c r="BM185" s="127">
        <f t="shared" si="135"/>
        <v>0</v>
      </c>
      <c r="BN185" s="130"/>
      <c r="BO185" s="131"/>
    </row>
    <row r="186" spans="1:67" s="94" customFormat="1" ht="94.15" customHeight="1" x14ac:dyDescent="0.35">
      <c r="A186" s="1073" t="s">
        <v>174</v>
      </c>
      <c r="B186" s="1075" t="s">
        <v>437</v>
      </c>
      <c r="C186" s="1076"/>
      <c r="D186" s="114"/>
      <c r="E186" s="1073" t="s">
        <v>47</v>
      </c>
      <c r="F186" s="114"/>
      <c r="G186" s="1073"/>
      <c r="H186" s="114"/>
      <c r="I186" s="1073"/>
      <c r="J186" s="1073"/>
      <c r="K186" s="1073"/>
      <c r="L186" s="1073">
        <v>1</v>
      </c>
      <c r="M186" s="1073"/>
      <c r="N186" s="114"/>
      <c r="O186" s="1073">
        <v>1</v>
      </c>
      <c r="P186" s="1073">
        <v>1</v>
      </c>
      <c r="Q186" s="1073">
        <v>1</v>
      </c>
      <c r="R186" s="1073">
        <v>1</v>
      </c>
      <c r="S186" s="1073">
        <v>1</v>
      </c>
      <c r="T186" s="114"/>
      <c r="U186" s="1313" t="s">
        <v>376</v>
      </c>
      <c r="V186" s="1073">
        <v>2</v>
      </c>
      <c r="W186" s="1073"/>
      <c r="X186" s="1073">
        <v>1</v>
      </c>
      <c r="Y186" s="1073">
        <v>1</v>
      </c>
      <c r="Z186" s="114"/>
      <c r="AA186" s="1315"/>
      <c r="AB186" s="114"/>
      <c r="AC186" s="1073" t="s">
        <v>877</v>
      </c>
      <c r="AD186" s="114"/>
      <c r="AE186" s="193" t="s">
        <v>257</v>
      </c>
      <c r="AF186" s="114"/>
      <c r="AG186" s="1311"/>
      <c r="AH186" s="1311"/>
      <c r="AI186" s="1311"/>
      <c r="AJ186" s="1311"/>
      <c r="AK186" s="1311"/>
      <c r="AL186" s="1311"/>
      <c r="AM186" s="1311"/>
      <c r="AN186" s="1311">
        <v>1</v>
      </c>
      <c r="AO186" s="1311"/>
      <c r="AP186" s="1311"/>
      <c r="AQ186" s="1311"/>
      <c r="AR186" s="1311"/>
      <c r="AT186" s="1073">
        <f t="shared" ref="AT186" si="142">SUM(AG186:AR186)</f>
        <v>1</v>
      </c>
      <c r="AV186" s="1320" t="s">
        <v>41</v>
      </c>
      <c r="AW186" s="114"/>
      <c r="AX186" s="1073">
        <v>1</v>
      </c>
      <c r="AY186" s="1073">
        <f t="shared" ref="AY186" si="143">IF(AT186&lt;&gt;0,1,0)</f>
        <v>1</v>
      </c>
      <c r="BA186" s="1073" t="s">
        <v>352</v>
      </c>
      <c r="BC186" s="787"/>
      <c r="BD186" s="618"/>
      <c r="BE186" s="787"/>
      <c r="BF186" s="618"/>
      <c r="BG186" s="787"/>
      <c r="BH186" s="618"/>
      <c r="BI186" s="787"/>
      <c r="BJ186" s="618"/>
      <c r="BK186" s="1250">
        <f t="shared" ref="BK186" si="144">BC186+BE186+BG186+BI186</f>
        <v>0</v>
      </c>
      <c r="BL186" s="789">
        <f t="shared" ref="BL186" si="145">BK186/AT186</f>
        <v>0</v>
      </c>
      <c r="BM186" s="618">
        <f t="shared" ref="BM186" si="146">BD186+BF186+BH186+BJ186</f>
        <v>0</v>
      </c>
      <c r="BN186" s="130"/>
      <c r="BO186" s="646"/>
    </row>
    <row r="187" spans="1:67" s="94" customFormat="1" ht="94.15" customHeight="1" x14ac:dyDescent="0.35">
      <c r="A187" s="1074"/>
      <c r="B187" s="1077"/>
      <c r="C187" s="1078"/>
      <c r="D187" s="114"/>
      <c r="E187" s="1074"/>
      <c r="F187" s="114"/>
      <c r="G187" s="1074"/>
      <c r="H187" s="114"/>
      <c r="I187" s="1074"/>
      <c r="J187" s="1074"/>
      <c r="K187" s="1074"/>
      <c r="L187" s="1074"/>
      <c r="M187" s="1074"/>
      <c r="N187" s="114"/>
      <c r="O187" s="1074"/>
      <c r="P187" s="1074"/>
      <c r="Q187" s="1074"/>
      <c r="R187" s="1074"/>
      <c r="S187" s="1074"/>
      <c r="T187" s="114"/>
      <c r="U187" s="1314"/>
      <c r="V187" s="1074"/>
      <c r="W187" s="1074"/>
      <c r="X187" s="1074"/>
      <c r="Y187" s="1074"/>
      <c r="Z187" s="114"/>
      <c r="AA187" s="1316"/>
      <c r="AB187" s="114"/>
      <c r="AC187" s="1074"/>
      <c r="AD187" s="114"/>
      <c r="AE187" s="538" t="s">
        <v>1005</v>
      </c>
      <c r="AF187" s="114"/>
      <c r="AG187" s="1074"/>
      <c r="AH187" s="1074"/>
      <c r="AI187" s="1074"/>
      <c r="AJ187" s="1074"/>
      <c r="AK187" s="1074"/>
      <c r="AL187" s="1074"/>
      <c r="AM187" s="1074"/>
      <c r="AN187" s="1074"/>
      <c r="AO187" s="1074"/>
      <c r="AP187" s="1074"/>
      <c r="AQ187" s="1074"/>
      <c r="AR187" s="1074"/>
      <c r="AT187" s="1074"/>
      <c r="AV187" s="1321"/>
      <c r="AW187" s="114"/>
      <c r="AX187" s="1074"/>
      <c r="AY187" s="1074"/>
      <c r="BA187" s="1074"/>
      <c r="BC187" s="788"/>
      <c r="BD187" s="619"/>
      <c r="BE187" s="788"/>
      <c r="BF187" s="619"/>
      <c r="BG187" s="788"/>
      <c r="BH187" s="619"/>
      <c r="BI187" s="788"/>
      <c r="BJ187" s="619"/>
      <c r="BK187" s="1251"/>
      <c r="BL187" s="790"/>
      <c r="BM187" s="619"/>
      <c r="BN187" s="130"/>
      <c r="BO187" s="647"/>
    </row>
    <row r="188" spans="1:67" s="94" customFormat="1" ht="69.95" customHeight="1" x14ac:dyDescent="0.35">
      <c r="A188" s="193" t="s">
        <v>175</v>
      </c>
      <c r="B188" s="829" t="s">
        <v>437</v>
      </c>
      <c r="C188" s="830"/>
      <c r="D188" s="144"/>
      <c r="E188" s="193" t="s">
        <v>47</v>
      </c>
      <c r="F188" s="144"/>
      <c r="G188" s="193"/>
      <c r="H188" s="144"/>
      <c r="I188" s="193"/>
      <c r="J188" s="193"/>
      <c r="K188" s="193"/>
      <c r="L188" s="193">
        <v>1</v>
      </c>
      <c r="M188" s="193"/>
      <c r="N188" s="114"/>
      <c r="O188" s="193">
        <v>1</v>
      </c>
      <c r="P188" s="193">
        <v>1</v>
      </c>
      <c r="Q188" s="193">
        <v>1</v>
      </c>
      <c r="R188" s="193">
        <v>1</v>
      </c>
      <c r="S188" s="193">
        <v>1</v>
      </c>
      <c r="T188" s="114"/>
      <c r="U188" s="194" t="s">
        <v>376</v>
      </c>
      <c r="V188" s="362">
        <v>2</v>
      </c>
      <c r="W188" s="362"/>
      <c r="X188" s="362">
        <v>1</v>
      </c>
      <c r="Y188" s="362">
        <v>1</v>
      </c>
      <c r="Z188" s="145"/>
      <c r="AA188" s="195"/>
      <c r="AB188" s="114"/>
      <c r="AC188" s="193" t="s">
        <v>69</v>
      </c>
      <c r="AD188" s="115"/>
      <c r="AE188" s="538" t="s">
        <v>1005</v>
      </c>
      <c r="AF188" s="115"/>
      <c r="AG188" s="193"/>
      <c r="AH188" s="193"/>
      <c r="AI188" s="193"/>
      <c r="AJ188" s="193"/>
      <c r="AK188" s="193"/>
      <c r="AL188" s="193"/>
      <c r="AM188" s="193"/>
      <c r="AN188" s="193">
        <v>1</v>
      </c>
      <c r="AO188" s="193"/>
      <c r="AP188" s="193"/>
      <c r="AQ188" s="193"/>
      <c r="AR188" s="193"/>
      <c r="AT188" s="362">
        <f t="shared" si="131"/>
        <v>1</v>
      </c>
      <c r="AV188" s="197" t="s">
        <v>41</v>
      </c>
      <c r="AW188" s="114"/>
      <c r="AX188" s="193">
        <v>1</v>
      </c>
      <c r="AY188" s="362">
        <f t="shared" ref="AY188" si="147">IF(AT188&lt;&gt;0,1,0)</f>
        <v>1</v>
      </c>
      <c r="BA188" s="193" t="s">
        <v>352</v>
      </c>
      <c r="BC188" s="198"/>
      <c r="BD188" s="127"/>
      <c r="BE188" s="198"/>
      <c r="BF188" s="127"/>
      <c r="BG188" s="198"/>
      <c r="BH188" s="127"/>
      <c r="BI188" s="198"/>
      <c r="BJ188" s="127"/>
      <c r="BK188" s="199">
        <f t="shared" ref="BK188:BK192" si="148">BC188+BE188+BG188+BI188</f>
        <v>0</v>
      </c>
      <c r="BL188" s="200">
        <f t="shared" ref="BL188:BL192" si="149">BK188/AT188</f>
        <v>0</v>
      </c>
      <c r="BM188" s="127">
        <f t="shared" ref="BM188:BM192" si="150">BD188+BF188+BH188+BJ188</f>
        <v>0</v>
      </c>
      <c r="BN188" s="130"/>
      <c r="BO188" s="131"/>
    </row>
    <row r="189" spans="1:67" s="94" customFormat="1" ht="69.95" customHeight="1" x14ac:dyDescent="0.35">
      <c r="A189" s="193" t="s">
        <v>176</v>
      </c>
      <c r="B189" s="829" t="s">
        <v>437</v>
      </c>
      <c r="C189" s="830"/>
      <c r="D189" s="144"/>
      <c r="E189" s="193" t="s">
        <v>47</v>
      </c>
      <c r="F189" s="144"/>
      <c r="G189" s="193"/>
      <c r="H189" s="144"/>
      <c r="I189" s="193"/>
      <c r="J189" s="193"/>
      <c r="K189" s="193"/>
      <c r="L189" s="193">
        <v>1</v>
      </c>
      <c r="M189" s="193"/>
      <c r="N189" s="114"/>
      <c r="O189" s="193">
        <v>1</v>
      </c>
      <c r="P189" s="193">
        <v>1</v>
      </c>
      <c r="Q189" s="193">
        <v>1</v>
      </c>
      <c r="R189" s="193">
        <v>1</v>
      </c>
      <c r="S189" s="193">
        <v>1</v>
      </c>
      <c r="T189" s="114"/>
      <c r="U189" s="194" t="s">
        <v>376</v>
      </c>
      <c r="V189" s="362">
        <v>2</v>
      </c>
      <c r="W189" s="362"/>
      <c r="X189" s="362">
        <v>1</v>
      </c>
      <c r="Y189" s="362">
        <v>1</v>
      </c>
      <c r="Z189" s="145"/>
      <c r="AA189" s="195"/>
      <c r="AB189" s="114"/>
      <c r="AC189" s="193" t="s">
        <v>877</v>
      </c>
      <c r="AD189" s="115"/>
      <c r="AE189" s="539" t="s">
        <v>355</v>
      </c>
      <c r="AF189" s="115"/>
      <c r="AG189" s="193"/>
      <c r="AH189" s="193"/>
      <c r="AI189" s="193"/>
      <c r="AJ189" s="193"/>
      <c r="AK189" s="193"/>
      <c r="AL189" s="193"/>
      <c r="AM189" s="193"/>
      <c r="AN189" s="193"/>
      <c r="AO189" s="193"/>
      <c r="AP189" s="193"/>
      <c r="AQ189" s="193"/>
      <c r="AR189" s="193"/>
      <c r="AT189" s="362">
        <f t="shared" si="131"/>
        <v>0</v>
      </c>
      <c r="AV189" s="197" t="s">
        <v>41</v>
      </c>
      <c r="AW189" s="114"/>
      <c r="AX189" s="193">
        <v>1</v>
      </c>
      <c r="AY189" s="362">
        <f t="shared" si="132"/>
        <v>0</v>
      </c>
      <c r="BA189" s="193" t="s">
        <v>3</v>
      </c>
      <c r="BC189" s="198"/>
      <c r="BD189" s="127"/>
      <c r="BE189" s="198"/>
      <c r="BF189" s="127"/>
      <c r="BG189" s="198"/>
      <c r="BH189" s="127"/>
      <c r="BI189" s="198"/>
      <c r="BJ189" s="127"/>
      <c r="BK189" s="199">
        <f t="shared" si="148"/>
        <v>0</v>
      </c>
      <c r="BL189" s="200" t="e">
        <f t="shared" si="149"/>
        <v>#DIV/0!</v>
      </c>
      <c r="BM189" s="127">
        <f t="shared" si="150"/>
        <v>0</v>
      </c>
      <c r="BN189" s="130"/>
      <c r="BO189" s="131"/>
    </row>
    <row r="190" spans="1:67" s="94" customFormat="1" ht="69.95" customHeight="1" x14ac:dyDescent="0.35">
      <c r="A190" s="193" t="s">
        <v>177</v>
      </c>
      <c r="B190" s="829" t="s">
        <v>437</v>
      </c>
      <c r="C190" s="830"/>
      <c r="D190" s="144"/>
      <c r="E190" s="193" t="s">
        <v>47</v>
      </c>
      <c r="F190" s="144"/>
      <c r="G190" s="193"/>
      <c r="H190" s="144"/>
      <c r="I190" s="193"/>
      <c r="J190" s="193"/>
      <c r="K190" s="193"/>
      <c r="L190" s="193">
        <v>1</v>
      </c>
      <c r="M190" s="193"/>
      <c r="N190" s="114"/>
      <c r="O190" s="193">
        <v>1</v>
      </c>
      <c r="P190" s="193">
        <v>1</v>
      </c>
      <c r="Q190" s="193">
        <v>1</v>
      </c>
      <c r="R190" s="193">
        <v>1</v>
      </c>
      <c r="S190" s="193">
        <v>1</v>
      </c>
      <c r="T190" s="114"/>
      <c r="U190" s="194" t="s">
        <v>376</v>
      </c>
      <c r="V190" s="362">
        <v>2</v>
      </c>
      <c r="W190" s="362"/>
      <c r="X190" s="362">
        <v>1</v>
      </c>
      <c r="Y190" s="362">
        <v>1</v>
      </c>
      <c r="Z190" s="145"/>
      <c r="AA190" s="195"/>
      <c r="AB190" s="114"/>
      <c r="AC190" s="193" t="s">
        <v>877</v>
      </c>
      <c r="AD190" s="115"/>
      <c r="AE190" s="539" t="s">
        <v>370</v>
      </c>
      <c r="AF190" s="115"/>
      <c r="AG190" s="193"/>
      <c r="AH190" s="193"/>
      <c r="AI190" s="193"/>
      <c r="AJ190" s="193"/>
      <c r="AK190" s="193"/>
      <c r="AL190" s="193"/>
      <c r="AM190" s="193"/>
      <c r="AN190" s="193"/>
      <c r="AO190" s="193"/>
      <c r="AP190" s="193"/>
      <c r="AQ190" s="193"/>
      <c r="AR190" s="193"/>
      <c r="AT190" s="362">
        <f t="shared" si="131"/>
        <v>0</v>
      </c>
      <c r="AV190" s="197" t="s">
        <v>41</v>
      </c>
      <c r="AW190" s="114"/>
      <c r="AX190" s="193">
        <v>1</v>
      </c>
      <c r="AY190" s="362">
        <f t="shared" si="132"/>
        <v>0</v>
      </c>
      <c r="BA190" s="193" t="s">
        <v>3</v>
      </c>
      <c r="BC190" s="198"/>
      <c r="BD190" s="127"/>
      <c r="BE190" s="198"/>
      <c r="BF190" s="127"/>
      <c r="BG190" s="198"/>
      <c r="BH190" s="127"/>
      <c r="BI190" s="198"/>
      <c r="BJ190" s="127"/>
      <c r="BK190" s="199">
        <f t="shared" si="148"/>
        <v>0</v>
      </c>
      <c r="BL190" s="200" t="e">
        <f t="shared" si="149"/>
        <v>#DIV/0!</v>
      </c>
      <c r="BM190" s="127">
        <f t="shared" si="150"/>
        <v>0</v>
      </c>
      <c r="BN190" s="130"/>
      <c r="BO190" s="131"/>
    </row>
    <row r="191" spans="1:67" s="94" customFormat="1" ht="69.95" customHeight="1" x14ac:dyDescent="0.35">
      <c r="A191" s="193" t="s">
        <v>178</v>
      </c>
      <c r="B191" s="829" t="s">
        <v>437</v>
      </c>
      <c r="C191" s="830"/>
      <c r="D191" s="144"/>
      <c r="E191" s="193" t="s">
        <v>47</v>
      </c>
      <c r="F191" s="144"/>
      <c r="G191" s="193"/>
      <c r="H191" s="144"/>
      <c r="I191" s="193"/>
      <c r="J191" s="193"/>
      <c r="K191" s="193"/>
      <c r="L191" s="193">
        <v>1</v>
      </c>
      <c r="M191" s="193"/>
      <c r="N191" s="114"/>
      <c r="O191" s="193">
        <v>1</v>
      </c>
      <c r="P191" s="193">
        <v>1</v>
      </c>
      <c r="Q191" s="193">
        <v>1</v>
      </c>
      <c r="R191" s="193">
        <v>1</v>
      </c>
      <c r="S191" s="193">
        <v>1</v>
      </c>
      <c r="T191" s="114"/>
      <c r="U191" s="194" t="s">
        <v>376</v>
      </c>
      <c r="V191" s="362">
        <v>2</v>
      </c>
      <c r="W191" s="362"/>
      <c r="X191" s="362">
        <v>1</v>
      </c>
      <c r="Y191" s="362">
        <v>1</v>
      </c>
      <c r="Z191" s="145"/>
      <c r="AA191" s="195"/>
      <c r="AB191" s="114"/>
      <c r="AC191" s="193" t="s">
        <v>877</v>
      </c>
      <c r="AD191" s="115"/>
      <c r="AE191" s="539" t="s">
        <v>529</v>
      </c>
      <c r="AF191" s="115"/>
      <c r="AG191" s="193"/>
      <c r="AH191" s="193"/>
      <c r="AI191" s="193"/>
      <c r="AJ191" s="193"/>
      <c r="AK191" s="193"/>
      <c r="AL191" s="193"/>
      <c r="AM191" s="193"/>
      <c r="AN191" s="193"/>
      <c r="AO191" s="193"/>
      <c r="AP191" s="193"/>
      <c r="AQ191" s="193"/>
      <c r="AR191" s="193"/>
      <c r="AT191" s="362">
        <f t="shared" ref="AT191" si="151">SUM(AG191:AR191)</f>
        <v>0</v>
      </c>
      <c r="AV191" s="197" t="s">
        <v>41</v>
      </c>
      <c r="AW191" s="114"/>
      <c r="AX191" s="193">
        <v>1</v>
      </c>
      <c r="AY191" s="362">
        <f t="shared" ref="AY191" si="152">IF(AT191&lt;&gt;0,1,0)</f>
        <v>0</v>
      </c>
      <c r="BA191" s="193" t="s">
        <v>3</v>
      </c>
      <c r="BC191" s="198"/>
      <c r="BD191" s="127"/>
      <c r="BE191" s="198"/>
      <c r="BF191" s="127"/>
      <c r="BG191" s="198"/>
      <c r="BH191" s="127"/>
      <c r="BI191" s="198"/>
      <c r="BJ191" s="127"/>
      <c r="BK191" s="199">
        <f t="shared" ref="BK191" si="153">BC191+BE191+BG191+BI191</f>
        <v>0</v>
      </c>
      <c r="BL191" s="200" t="e">
        <f t="shared" ref="BL191" si="154">BK191/AT191</f>
        <v>#DIV/0!</v>
      </c>
      <c r="BM191" s="127">
        <f t="shared" ref="BM191" si="155">BD191+BF191+BH191+BJ191</f>
        <v>0</v>
      </c>
      <c r="BN191" s="130"/>
      <c r="BO191" s="131"/>
    </row>
    <row r="192" spans="1:67" s="94" customFormat="1" ht="69.95" customHeight="1" x14ac:dyDescent="0.35">
      <c r="A192" s="193" t="s">
        <v>179</v>
      </c>
      <c r="B192" s="829" t="s">
        <v>437</v>
      </c>
      <c r="C192" s="830"/>
      <c r="D192" s="144"/>
      <c r="E192" s="193" t="s">
        <v>47</v>
      </c>
      <c r="F192" s="144"/>
      <c r="G192" s="193"/>
      <c r="H192" s="144"/>
      <c r="I192" s="193"/>
      <c r="J192" s="193"/>
      <c r="K192" s="193"/>
      <c r="L192" s="193">
        <v>1</v>
      </c>
      <c r="M192" s="193"/>
      <c r="N192" s="114"/>
      <c r="O192" s="193">
        <v>1</v>
      </c>
      <c r="P192" s="193">
        <v>1</v>
      </c>
      <c r="Q192" s="193">
        <v>1</v>
      </c>
      <c r="R192" s="193">
        <v>1</v>
      </c>
      <c r="S192" s="193">
        <v>1</v>
      </c>
      <c r="T192" s="114"/>
      <c r="U192" s="196" t="s">
        <v>376</v>
      </c>
      <c r="V192" s="193">
        <v>2</v>
      </c>
      <c r="W192" s="193"/>
      <c r="X192" s="193">
        <v>1</v>
      </c>
      <c r="Y192" s="193">
        <v>1</v>
      </c>
      <c r="Z192" s="145"/>
      <c r="AA192" s="195"/>
      <c r="AB192" s="114"/>
      <c r="AC192" s="193" t="s">
        <v>877</v>
      </c>
      <c r="AD192" s="115"/>
      <c r="AE192" s="539" t="s">
        <v>889</v>
      </c>
      <c r="AF192" s="115"/>
      <c r="AG192" s="202"/>
      <c r="AH192" s="202"/>
      <c r="AI192" s="202"/>
      <c r="AJ192" s="202"/>
      <c r="AK192" s="202"/>
      <c r="AL192" s="202"/>
      <c r="AM192" s="202"/>
      <c r="AN192" s="193"/>
      <c r="AO192" s="202"/>
      <c r="AP192" s="202"/>
      <c r="AQ192" s="202"/>
      <c r="AR192" s="202"/>
      <c r="AT192" s="193">
        <f t="shared" ref="AT192" si="156">SUM(AG192:AR192)</f>
        <v>0</v>
      </c>
      <c r="AV192" s="195" t="s">
        <v>41</v>
      </c>
      <c r="AW192" s="114"/>
      <c r="AX192" s="193">
        <v>1</v>
      </c>
      <c r="AY192" s="193">
        <f t="shared" si="132"/>
        <v>0</v>
      </c>
      <c r="BA192" s="193" t="s">
        <v>3</v>
      </c>
      <c r="BC192" s="198"/>
      <c r="BD192" s="127"/>
      <c r="BE192" s="198"/>
      <c r="BF192" s="127"/>
      <c r="BG192" s="198"/>
      <c r="BH192" s="127"/>
      <c r="BI192" s="198"/>
      <c r="BJ192" s="127"/>
      <c r="BK192" s="199">
        <f t="shared" si="148"/>
        <v>0</v>
      </c>
      <c r="BL192" s="200" t="e">
        <f t="shared" si="149"/>
        <v>#DIV/0!</v>
      </c>
      <c r="BM192" s="127">
        <f t="shared" si="150"/>
        <v>0</v>
      </c>
      <c r="BN192" s="130"/>
      <c r="BO192" s="131"/>
    </row>
    <row r="193" spans="1:67" s="94" customFormat="1" ht="9" customHeight="1" thickBot="1" x14ac:dyDescent="0.25">
      <c r="A193" s="114"/>
      <c r="B193" s="115"/>
      <c r="C193" s="115"/>
      <c r="D193" s="114"/>
      <c r="E193" s="114"/>
      <c r="F193" s="114"/>
      <c r="G193" s="114"/>
      <c r="H193" s="114"/>
      <c r="I193" s="114"/>
      <c r="J193" s="114"/>
      <c r="K193" s="114"/>
      <c r="L193" s="114"/>
      <c r="M193" s="114"/>
      <c r="N193" s="114"/>
      <c r="O193" s="114"/>
      <c r="P193" s="114"/>
      <c r="Q193" s="114"/>
      <c r="R193" s="114"/>
      <c r="S193" s="114"/>
      <c r="T193" s="114"/>
      <c r="U193" s="116"/>
      <c r="V193" s="114"/>
      <c r="W193" s="114"/>
      <c r="X193" s="114"/>
      <c r="Y193" s="114"/>
      <c r="Z193" s="114"/>
      <c r="AA193" s="117"/>
      <c r="AB193" s="114"/>
      <c r="AC193" s="114"/>
      <c r="AD193" s="114"/>
      <c r="AE193" s="114"/>
      <c r="AF193" s="114"/>
      <c r="AG193" s="114"/>
      <c r="AH193" s="114"/>
      <c r="AI193" s="114"/>
      <c r="AJ193" s="114"/>
      <c r="AK193" s="114"/>
      <c r="AL193" s="114"/>
      <c r="AM193" s="114"/>
      <c r="AN193" s="114"/>
      <c r="AO193" s="114"/>
      <c r="AP193" s="114"/>
      <c r="AQ193" s="114"/>
      <c r="AR193" s="114"/>
      <c r="AT193" s="114"/>
      <c r="AV193" s="115"/>
      <c r="AW193" s="114"/>
      <c r="AX193" s="114"/>
      <c r="AY193" s="114"/>
      <c r="BA193" s="114"/>
      <c r="BD193" s="118"/>
      <c r="BF193" s="118"/>
      <c r="BH193" s="118"/>
      <c r="BJ193" s="118"/>
      <c r="BK193" s="119"/>
      <c r="BL193" s="119"/>
      <c r="BM193" s="118"/>
    </row>
    <row r="194" spans="1:67" s="119" customFormat="1" ht="59.45" customHeight="1" thickTop="1" thickBot="1" x14ac:dyDescent="0.25">
      <c r="A194" s="904" t="str">
        <f>B177</f>
        <v>AUDITORÍAS A OBSERVACIONES, OPORTUNIDADES DE MEJORAMIENTO Y CONSIDERACIONES</v>
      </c>
      <c r="B194" s="904"/>
      <c r="C194" s="470" t="s">
        <v>353</v>
      </c>
      <c r="D194" s="133"/>
      <c r="E194" s="432">
        <f>COUNTIF(BA179:BA192,"P")</f>
        <v>7</v>
      </c>
      <c r="F194" s="133"/>
      <c r="G194" s="596">
        <f>E194/(E194+E195)</f>
        <v>0.63636363636363635</v>
      </c>
      <c r="H194" s="133"/>
      <c r="I194" s="432">
        <f>SUM(I179:I192)</f>
        <v>0</v>
      </c>
      <c r="J194" s="432">
        <f>SUM(J179:J192)</f>
        <v>0</v>
      </c>
      <c r="K194" s="432">
        <f>SUM(K179:K192)</f>
        <v>0</v>
      </c>
      <c r="L194" s="432">
        <f>SUM(L179:L192)</f>
        <v>11</v>
      </c>
      <c r="M194" s="432">
        <f>SUM(M179:M192)</f>
        <v>0</v>
      </c>
      <c r="N194" s="114"/>
      <c r="O194" s="432">
        <f>SUM(O179:O192)</f>
        <v>11</v>
      </c>
      <c r="P194" s="432">
        <f>SUM(P179:P192)</f>
        <v>11</v>
      </c>
      <c r="Q194" s="432">
        <f>SUM(Q179:Q192)</f>
        <v>11</v>
      </c>
      <c r="R194" s="432">
        <f>SUM(R179:R192)</f>
        <v>11</v>
      </c>
      <c r="S194" s="432">
        <f>SUM(S179:S192)</f>
        <v>11</v>
      </c>
      <c r="T194" s="133"/>
      <c r="U194" s="134"/>
      <c r="V194" s="133"/>
      <c r="W194" s="515">
        <f>SUM(W179:W192)</f>
        <v>0</v>
      </c>
      <c r="X194" s="515">
        <f>SUM(X179:X192)</f>
        <v>11</v>
      </c>
      <c r="Y194" s="515">
        <f>SUM(Y179:Y192)</f>
        <v>11</v>
      </c>
      <c r="Z194" s="133"/>
      <c r="AA194" s="818"/>
      <c r="AB194" s="133"/>
      <c r="AC194" s="133"/>
      <c r="AD194" s="133"/>
      <c r="AE194" s="432" t="s">
        <v>260</v>
      </c>
      <c r="AF194" s="133"/>
      <c r="AG194" s="904">
        <f>SUM(AG179:AI192)</f>
        <v>0</v>
      </c>
      <c r="AH194" s="904"/>
      <c r="AI194" s="904"/>
      <c r="AJ194" s="904">
        <f>SUM(AJ179:AL192)</f>
        <v>0</v>
      </c>
      <c r="AK194" s="904"/>
      <c r="AL194" s="904"/>
      <c r="AM194" s="904">
        <f>SUM(AM179:AO192)</f>
        <v>7</v>
      </c>
      <c r="AN194" s="904"/>
      <c r="AO194" s="904"/>
      <c r="AP194" s="904">
        <f>SUM(AP179:AR192)</f>
        <v>0</v>
      </c>
      <c r="AQ194" s="904"/>
      <c r="AR194" s="904"/>
      <c r="AT194" s="904">
        <f>SUM(AT179:AT192)</f>
        <v>7</v>
      </c>
      <c r="AV194" s="906" t="s">
        <v>272</v>
      </c>
      <c r="AW194" s="133"/>
      <c r="AX194" s="432">
        <f>SUM(AX179:AX192)</f>
        <v>11</v>
      </c>
      <c r="AY194" s="432">
        <f>SUM(AY179:AY192)</f>
        <v>7</v>
      </c>
      <c r="BA194" s="114"/>
      <c r="BC194" s="407">
        <f t="shared" ref="BC194:BK194" si="157">SUM(BC179:BC192)</f>
        <v>0</v>
      </c>
      <c r="BD194" s="764">
        <f t="shared" si="157"/>
        <v>0</v>
      </c>
      <c r="BE194" s="407">
        <f t="shared" si="157"/>
        <v>0</v>
      </c>
      <c r="BF194" s="764">
        <f t="shared" si="157"/>
        <v>0</v>
      </c>
      <c r="BG194" s="407">
        <f t="shared" si="157"/>
        <v>0</v>
      </c>
      <c r="BH194" s="764">
        <f t="shared" si="157"/>
        <v>0</v>
      </c>
      <c r="BI194" s="407">
        <f t="shared" si="157"/>
        <v>0</v>
      </c>
      <c r="BJ194" s="764">
        <f t="shared" si="157"/>
        <v>0</v>
      </c>
      <c r="BK194" s="1318">
        <f t="shared" si="157"/>
        <v>0</v>
      </c>
      <c r="BL194" s="1319">
        <f>BK194/AT194</f>
        <v>0</v>
      </c>
      <c r="BM194" s="907">
        <f>SUM(BM179:BM192)</f>
        <v>0</v>
      </c>
      <c r="BN194" s="94"/>
      <c r="BO194" s="94"/>
    </row>
    <row r="195" spans="1:67" s="119" customFormat="1" ht="59.45" customHeight="1" thickTop="1" thickBot="1" x14ac:dyDescent="0.25">
      <c r="A195" s="904"/>
      <c r="B195" s="904"/>
      <c r="C195" s="470" t="s">
        <v>354</v>
      </c>
      <c r="D195" s="133"/>
      <c r="E195" s="432">
        <f>COUNTIF(BA179:BA192,"C")</f>
        <v>4</v>
      </c>
      <c r="F195" s="133"/>
      <c r="G195" s="596">
        <f>E195/(E194+E195)</f>
        <v>0.36363636363636365</v>
      </c>
      <c r="H195" s="133"/>
      <c r="I195" s="904">
        <f>SUM(I194:M194)</f>
        <v>11</v>
      </c>
      <c r="J195" s="904"/>
      <c r="K195" s="904"/>
      <c r="L195" s="904"/>
      <c r="M195" s="904"/>
      <c r="N195" s="135"/>
      <c r="O195" s="904">
        <f>SUM(O194:S194)</f>
        <v>55</v>
      </c>
      <c r="P195" s="904"/>
      <c r="Q195" s="904"/>
      <c r="R195" s="904"/>
      <c r="S195" s="904"/>
      <c r="T195" s="133"/>
      <c r="U195" s="134"/>
      <c r="V195" s="133"/>
      <c r="W195" s="133"/>
      <c r="X195" s="133"/>
      <c r="Y195" s="133"/>
      <c r="Z195" s="133"/>
      <c r="AA195" s="818"/>
      <c r="AB195" s="133"/>
      <c r="AC195" s="133"/>
      <c r="AD195" s="133"/>
      <c r="AE195" s="432" t="s">
        <v>857</v>
      </c>
      <c r="AF195" s="133"/>
      <c r="AG195" s="904">
        <f>AG194+AJ194+AM194+AP194</f>
        <v>7</v>
      </c>
      <c r="AH195" s="904"/>
      <c r="AI195" s="904"/>
      <c r="AJ195" s="904"/>
      <c r="AK195" s="904"/>
      <c r="AL195" s="904"/>
      <c r="AM195" s="904"/>
      <c r="AN195" s="904"/>
      <c r="AO195" s="904"/>
      <c r="AP195" s="904"/>
      <c r="AQ195" s="904"/>
      <c r="AR195" s="904"/>
      <c r="AT195" s="904"/>
      <c r="AV195" s="906"/>
      <c r="AW195" s="133"/>
      <c r="AX195" s="905">
        <f>AY194/AX194</f>
        <v>0.63636363636363635</v>
      </c>
      <c r="AY195" s="905"/>
      <c r="BA195" s="136"/>
      <c r="BC195" s="408" t="e">
        <f>BC194/AG194</f>
        <v>#DIV/0!</v>
      </c>
      <c r="BD195" s="765"/>
      <c r="BE195" s="408" t="e">
        <f>BE194/AJ194</f>
        <v>#DIV/0!</v>
      </c>
      <c r="BF195" s="765"/>
      <c r="BG195" s="408">
        <f>BG194/AM194</f>
        <v>0</v>
      </c>
      <c r="BH195" s="765"/>
      <c r="BI195" s="408" t="e">
        <f>BI194/AP194</f>
        <v>#DIV/0!</v>
      </c>
      <c r="BJ195" s="765"/>
      <c r="BK195" s="1318"/>
      <c r="BL195" s="1319"/>
      <c r="BM195" s="907"/>
      <c r="BN195" s="94"/>
      <c r="BO195" s="94"/>
    </row>
    <row r="196" spans="1:67" s="94" customFormat="1" ht="24" thickTop="1" x14ac:dyDescent="0.2">
      <c r="A196" s="120"/>
      <c r="B196" s="121"/>
      <c r="C196" s="121"/>
      <c r="D196" s="114"/>
      <c r="E196" s="114"/>
      <c r="F196" s="114"/>
      <c r="G196" s="114"/>
      <c r="H196" s="114"/>
      <c r="I196" s="114"/>
      <c r="J196" s="114"/>
      <c r="K196" s="114"/>
      <c r="L196" s="114"/>
      <c r="M196" s="114"/>
      <c r="N196" s="114"/>
      <c r="O196" s="114"/>
      <c r="P196" s="114"/>
      <c r="Q196" s="114"/>
      <c r="R196" s="114"/>
      <c r="S196" s="114"/>
      <c r="T196" s="114"/>
      <c r="U196" s="116"/>
      <c r="V196" s="114"/>
      <c r="W196" s="114"/>
      <c r="X196" s="114"/>
      <c r="Y196" s="114"/>
      <c r="Z196" s="114"/>
      <c r="AA196" s="117"/>
      <c r="AB196" s="114"/>
      <c r="AC196" s="114"/>
      <c r="AD196" s="114"/>
      <c r="AE196" s="114"/>
      <c r="AF196" s="114"/>
      <c r="AG196" s="114"/>
      <c r="AH196" s="114"/>
      <c r="AI196" s="114"/>
      <c r="AJ196" s="114"/>
      <c r="AK196" s="114"/>
      <c r="AL196" s="114"/>
      <c r="AM196" s="114"/>
      <c r="AN196" s="114"/>
      <c r="AO196" s="114"/>
      <c r="AP196" s="114"/>
      <c r="AQ196" s="114"/>
      <c r="AR196" s="114"/>
      <c r="AT196" s="114"/>
      <c r="AV196" s="115"/>
      <c r="AW196" s="114"/>
      <c r="AX196" s="114"/>
      <c r="AY196" s="114"/>
      <c r="BA196" s="114"/>
      <c r="BD196" s="118"/>
      <c r="BF196" s="118"/>
      <c r="BH196" s="118"/>
      <c r="BJ196" s="118"/>
      <c r="BK196" s="119"/>
      <c r="BL196" s="119"/>
      <c r="BM196" s="118"/>
    </row>
    <row r="197" spans="1:67" s="207" customFormat="1" ht="60.6" customHeight="1" x14ac:dyDescent="0.2">
      <c r="A197" s="1069">
        <v>8</v>
      </c>
      <c r="B197" s="1059" t="s">
        <v>514</v>
      </c>
      <c r="C197" s="1060"/>
      <c r="D197" s="204"/>
      <c r="E197" s="114"/>
      <c r="F197" s="114"/>
      <c r="G197" s="114"/>
      <c r="H197" s="204"/>
      <c r="I197" s="204"/>
      <c r="J197" s="204"/>
      <c r="K197" s="204"/>
      <c r="L197" s="204"/>
      <c r="M197" s="204"/>
      <c r="N197" s="210"/>
      <c r="O197" s="204"/>
      <c r="P197" s="204"/>
      <c r="Q197" s="204"/>
      <c r="R197" s="204"/>
      <c r="S197" s="204"/>
      <c r="T197" s="204"/>
      <c r="U197" s="211"/>
      <c r="V197" s="204"/>
      <c r="W197" s="204"/>
      <c r="X197" s="204"/>
      <c r="Y197" s="204"/>
      <c r="Z197" s="204"/>
      <c r="AA197" s="210"/>
      <c r="AB197" s="204"/>
      <c r="AC197" s="204"/>
      <c r="AD197" s="204"/>
      <c r="AE197" s="204"/>
      <c r="AF197" s="204"/>
      <c r="AG197" s="204"/>
      <c r="AH197" s="204"/>
      <c r="AI197" s="204"/>
      <c r="AJ197" s="204"/>
      <c r="AK197" s="204"/>
      <c r="AL197" s="204"/>
      <c r="AM197" s="204"/>
      <c r="AN197" s="204"/>
      <c r="AO197" s="204"/>
      <c r="AP197" s="204"/>
      <c r="AQ197" s="204"/>
      <c r="AR197" s="204"/>
      <c r="AT197" s="204"/>
      <c r="AV197" s="210"/>
      <c r="AW197" s="204"/>
      <c r="AX197" s="204"/>
      <c r="AY197" s="204"/>
      <c r="BA197" s="204"/>
      <c r="BD197" s="212"/>
      <c r="BF197" s="212"/>
      <c r="BH197" s="212"/>
      <c r="BJ197" s="212"/>
      <c r="BK197" s="206"/>
      <c r="BL197" s="206"/>
      <c r="BM197" s="212"/>
    </row>
    <row r="198" spans="1:67" s="207" customFormat="1" ht="101.45" customHeight="1" x14ac:dyDescent="0.2">
      <c r="A198" s="1070"/>
      <c r="B198" s="1071" t="s">
        <v>742</v>
      </c>
      <c r="C198" s="1072"/>
      <c r="D198" s="204"/>
      <c r="E198" s="114"/>
      <c r="F198" s="114"/>
      <c r="G198" s="114"/>
      <c r="H198" s="204"/>
      <c r="I198" s="213"/>
      <c r="J198" s="213"/>
      <c r="K198" s="213"/>
      <c r="L198" s="213"/>
      <c r="M198" s="213"/>
      <c r="N198" s="210"/>
      <c r="O198" s="213"/>
      <c r="P198" s="213"/>
      <c r="Q198" s="213"/>
      <c r="R198" s="213"/>
      <c r="S198" s="213"/>
      <c r="T198" s="204"/>
      <c r="U198" s="214"/>
      <c r="V198" s="213"/>
      <c r="W198" s="213"/>
      <c r="X198" s="213"/>
      <c r="Y198" s="213"/>
      <c r="Z198" s="204"/>
      <c r="AA198" s="210"/>
      <c r="AB198" s="204"/>
      <c r="AC198" s="213"/>
      <c r="AD198" s="204"/>
      <c r="AE198" s="213"/>
      <c r="AF198" s="204"/>
      <c r="AG198" s="213"/>
      <c r="AH198" s="213"/>
      <c r="AI198" s="213"/>
      <c r="AJ198" s="213"/>
      <c r="AK198" s="213"/>
      <c r="AL198" s="213"/>
      <c r="AM198" s="213"/>
      <c r="AN198" s="213"/>
      <c r="AO198" s="213"/>
      <c r="AP198" s="213"/>
      <c r="AQ198" s="213"/>
      <c r="AR198" s="213"/>
      <c r="AT198" s="213"/>
      <c r="AV198" s="215"/>
      <c r="AW198" s="204"/>
      <c r="AX198" s="213"/>
      <c r="AY198" s="213"/>
      <c r="BA198" s="213"/>
      <c r="BD198" s="212"/>
      <c r="BF198" s="212"/>
      <c r="BH198" s="212"/>
      <c r="BJ198" s="212"/>
      <c r="BK198" s="206"/>
      <c r="BL198" s="206"/>
      <c r="BM198" s="212"/>
    </row>
    <row r="199" spans="1:67" s="223" customFormat="1" ht="93" x14ac:dyDescent="0.35">
      <c r="A199" s="216" t="s">
        <v>1010</v>
      </c>
      <c r="B199" s="821" t="s">
        <v>623</v>
      </c>
      <c r="C199" s="822"/>
      <c r="D199" s="217"/>
      <c r="E199" s="216" t="s">
        <v>72</v>
      </c>
      <c r="F199" s="217"/>
      <c r="G199" s="216"/>
      <c r="H199" s="217"/>
      <c r="I199" s="216"/>
      <c r="J199" s="216"/>
      <c r="K199" s="216"/>
      <c r="L199" s="216">
        <v>1</v>
      </c>
      <c r="M199" s="216"/>
      <c r="N199" s="218"/>
      <c r="O199" s="216">
        <v>1</v>
      </c>
      <c r="P199" s="216"/>
      <c r="Q199" s="216"/>
      <c r="R199" s="216"/>
      <c r="S199" s="216"/>
      <c r="T199" s="219"/>
      <c r="U199" s="220" t="s">
        <v>377</v>
      </c>
      <c r="V199" s="216">
        <v>5</v>
      </c>
      <c r="W199" s="216"/>
      <c r="X199" s="216"/>
      <c r="Y199" s="216"/>
      <c r="Z199" s="217"/>
      <c r="AA199" s="221"/>
      <c r="AB199" s="222"/>
      <c r="AC199" s="216"/>
      <c r="AD199" s="217"/>
      <c r="AE199" s="216" t="s">
        <v>39</v>
      </c>
      <c r="AF199" s="217"/>
      <c r="AG199" s="216"/>
      <c r="AH199" s="216"/>
      <c r="AI199" s="216"/>
      <c r="AJ199" s="216"/>
      <c r="AK199" s="216"/>
      <c r="AL199" s="216"/>
      <c r="AM199" s="216"/>
      <c r="AN199" s="216"/>
      <c r="AO199" s="216"/>
      <c r="AP199" s="216"/>
      <c r="AQ199" s="216"/>
      <c r="AR199" s="216"/>
      <c r="AS199" s="218"/>
      <c r="AT199" s="216">
        <f>SUM(AG199:AR199)</f>
        <v>0</v>
      </c>
      <c r="AU199" s="218"/>
      <c r="AV199" s="221" t="s">
        <v>36</v>
      </c>
      <c r="AW199" s="222"/>
      <c r="AX199" s="216">
        <v>1</v>
      </c>
      <c r="AY199" s="216">
        <f>IF(AT199&lt;&gt;0,1,0)</f>
        <v>0</v>
      </c>
      <c r="AZ199" s="218"/>
      <c r="BA199" s="216"/>
      <c r="BC199" s="224"/>
      <c r="BD199" s="127"/>
      <c r="BE199" s="224"/>
      <c r="BF199" s="127"/>
      <c r="BG199" s="224"/>
      <c r="BH199" s="127"/>
      <c r="BI199" s="224"/>
      <c r="BJ199" s="127"/>
      <c r="BK199" s="225">
        <f t="shared" ref="BK199:BK231" si="158">BC199+BE199+BG199+BI199</f>
        <v>0</v>
      </c>
      <c r="BL199" s="226" t="e">
        <f t="shared" ref="BL199:BL231" si="159">BK199/AT199</f>
        <v>#DIV/0!</v>
      </c>
      <c r="BM199" s="127">
        <f t="shared" ref="BM199:BM231" si="160">BD199+BF199+BH199+BJ199</f>
        <v>0</v>
      </c>
      <c r="BN199" s="130"/>
      <c r="BO199" s="131"/>
    </row>
    <row r="200" spans="1:67" s="223" customFormat="1" ht="69.75" x14ac:dyDescent="0.35">
      <c r="A200" s="216" t="s">
        <v>1011</v>
      </c>
      <c r="B200" s="821" t="s">
        <v>143</v>
      </c>
      <c r="C200" s="822"/>
      <c r="D200" s="431"/>
      <c r="E200" s="216" t="s">
        <v>72</v>
      </c>
      <c r="F200" s="431"/>
      <c r="G200" s="216"/>
      <c r="H200" s="431"/>
      <c r="I200" s="216"/>
      <c r="J200" s="216"/>
      <c r="K200" s="216"/>
      <c r="L200" s="216">
        <v>1</v>
      </c>
      <c r="M200" s="216"/>
      <c r="O200" s="216"/>
      <c r="P200" s="216"/>
      <c r="Q200" s="216">
        <v>1</v>
      </c>
      <c r="R200" s="216"/>
      <c r="S200" s="216"/>
      <c r="T200" s="227"/>
      <c r="U200" s="220" t="s">
        <v>377</v>
      </c>
      <c r="V200" s="216">
        <v>5</v>
      </c>
      <c r="W200" s="216"/>
      <c r="X200" s="216"/>
      <c r="Y200" s="216"/>
      <c r="Z200" s="431"/>
      <c r="AA200" s="221"/>
      <c r="AB200" s="228"/>
      <c r="AC200" s="216"/>
      <c r="AD200" s="431"/>
      <c r="AE200" s="216" t="s">
        <v>39</v>
      </c>
      <c r="AF200" s="431"/>
      <c r="AG200" s="216"/>
      <c r="AH200" s="216"/>
      <c r="AI200" s="216"/>
      <c r="AJ200" s="216"/>
      <c r="AK200" s="216"/>
      <c r="AL200" s="216"/>
      <c r="AM200" s="216"/>
      <c r="AN200" s="216"/>
      <c r="AO200" s="216"/>
      <c r="AP200" s="216"/>
      <c r="AQ200" s="216"/>
      <c r="AR200" s="216"/>
      <c r="AT200" s="216">
        <f t="shared" ref="AT200:AT231" si="161">SUM(AG200:AR200)</f>
        <v>0</v>
      </c>
      <c r="AV200" s="221" t="s">
        <v>255</v>
      </c>
      <c r="AW200" s="228"/>
      <c r="AX200" s="216">
        <v>1</v>
      </c>
      <c r="AY200" s="216">
        <f t="shared" ref="AY200:AY231" si="162">IF(AT200&lt;&gt;0,1,0)</f>
        <v>0</v>
      </c>
      <c r="BA200" s="216"/>
      <c r="BC200" s="224"/>
      <c r="BD200" s="127"/>
      <c r="BE200" s="224"/>
      <c r="BF200" s="127"/>
      <c r="BG200" s="224"/>
      <c r="BH200" s="127"/>
      <c r="BI200" s="224"/>
      <c r="BJ200" s="127"/>
      <c r="BK200" s="225">
        <f t="shared" si="158"/>
        <v>0</v>
      </c>
      <c r="BL200" s="226" t="e">
        <f t="shared" si="159"/>
        <v>#DIV/0!</v>
      </c>
      <c r="BM200" s="127">
        <f t="shared" si="160"/>
        <v>0</v>
      </c>
      <c r="BN200" s="130"/>
      <c r="BO200" s="131"/>
    </row>
    <row r="201" spans="1:67" s="223" customFormat="1" ht="69.75" x14ac:dyDescent="0.35">
      <c r="A201" s="216" t="s">
        <v>1012</v>
      </c>
      <c r="B201" s="821" t="s">
        <v>147</v>
      </c>
      <c r="C201" s="822"/>
      <c r="D201" s="431"/>
      <c r="E201" s="216" t="s">
        <v>72</v>
      </c>
      <c r="F201" s="431"/>
      <c r="G201" s="216"/>
      <c r="H201" s="431"/>
      <c r="I201" s="216"/>
      <c r="J201" s="216"/>
      <c r="K201" s="216"/>
      <c r="L201" s="216">
        <v>1</v>
      </c>
      <c r="M201" s="216"/>
      <c r="N201" s="229"/>
      <c r="O201" s="216"/>
      <c r="P201" s="216"/>
      <c r="Q201" s="216">
        <v>1</v>
      </c>
      <c r="R201" s="216"/>
      <c r="S201" s="216"/>
      <c r="T201" s="227"/>
      <c r="U201" s="220" t="s">
        <v>377</v>
      </c>
      <c r="V201" s="216">
        <v>4</v>
      </c>
      <c r="W201" s="216"/>
      <c r="X201" s="216"/>
      <c r="Y201" s="216"/>
      <c r="Z201" s="431"/>
      <c r="AA201" s="221"/>
      <c r="AB201" s="228"/>
      <c r="AC201" s="216" t="s">
        <v>877</v>
      </c>
      <c r="AD201" s="431"/>
      <c r="AE201" s="554" t="s">
        <v>1004</v>
      </c>
      <c r="AF201" s="431"/>
      <c r="AG201" s="216"/>
      <c r="AH201" s="216"/>
      <c r="AI201" s="216"/>
      <c r="AJ201" s="216"/>
      <c r="AK201" s="216"/>
      <c r="AL201" s="216"/>
      <c r="AM201" s="216"/>
      <c r="AN201" s="216"/>
      <c r="AO201" s="216"/>
      <c r="AP201" s="216"/>
      <c r="AQ201" s="216"/>
      <c r="AR201" s="216"/>
      <c r="AT201" s="216">
        <f t="shared" si="161"/>
        <v>0</v>
      </c>
      <c r="AV201" s="221" t="s">
        <v>32</v>
      </c>
      <c r="AW201" s="228"/>
      <c r="AX201" s="216">
        <v>1</v>
      </c>
      <c r="AY201" s="216">
        <f t="shared" si="162"/>
        <v>0</v>
      </c>
      <c r="BA201" s="216"/>
      <c r="BC201" s="224"/>
      <c r="BD201" s="127"/>
      <c r="BE201" s="224"/>
      <c r="BF201" s="127"/>
      <c r="BG201" s="224"/>
      <c r="BH201" s="127"/>
      <c r="BI201" s="224"/>
      <c r="BJ201" s="127"/>
      <c r="BK201" s="225">
        <f t="shared" si="158"/>
        <v>0</v>
      </c>
      <c r="BL201" s="226" t="e">
        <f t="shared" si="159"/>
        <v>#DIV/0!</v>
      </c>
      <c r="BM201" s="127">
        <f t="shared" si="160"/>
        <v>0</v>
      </c>
      <c r="BN201" s="130"/>
      <c r="BO201" s="131"/>
    </row>
    <row r="202" spans="1:67" s="218" customFormat="1" ht="93.75" customHeight="1" x14ac:dyDescent="0.35">
      <c r="A202" s="216" t="s">
        <v>1013</v>
      </c>
      <c r="B202" s="821" t="s">
        <v>150</v>
      </c>
      <c r="C202" s="822"/>
      <c r="E202" s="216" t="s">
        <v>72</v>
      </c>
      <c r="G202" s="216"/>
      <c r="I202" s="216"/>
      <c r="J202" s="216"/>
      <c r="K202" s="216"/>
      <c r="L202" s="216">
        <v>1</v>
      </c>
      <c r="M202" s="216"/>
      <c r="N202" s="230"/>
      <c r="O202" s="216"/>
      <c r="P202" s="216"/>
      <c r="Q202" s="216">
        <v>1</v>
      </c>
      <c r="R202" s="216"/>
      <c r="S202" s="216"/>
      <c r="U202" s="220" t="s">
        <v>377</v>
      </c>
      <c r="V202" s="216">
        <v>5</v>
      </c>
      <c r="W202" s="216"/>
      <c r="X202" s="216"/>
      <c r="Y202" s="216"/>
      <c r="AA202" s="221"/>
      <c r="AC202" s="216"/>
      <c r="AE202" s="216" t="s">
        <v>39</v>
      </c>
      <c r="AG202" s="216"/>
      <c r="AH202" s="216"/>
      <c r="AI202" s="216"/>
      <c r="AJ202" s="216"/>
      <c r="AK202" s="216"/>
      <c r="AL202" s="216"/>
      <c r="AM202" s="216"/>
      <c r="AN202" s="216"/>
      <c r="AO202" s="216"/>
      <c r="AP202" s="216"/>
      <c r="AQ202" s="216"/>
      <c r="AR202" s="216"/>
      <c r="AS202" s="223"/>
      <c r="AT202" s="216">
        <f t="shared" si="161"/>
        <v>0</v>
      </c>
      <c r="AU202" s="223"/>
      <c r="AV202" s="221" t="s">
        <v>33</v>
      </c>
      <c r="AX202" s="216">
        <v>1</v>
      </c>
      <c r="AY202" s="216">
        <f t="shared" si="162"/>
        <v>0</v>
      </c>
      <c r="AZ202" s="223"/>
      <c r="BA202" s="216"/>
      <c r="BC202" s="224"/>
      <c r="BD202" s="127"/>
      <c r="BE202" s="224"/>
      <c r="BF202" s="127"/>
      <c r="BG202" s="224"/>
      <c r="BH202" s="127"/>
      <c r="BI202" s="224"/>
      <c r="BJ202" s="127"/>
      <c r="BK202" s="225">
        <f t="shared" si="158"/>
        <v>0</v>
      </c>
      <c r="BL202" s="226" t="e">
        <f t="shared" si="159"/>
        <v>#DIV/0!</v>
      </c>
      <c r="BM202" s="127">
        <f t="shared" si="160"/>
        <v>0</v>
      </c>
      <c r="BN202" s="130"/>
      <c r="BO202" s="131"/>
    </row>
    <row r="203" spans="1:67" s="218" customFormat="1" ht="69.75" x14ac:dyDescent="0.35">
      <c r="A203" s="216" t="s">
        <v>1014</v>
      </c>
      <c r="B203" s="821" t="s">
        <v>145</v>
      </c>
      <c r="C203" s="822"/>
      <c r="D203" s="223"/>
      <c r="E203" s="216" t="s">
        <v>72</v>
      </c>
      <c r="F203" s="223"/>
      <c r="G203" s="216"/>
      <c r="H203" s="223"/>
      <c r="I203" s="216"/>
      <c r="J203" s="216"/>
      <c r="K203" s="216"/>
      <c r="L203" s="216">
        <v>1</v>
      </c>
      <c r="M203" s="216"/>
      <c r="N203" s="431"/>
      <c r="O203" s="216"/>
      <c r="P203" s="216"/>
      <c r="Q203" s="216">
        <v>1</v>
      </c>
      <c r="R203" s="216"/>
      <c r="S203" s="216"/>
      <c r="T203" s="223"/>
      <c r="U203" s="220" t="s">
        <v>377</v>
      </c>
      <c r="V203" s="216">
        <v>4</v>
      </c>
      <c r="W203" s="216"/>
      <c r="X203" s="216"/>
      <c r="Y203" s="216"/>
      <c r="Z203" s="223"/>
      <c r="AA203" s="221"/>
      <c r="AB203" s="223"/>
      <c r="AC203" s="216"/>
      <c r="AD203" s="223"/>
      <c r="AE203" s="216" t="s">
        <v>39</v>
      </c>
      <c r="AF203" s="223"/>
      <c r="AG203" s="216"/>
      <c r="AH203" s="216"/>
      <c r="AI203" s="216"/>
      <c r="AJ203" s="216"/>
      <c r="AK203" s="216"/>
      <c r="AL203" s="216"/>
      <c r="AM203" s="216"/>
      <c r="AN203" s="216"/>
      <c r="AO203" s="216"/>
      <c r="AP203" s="216"/>
      <c r="AQ203" s="216"/>
      <c r="AR203" s="216"/>
      <c r="AT203" s="216">
        <f t="shared" si="161"/>
        <v>0</v>
      </c>
      <c r="AV203" s="221" t="s">
        <v>255</v>
      </c>
      <c r="AW203" s="223"/>
      <c r="AX203" s="216">
        <v>1</v>
      </c>
      <c r="AY203" s="216">
        <f t="shared" si="162"/>
        <v>0</v>
      </c>
      <c r="BA203" s="216"/>
      <c r="BC203" s="224"/>
      <c r="BD203" s="127"/>
      <c r="BE203" s="224"/>
      <c r="BF203" s="127"/>
      <c r="BG203" s="224"/>
      <c r="BH203" s="127"/>
      <c r="BI203" s="224"/>
      <c r="BJ203" s="127"/>
      <c r="BK203" s="225">
        <f t="shared" si="158"/>
        <v>0</v>
      </c>
      <c r="BL203" s="226" t="e">
        <f t="shared" si="159"/>
        <v>#DIV/0!</v>
      </c>
      <c r="BM203" s="127">
        <f t="shared" si="160"/>
        <v>0</v>
      </c>
      <c r="BN203" s="130"/>
      <c r="BO203" s="131"/>
    </row>
    <row r="204" spans="1:67" s="218" customFormat="1" ht="87.75" x14ac:dyDescent="0.35">
      <c r="A204" s="216" t="s">
        <v>1015</v>
      </c>
      <c r="B204" s="821" t="s">
        <v>151</v>
      </c>
      <c r="C204" s="822"/>
      <c r="D204" s="223"/>
      <c r="E204" s="216" t="s">
        <v>72</v>
      </c>
      <c r="F204" s="223"/>
      <c r="G204" s="216"/>
      <c r="H204" s="223"/>
      <c r="I204" s="216"/>
      <c r="J204" s="216"/>
      <c r="K204" s="216"/>
      <c r="L204" s="216">
        <v>1</v>
      </c>
      <c r="M204" s="216"/>
      <c r="N204" s="431"/>
      <c r="O204" s="216"/>
      <c r="P204" s="216">
        <v>1</v>
      </c>
      <c r="Q204" s="216"/>
      <c r="R204" s="216"/>
      <c r="S204" s="216"/>
      <c r="T204" s="223"/>
      <c r="U204" s="220" t="s">
        <v>376</v>
      </c>
      <c r="V204" s="216">
        <v>4</v>
      </c>
      <c r="W204" s="216"/>
      <c r="X204" s="216"/>
      <c r="Y204" s="216"/>
      <c r="Z204" s="223"/>
      <c r="AA204" s="221"/>
      <c r="AB204" s="223"/>
      <c r="AC204" s="216"/>
      <c r="AD204" s="223"/>
      <c r="AE204" s="216" t="s">
        <v>39</v>
      </c>
      <c r="AF204" s="223"/>
      <c r="AG204" s="216"/>
      <c r="AH204" s="216"/>
      <c r="AI204" s="216"/>
      <c r="AJ204" s="216"/>
      <c r="AK204" s="216"/>
      <c r="AL204" s="216"/>
      <c r="AM204" s="216"/>
      <c r="AN204" s="216"/>
      <c r="AO204" s="216"/>
      <c r="AP204" s="216"/>
      <c r="AQ204" s="216"/>
      <c r="AR204" s="216"/>
      <c r="AT204" s="216">
        <f t="shared" si="161"/>
        <v>0</v>
      </c>
      <c r="AV204" s="221" t="s">
        <v>31</v>
      </c>
      <c r="AW204" s="223"/>
      <c r="AX204" s="216">
        <v>1</v>
      </c>
      <c r="AY204" s="216">
        <f t="shared" si="162"/>
        <v>0</v>
      </c>
      <c r="BA204" s="216"/>
      <c r="BC204" s="224"/>
      <c r="BD204" s="127"/>
      <c r="BE204" s="224"/>
      <c r="BF204" s="127"/>
      <c r="BG204" s="224"/>
      <c r="BH204" s="127"/>
      <c r="BI204" s="224"/>
      <c r="BJ204" s="127"/>
      <c r="BK204" s="225">
        <f t="shared" si="158"/>
        <v>0</v>
      </c>
      <c r="BL204" s="226" t="e">
        <f t="shared" si="159"/>
        <v>#DIV/0!</v>
      </c>
      <c r="BM204" s="127">
        <f t="shared" si="160"/>
        <v>0</v>
      </c>
      <c r="BN204" s="130"/>
      <c r="BO204" s="131"/>
    </row>
    <row r="205" spans="1:67" s="218" customFormat="1" ht="93" x14ac:dyDescent="0.35">
      <c r="A205" s="216" t="s">
        <v>1016</v>
      </c>
      <c r="B205" s="821" t="s">
        <v>425</v>
      </c>
      <c r="C205" s="822"/>
      <c r="E205" s="216" t="s">
        <v>72</v>
      </c>
      <c r="G205" s="216"/>
      <c r="I205" s="216"/>
      <c r="J205" s="216"/>
      <c r="K205" s="216"/>
      <c r="L205" s="216">
        <v>1</v>
      </c>
      <c r="M205" s="216"/>
      <c r="N205" s="217"/>
      <c r="O205" s="216"/>
      <c r="P205" s="216"/>
      <c r="Q205" s="216">
        <v>1</v>
      </c>
      <c r="R205" s="216"/>
      <c r="S205" s="216"/>
      <c r="U205" s="220" t="s">
        <v>377</v>
      </c>
      <c r="V205" s="216">
        <v>4</v>
      </c>
      <c r="W205" s="216"/>
      <c r="X205" s="216"/>
      <c r="Y205" s="216"/>
      <c r="AA205" s="221"/>
      <c r="AC205" s="216"/>
      <c r="AE205" s="216" t="s">
        <v>39</v>
      </c>
      <c r="AG205" s="216"/>
      <c r="AH205" s="216"/>
      <c r="AI205" s="216"/>
      <c r="AJ205" s="216"/>
      <c r="AK205" s="216"/>
      <c r="AL205" s="216"/>
      <c r="AM205" s="216"/>
      <c r="AN205" s="216"/>
      <c r="AO205" s="216"/>
      <c r="AP205" s="216"/>
      <c r="AQ205" s="216"/>
      <c r="AR205" s="216"/>
      <c r="AT205" s="216">
        <f t="shared" si="161"/>
        <v>0</v>
      </c>
      <c r="AV205" s="221" t="s">
        <v>258</v>
      </c>
      <c r="AX205" s="216">
        <v>1</v>
      </c>
      <c r="AY205" s="216">
        <f t="shared" si="162"/>
        <v>0</v>
      </c>
      <c r="BA205" s="216"/>
      <c r="BC205" s="224"/>
      <c r="BD205" s="127"/>
      <c r="BE205" s="224"/>
      <c r="BF205" s="127"/>
      <c r="BG205" s="224"/>
      <c r="BH205" s="127"/>
      <c r="BI205" s="224"/>
      <c r="BJ205" s="127"/>
      <c r="BK205" s="225">
        <f t="shared" si="158"/>
        <v>0</v>
      </c>
      <c r="BL205" s="226" t="e">
        <f t="shared" si="159"/>
        <v>#DIV/0!</v>
      </c>
      <c r="BM205" s="127">
        <f t="shared" si="160"/>
        <v>0</v>
      </c>
      <c r="BN205" s="130"/>
      <c r="BO205" s="131"/>
    </row>
    <row r="206" spans="1:67" s="218" customFormat="1" ht="93" x14ac:dyDescent="0.35">
      <c r="A206" s="216" t="s">
        <v>1017</v>
      </c>
      <c r="B206" s="821" t="s">
        <v>237</v>
      </c>
      <c r="C206" s="822"/>
      <c r="D206" s="223"/>
      <c r="E206" s="216" t="s">
        <v>72</v>
      </c>
      <c r="F206" s="223"/>
      <c r="G206" s="216"/>
      <c r="H206" s="223"/>
      <c r="I206" s="216"/>
      <c r="J206" s="216"/>
      <c r="K206" s="216"/>
      <c r="L206" s="216">
        <v>1</v>
      </c>
      <c r="M206" s="216"/>
      <c r="N206" s="229"/>
      <c r="O206" s="216"/>
      <c r="P206" s="216"/>
      <c r="Q206" s="216"/>
      <c r="R206" s="216"/>
      <c r="S206" s="216">
        <v>1</v>
      </c>
      <c r="T206" s="223"/>
      <c r="U206" s="220" t="s">
        <v>377</v>
      </c>
      <c r="V206" s="216">
        <v>5</v>
      </c>
      <c r="W206" s="216"/>
      <c r="X206" s="216"/>
      <c r="Y206" s="216"/>
      <c r="Z206" s="223"/>
      <c r="AA206" s="221"/>
      <c r="AB206" s="223"/>
      <c r="AC206" s="216"/>
      <c r="AD206" s="223"/>
      <c r="AE206" s="216" t="s">
        <v>39</v>
      </c>
      <c r="AF206" s="223"/>
      <c r="AG206" s="216"/>
      <c r="AH206" s="216"/>
      <c r="AI206" s="216"/>
      <c r="AJ206" s="216"/>
      <c r="AK206" s="216"/>
      <c r="AL206" s="216"/>
      <c r="AM206" s="216"/>
      <c r="AN206" s="216"/>
      <c r="AO206" s="216"/>
      <c r="AP206" s="216"/>
      <c r="AQ206" s="216"/>
      <c r="AR206" s="216"/>
      <c r="AS206" s="223"/>
      <c r="AT206" s="216">
        <f t="shared" si="161"/>
        <v>0</v>
      </c>
      <c r="AU206" s="223"/>
      <c r="AV206" s="221" t="s">
        <v>258</v>
      </c>
      <c r="AW206" s="223"/>
      <c r="AX206" s="216">
        <v>1</v>
      </c>
      <c r="AY206" s="216">
        <f t="shared" si="162"/>
        <v>0</v>
      </c>
      <c r="AZ206" s="223"/>
      <c r="BA206" s="216"/>
      <c r="BC206" s="224"/>
      <c r="BD206" s="127"/>
      <c r="BE206" s="224"/>
      <c r="BF206" s="127"/>
      <c r="BG206" s="224"/>
      <c r="BH206" s="127"/>
      <c r="BI206" s="224"/>
      <c r="BJ206" s="127"/>
      <c r="BK206" s="225">
        <f t="shared" si="158"/>
        <v>0</v>
      </c>
      <c r="BL206" s="226" t="e">
        <f t="shared" si="159"/>
        <v>#DIV/0!</v>
      </c>
      <c r="BM206" s="127">
        <f t="shared" si="160"/>
        <v>0</v>
      </c>
      <c r="BN206" s="130"/>
      <c r="BO206" s="131"/>
    </row>
    <row r="207" spans="1:67" s="218" customFormat="1" ht="66.75" customHeight="1" x14ac:dyDescent="0.35">
      <c r="A207" s="722" t="s">
        <v>1018</v>
      </c>
      <c r="B207" s="1055" t="s">
        <v>135</v>
      </c>
      <c r="C207" s="1056"/>
      <c r="E207" s="722" t="s">
        <v>72</v>
      </c>
      <c r="G207" s="722"/>
      <c r="I207" s="722"/>
      <c r="J207" s="722"/>
      <c r="K207" s="722"/>
      <c r="L207" s="722">
        <v>1</v>
      </c>
      <c r="M207" s="722"/>
      <c r="O207" s="722"/>
      <c r="P207" s="722"/>
      <c r="Q207" s="722">
        <v>1</v>
      </c>
      <c r="R207" s="722"/>
      <c r="S207" s="722"/>
      <c r="U207" s="884" t="s">
        <v>377</v>
      </c>
      <c r="V207" s="722">
        <v>4</v>
      </c>
      <c r="W207" s="722"/>
      <c r="X207" s="722"/>
      <c r="Y207" s="722"/>
      <c r="AA207" s="897"/>
      <c r="AC207" s="722" t="s">
        <v>877</v>
      </c>
      <c r="AE207" s="1322" t="s">
        <v>1004</v>
      </c>
      <c r="AG207" s="722"/>
      <c r="AH207" s="722"/>
      <c r="AI207" s="722"/>
      <c r="AJ207" s="722"/>
      <c r="AK207" s="722"/>
      <c r="AL207" s="722"/>
      <c r="AM207" s="722"/>
      <c r="AN207" s="722"/>
      <c r="AO207" s="722"/>
      <c r="AP207" s="722"/>
      <c r="AQ207" s="722"/>
      <c r="AR207" s="722"/>
      <c r="AT207" s="722">
        <f t="shared" si="161"/>
        <v>0</v>
      </c>
      <c r="AV207" s="221" t="s">
        <v>57</v>
      </c>
      <c r="AX207" s="722">
        <v>1</v>
      </c>
      <c r="AY207" s="722">
        <f t="shared" si="162"/>
        <v>0</v>
      </c>
      <c r="BA207" s="722"/>
      <c r="BC207" s="895"/>
      <c r="BD207" s="618"/>
      <c r="BE207" s="895"/>
      <c r="BF207" s="618"/>
      <c r="BG207" s="895"/>
      <c r="BH207" s="618"/>
      <c r="BI207" s="895"/>
      <c r="BJ207" s="618"/>
      <c r="BK207" s="1169">
        <f t="shared" si="158"/>
        <v>0</v>
      </c>
      <c r="BL207" s="1167" t="e">
        <f t="shared" si="159"/>
        <v>#DIV/0!</v>
      </c>
      <c r="BM207" s="618">
        <f t="shared" si="160"/>
        <v>0</v>
      </c>
      <c r="BN207" s="130"/>
      <c r="BO207" s="646"/>
    </row>
    <row r="208" spans="1:67" s="218" customFormat="1" ht="66.75" customHeight="1" x14ac:dyDescent="0.35">
      <c r="A208" s="723"/>
      <c r="B208" s="1057"/>
      <c r="C208" s="1058"/>
      <c r="E208" s="723"/>
      <c r="G208" s="723"/>
      <c r="I208" s="723"/>
      <c r="J208" s="723"/>
      <c r="K208" s="723"/>
      <c r="L208" s="723"/>
      <c r="M208" s="723"/>
      <c r="O208" s="723"/>
      <c r="P208" s="723"/>
      <c r="Q208" s="723"/>
      <c r="R208" s="723"/>
      <c r="S208" s="723"/>
      <c r="U208" s="885"/>
      <c r="V208" s="723"/>
      <c r="W208" s="723"/>
      <c r="X208" s="723"/>
      <c r="Y208" s="723"/>
      <c r="AA208" s="898"/>
      <c r="AC208" s="723"/>
      <c r="AE208" s="1323"/>
      <c r="AG208" s="723"/>
      <c r="AH208" s="723"/>
      <c r="AI208" s="723"/>
      <c r="AJ208" s="723"/>
      <c r="AK208" s="723"/>
      <c r="AL208" s="723"/>
      <c r="AM208" s="723"/>
      <c r="AN208" s="723"/>
      <c r="AO208" s="723"/>
      <c r="AP208" s="723"/>
      <c r="AQ208" s="723"/>
      <c r="AR208" s="723"/>
      <c r="AT208" s="723"/>
      <c r="AV208" s="221" t="s">
        <v>33</v>
      </c>
      <c r="AX208" s="723"/>
      <c r="AY208" s="723"/>
      <c r="BA208" s="723"/>
      <c r="BC208" s="896"/>
      <c r="BD208" s="619"/>
      <c r="BE208" s="896"/>
      <c r="BF208" s="619"/>
      <c r="BG208" s="896"/>
      <c r="BH208" s="619"/>
      <c r="BI208" s="896"/>
      <c r="BJ208" s="619"/>
      <c r="BK208" s="1170"/>
      <c r="BL208" s="1168"/>
      <c r="BM208" s="619"/>
      <c r="BN208" s="130"/>
      <c r="BO208" s="647"/>
    </row>
    <row r="209" spans="1:67" s="223" customFormat="1" ht="87.75" x14ac:dyDescent="0.35">
      <c r="A209" s="216" t="s">
        <v>1019</v>
      </c>
      <c r="B209" s="821" t="s">
        <v>214</v>
      </c>
      <c r="C209" s="822"/>
      <c r="D209" s="217"/>
      <c r="E209" s="216" t="s">
        <v>72</v>
      </c>
      <c r="F209" s="217"/>
      <c r="G209" s="216"/>
      <c r="H209" s="217"/>
      <c r="I209" s="216"/>
      <c r="J209" s="216"/>
      <c r="K209" s="216"/>
      <c r="L209" s="216">
        <v>1</v>
      </c>
      <c r="M209" s="216"/>
      <c r="N209" s="218"/>
      <c r="O209" s="216"/>
      <c r="P209" s="216">
        <v>1</v>
      </c>
      <c r="Q209" s="216"/>
      <c r="R209" s="216"/>
      <c r="S209" s="216"/>
      <c r="T209" s="219"/>
      <c r="U209" s="220" t="s">
        <v>376</v>
      </c>
      <c r="V209" s="216">
        <v>4</v>
      </c>
      <c r="W209" s="216"/>
      <c r="X209" s="216">
        <v>1</v>
      </c>
      <c r="Y209" s="216"/>
      <c r="Z209" s="217"/>
      <c r="AA209" s="221"/>
      <c r="AB209" s="222"/>
      <c r="AC209" s="216"/>
      <c r="AD209" s="217"/>
      <c r="AE209" s="216" t="s">
        <v>39</v>
      </c>
      <c r="AF209" s="217"/>
      <c r="AG209" s="216"/>
      <c r="AH209" s="216"/>
      <c r="AI209" s="216"/>
      <c r="AJ209" s="216"/>
      <c r="AK209" s="216"/>
      <c r="AL209" s="216"/>
      <c r="AM209" s="216"/>
      <c r="AN209" s="216"/>
      <c r="AO209" s="216"/>
      <c r="AP209" s="216"/>
      <c r="AQ209" s="216"/>
      <c r="AR209" s="216"/>
      <c r="AS209" s="218"/>
      <c r="AT209" s="216">
        <f t="shared" si="161"/>
        <v>0</v>
      </c>
      <c r="AU209" s="218"/>
      <c r="AV209" s="221" t="s">
        <v>31</v>
      </c>
      <c r="AW209" s="222"/>
      <c r="AX209" s="216">
        <v>1</v>
      </c>
      <c r="AY209" s="216">
        <f t="shared" si="162"/>
        <v>0</v>
      </c>
      <c r="AZ209" s="218"/>
      <c r="BA209" s="216"/>
      <c r="BC209" s="224"/>
      <c r="BD209" s="127"/>
      <c r="BE209" s="224"/>
      <c r="BF209" s="127"/>
      <c r="BG209" s="224"/>
      <c r="BH209" s="127"/>
      <c r="BI209" s="224"/>
      <c r="BJ209" s="127"/>
      <c r="BK209" s="225">
        <f t="shared" si="158"/>
        <v>0</v>
      </c>
      <c r="BL209" s="226" t="e">
        <f t="shared" si="159"/>
        <v>#DIV/0!</v>
      </c>
      <c r="BM209" s="127">
        <f t="shared" si="160"/>
        <v>0</v>
      </c>
      <c r="BN209" s="130"/>
      <c r="BO209" s="131"/>
    </row>
    <row r="210" spans="1:67" s="218" customFormat="1" ht="46.5" x14ac:dyDescent="0.35">
      <c r="A210" s="216" t="s">
        <v>1020</v>
      </c>
      <c r="B210" s="821" t="s">
        <v>149</v>
      </c>
      <c r="C210" s="822"/>
      <c r="E210" s="216" t="s">
        <v>72</v>
      </c>
      <c r="G210" s="216"/>
      <c r="I210" s="216"/>
      <c r="J210" s="216"/>
      <c r="K210" s="216"/>
      <c r="L210" s="216">
        <v>1</v>
      </c>
      <c r="M210" s="216"/>
      <c r="N210" s="223"/>
      <c r="O210" s="216"/>
      <c r="P210" s="216"/>
      <c r="Q210" s="216">
        <v>1</v>
      </c>
      <c r="R210" s="216"/>
      <c r="S210" s="216"/>
      <c r="U210" s="220" t="s">
        <v>377</v>
      </c>
      <c r="V210" s="216">
        <v>5</v>
      </c>
      <c r="W210" s="216"/>
      <c r="X210" s="216"/>
      <c r="Y210" s="216"/>
      <c r="AA210" s="221"/>
      <c r="AC210" s="216"/>
      <c r="AE210" s="216" t="s">
        <v>39</v>
      </c>
      <c r="AG210" s="216"/>
      <c r="AH210" s="216"/>
      <c r="AI210" s="216"/>
      <c r="AJ210" s="216"/>
      <c r="AK210" s="216"/>
      <c r="AL210" s="216"/>
      <c r="AM210" s="216"/>
      <c r="AN210" s="216"/>
      <c r="AO210" s="216"/>
      <c r="AP210" s="216"/>
      <c r="AQ210" s="216"/>
      <c r="AR210" s="216"/>
      <c r="AT210" s="216">
        <f t="shared" si="161"/>
        <v>0</v>
      </c>
      <c r="AV210" s="221" t="s">
        <v>33</v>
      </c>
      <c r="AX210" s="216">
        <v>1</v>
      </c>
      <c r="AY210" s="216">
        <f t="shared" si="162"/>
        <v>0</v>
      </c>
      <c r="BA210" s="216"/>
      <c r="BC210" s="224"/>
      <c r="BD210" s="127"/>
      <c r="BE210" s="224"/>
      <c r="BF210" s="127"/>
      <c r="BG210" s="224"/>
      <c r="BH210" s="127"/>
      <c r="BI210" s="224"/>
      <c r="BJ210" s="127"/>
      <c r="BK210" s="225">
        <f t="shared" si="158"/>
        <v>0</v>
      </c>
      <c r="BL210" s="226" t="e">
        <f t="shared" si="159"/>
        <v>#DIV/0!</v>
      </c>
      <c r="BM210" s="127">
        <f t="shared" si="160"/>
        <v>0</v>
      </c>
      <c r="BN210" s="130"/>
      <c r="BO210" s="131"/>
    </row>
    <row r="211" spans="1:67" s="218" customFormat="1" ht="46.5" x14ac:dyDescent="0.35">
      <c r="A211" s="216" t="s">
        <v>1021</v>
      </c>
      <c r="B211" s="821" t="s">
        <v>282</v>
      </c>
      <c r="C211" s="822"/>
      <c r="E211" s="216" t="s">
        <v>72</v>
      </c>
      <c r="G211" s="216"/>
      <c r="I211" s="216"/>
      <c r="J211" s="216"/>
      <c r="K211" s="216"/>
      <c r="L211" s="216">
        <v>1</v>
      </c>
      <c r="M211" s="216"/>
      <c r="O211" s="216"/>
      <c r="P211" s="216"/>
      <c r="Q211" s="216">
        <v>1</v>
      </c>
      <c r="R211" s="216"/>
      <c r="S211" s="216"/>
      <c r="U211" s="220" t="s">
        <v>377</v>
      </c>
      <c r="V211" s="216">
        <v>5</v>
      </c>
      <c r="W211" s="216"/>
      <c r="X211" s="216"/>
      <c r="Y211" s="216"/>
      <c r="AA211" s="221"/>
      <c r="AC211" s="216"/>
      <c r="AE211" s="216" t="s">
        <v>39</v>
      </c>
      <c r="AG211" s="216"/>
      <c r="AH211" s="216"/>
      <c r="AI211" s="216"/>
      <c r="AJ211" s="216"/>
      <c r="AK211" s="216"/>
      <c r="AL211" s="216"/>
      <c r="AM211" s="216"/>
      <c r="AN211" s="216"/>
      <c r="AO211" s="216"/>
      <c r="AP211" s="216"/>
      <c r="AQ211" s="216"/>
      <c r="AR211" s="216"/>
      <c r="AT211" s="216">
        <f t="shared" si="161"/>
        <v>0</v>
      </c>
      <c r="AV211" s="221" t="s">
        <v>32</v>
      </c>
      <c r="AX211" s="216">
        <v>1</v>
      </c>
      <c r="AY211" s="216">
        <f t="shared" si="162"/>
        <v>0</v>
      </c>
      <c r="BA211" s="216"/>
      <c r="BC211" s="224"/>
      <c r="BD211" s="127"/>
      <c r="BE211" s="224"/>
      <c r="BF211" s="127"/>
      <c r="BG211" s="224"/>
      <c r="BH211" s="127"/>
      <c r="BI211" s="224"/>
      <c r="BJ211" s="127"/>
      <c r="BK211" s="225">
        <f t="shared" si="158"/>
        <v>0</v>
      </c>
      <c r="BL211" s="226" t="e">
        <f t="shared" si="159"/>
        <v>#DIV/0!</v>
      </c>
      <c r="BM211" s="127">
        <f t="shared" si="160"/>
        <v>0</v>
      </c>
      <c r="BN211" s="130"/>
      <c r="BO211" s="131"/>
    </row>
    <row r="212" spans="1:67" s="218" customFormat="1" ht="69.75" x14ac:dyDescent="0.35">
      <c r="A212" s="216" t="s">
        <v>1022</v>
      </c>
      <c r="B212" s="821" t="s">
        <v>51</v>
      </c>
      <c r="C212" s="822"/>
      <c r="E212" s="216" t="s">
        <v>72</v>
      </c>
      <c r="G212" s="216"/>
      <c r="I212" s="216"/>
      <c r="J212" s="216"/>
      <c r="K212" s="216"/>
      <c r="L212" s="216">
        <v>1</v>
      </c>
      <c r="M212" s="216"/>
      <c r="O212" s="216"/>
      <c r="P212" s="216"/>
      <c r="Q212" s="216">
        <v>1</v>
      </c>
      <c r="R212" s="216"/>
      <c r="S212" s="216"/>
      <c r="U212" s="220" t="s">
        <v>377</v>
      </c>
      <c r="V212" s="216">
        <v>5</v>
      </c>
      <c r="W212" s="216"/>
      <c r="X212" s="216"/>
      <c r="Y212" s="216"/>
      <c r="AA212" s="221"/>
      <c r="AC212" s="216"/>
      <c r="AE212" s="216" t="s">
        <v>39</v>
      </c>
      <c r="AG212" s="216"/>
      <c r="AH212" s="216"/>
      <c r="AI212" s="216"/>
      <c r="AJ212" s="216"/>
      <c r="AK212" s="216"/>
      <c r="AL212" s="216"/>
      <c r="AM212" s="216"/>
      <c r="AN212" s="216"/>
      <c r="AO212" s="216"/>
      <c r="AP212" s="216"/>
      <c r="AQ212" s="216"/>
      <c r="AR212" s="216"/>
      <c r="AT212" s="216">
        <f t="shared" ref="AT212" si="163">SUM(AG212:AR212)</f>
        <v>0</v>
      </c>
      <c r="AV212" s="221" t="s">
        <v>255</v>
      </c>
      <c r="AX212" s="216">
        <v>1</v>
      </c>
      <c r="AY212" s="216">
        <f t="shared" ref="AY212" si="164">IF(AT212&lt;&gt;0,1,0)</f>
        <v>0</v>
      </c>
      <c r="BA212" s="216"/>
      <c r="BC212" s="224"/>
      <c r="BD212" s="127"/>
      <c r="BE212" s="224"/>
      <c r="BF212" s="127"/>
      <c r="BG212" s="224"/>
      <c r="BH212" s="127"/>
      <c r="BI212" s="224"/>
      <c r="BJ212" s="127"/>
      <c r="BK212" s="225">
        <f t="shared" ref="BK212" si="165">BC212+BE212+BG212+BI212</f>
        <v>0</v>
      </c>
      <c r="BL212" s="226" t="e">
        <f t="shared" si="159"/>
        <v>#DIV/0!</v>
      </c>
      <c r="BM212" s="127">
        <f t="shared" ref="BM212" si="166">BD212+BF212+BH212+BJ212</f>
        <v>0</v>
      </c>
      <c r="BN212" s="130"/>
      <c r="BO212" s="131"/>
    </row>
    <row r="213" spans="1:67" s="218" customFormat="1" ht="87.75" x14ac:dyDescent="0.35">
      <c r="A213" s="216" t="s">
        <v>1023</v>
      </c>
      <c r="B213" s="821" t="s">
        <v>152</v>
      </c>
      <c r="C213" s="822"/>
      <c r="D213" s="223"/>
      <c r="E213" s="216" t="s">
        <v>72</v>
      </c>
      <c r="F213" s="223"/>
      <c r="G213" s="216"/>
      <c r="H213" s="223"/>
      <c r="I213" s="216"/>
      <c r="J213" s="216"/>
      <c r="K213" s="216"/>
      <c r="L213" s="216">
        <v>1</v>
      </c>
      <c r="M213" s="216"/>
      <c r="N213" s="431"/>
      <c r="O213" s="216"/>
      <c r="P213" s="216">
        <v>1</v>
      </c>
      <c r="Q213" s="216"/>
      <c r="R213" s="216"/>
      <c r="S213" s="216"/>
      <c r="T213" s="223"/>
      <c r="U213" s="220" t="s">
        <v>376</v>
      </c>
      <c r="V213" s="216">
        <v>4</v>
      </c>
      <c r="W213" s="216"/>
      <c r="X213" s="216"/>
      <c r="Y213" s="216"/>
      <c r="Z213" s="223"/>
      <c r="AA213" s="221"/>
      <c r="AB213" s="223"/>
      <c r="AC213" s="216"/>
      <c r="AD213" s="223"/>
      <c r="AE213" s="216" t="s">
        <v>39</v>
      </c>
      <c r="AF213" s="223"/>
      <c r="AG213" s="216"/>
      <c r="AH213" s="216"/>
      <c r="AI213" s="216"/>
      <c r="AJ213" s="216"/>
      <c r="AK213" s="216"/>
      <c r="AL213" s="216"/>
      <c r="AM213" s="216"/>
      <c r="AN213" s="216"/>
      <c r="AO213" s="216"/>
      <c r="AP213" s="216"/>
      <c r="AQ213" s="216"/>
      <c r="AR213" s="216"/>
      <c r="AS213" s="223"/>
      <c r="AT213" s="216">
        <f t="shared" si="161"/>
        <v>0</v>
      </c>
      <c r="AU213" s="223"/>
      <c r="AV213" s="221" t="s">
        <v>31</v>
      </c>
      <c r="AW213" s="223"/>
      <c r="AX213" s="216">
        <v>1</v>
      </c>
      <c r="AY213" s="216">
        <f t="shared" si="162"/>
        <v>0</v>
      </c>
      <c r="AZ213" s="223"/>
      <c r="BA213" s="216"/>
      <c r="BC213" s="224"/>
      <c r="BD213" s="127"/>
      <c r="BE213" s="224"/>
      <c r="BF213" s="127"/>
      <c r="BG213" s="224"/>
      <c r="BH213" s="127"/>
      <c r="BI213" s="224"/>
      <c r="BJ213" s="127"/>
      <c r="BK213" s="225">
        <f t="shared" si="158"/>
        <v>0</v>
      </c>
      <c r="BL213" s="226" t="e">
        <f t="shared" si="159"/>
        <v>#DIV/0!</v>
      </c>
      <c r="BM213" s="127">
        <f t="shared" si="160"/>
        <v>0</v>
      </c>
      <c r="BN213" s="130"/>
      <c r="BO213" s="131"/>
    </row>
    <row r="214" spans="1:67" s="218" customFormat="1" ht="87.75" x14ac:dyDescent="0.35">
      <c r="A214" s="216" t="s">
        <v>1024</v>
      </c>
      <c r="B214" s="821" t="s">
        <v>158</v>
      </c>
      <c r="C214" s="822"/>
      <c r="D214" s="223"/>
      <c r="E214" s="216" t="s">
        <v>72</v>
      </c>
      <c r="F214" s="223"/>
      <c r="G214" s="216"/>
      <c r="H214" s="223"/>
      <c r="I214" s="216"/>
      <c r="J214" s="216"/>
      <c r="K214" s="216"/>
      <c r="L214" s="216">
        <v>1</v>
      </c>
      <c r="M214" s="216"/>
      <c r="O214" s="216"/>
      <c r="P214" s="216">
        <v>1</v>
      </c>
      <c r="Q214" s="216"/>
      <c r="R214" s="216"/>
      <c r="S214" s="216"/>
      <c r="T214" s="223"/>
      <c r="U214" s="220" t="s">
        <v>376</v>
      </c>
      <c r="V214" s="216">
        <v>4</v>
      </c>
      <c r="W214" s="216"/>
      <c r="X214" s="216"/>
      <c r="Y214" s="216"/>
      <c r="Z214" s="223"/>
      <c r="AA214" s="221"/>
      <c r="AB214" s="223"/>
      <c r="AC214" s="216"/>
      <c r="AD214" s="223"/>
      <c r="AE214" s="216" t="s">
        <v>39</v>
      </c>
      <c r="AF214" s="223"/>
      <c r="AG214" s="216"/>
      <c r="AH214" s="216"/>
      <c r="AI214" s="216"/>
      <c r="AJ214" s="216"/>
      <c r="AK214" s="216"/>
      <c r="AL214" s="216"/>
      <c r="AM214" s="216"/>
      <c r="AN214" s="216"/>
      <c r="AO214" s="216"/>
      <c r="AP214" s="216"/>
      <c r="AQ214" s="216"/>
      <c r="AR214" s="216"/>
      <c r="AT214" s="216">
        <f t="shared" si="161"/>
        <v>0</v>
      </c>
      <c r="AV214" s="221" t="s">
        <v>31</v>
      </c>
      <c r="AW214" s="223"/>
      <c r="AX214" s="216">
        <v>1</v>
      </c>
      <c r="AY214" s="216">
        <f t="shared" si="162"/>
        <v>0</v>
      </c>
      <c r="BA214" s="216"/>
      <c r="BC214" s="224"/>
      <c r="BD214" s="127"/>
      <c r="BE214" s="224"/>
      <c r="BF214" s="127"/>
      <c r="BG214" s="224"/>
      <c r="BH214" s="127"/>
      <c r="BI214" s="224"/>
      <c r="BJ214" s="127"/>
      <c r="BK214" s="225">
        <f t="shared" si="158"/>
        <v>0</v>
      </c>
      <c r="BL214" s="226" t="e">
        <f t="shared" si="159"/>
        <v>#DIV/0!</v>
      </c>
      <c r="BM214" s="127">
        <f t="shared" si="160"/>
        <v>0</v>
      </c>
      <c r="BN214" s="130"/>
      <c r="BO214" s="131"/>
    </row>
    <row r="215" spans="1:67" s="218" customFormat="1" ht="87.75" x14ac:dyDescent="0.35">
      <c r="A215" s="216" t="s">
        <v>1025</v>
      </c>
      <c r="B215" s="821" t="s">
        <v>144</v>
      </c>
      <c r="C215" s="822"/>
      <c r="D215" s="223"/>
      <c r="E215" s="216" t="s">
        <v>72</v>
      </c>
      <c r="F215" s="223"/>
      <c r="G215" s="216"/>
      <c r="H215" s="223"/>
      <c r="I215" s="216"/>
      <c r="J215" s="216"/>
      <c r="K215" s="216"/>
      <c r="L215" s="216">
        <v>1</v>
      </c>
      <c r="M215" s="216"/>
      <c r="O215" s="216"/>
      <c r="P215" s="216">
        <v>1</v>
      </c>
      <c r="Q215" s="216"/>
      <c r="R215" s="216"/>
      <c r="S215" s="216"/>
      <c r="T215" s="223"/>
      <c r="U215" s="220" t="s">
        <v>376</v>
      </c>
      <c r="V215" s="216">
        <v>4</v>
      </c>
      <c r="W215" s="216"/>
      <c r="X215" s="216"/>
      <c r="Y215" s="216"/>
      <c r="Z215" s="223"/>
      <c r="AA215" s="221"/>
      <c r="AB215" s="223"/>
      <c r="AC215" s="216" t="s">
        <v>877</v>
      </c>
      <c r="AD215" s="223"/>
      <c r="AE215" s="554" t="s">
        <v>1004</v>
      </c>
      <c r="AF215" s="223"/>
      <c r="AG215" s="216"/>
      <c r="AH215" s="216"/>
      <c r="AI215" s="216"/>
      <c r="AJ215" s="216"/>
      <c r="AK215" s="216"/>
      <c r="AL215" s="216"/>
      <c r="AM215" s="216"/>
      <c r="AN215" s="216"/>
      <c r="AO215" s="216"/>
      <c r="AP215" s="216"/>
      <c r="AQ215" s="216"/>
      <c r="AR215" s="216"/>
      <c r="AT215" s="216">
        <f t="shared" si="161"/>
        <v>0</v>
      </c>
      <c r="AV215" s="221" t="s">
        <v>31</v>
      </c>
      <c r="AW215" s="223"/>
      <c r="AX215" s="216">
        <v>1</v>
      </c>
      <c r="AY215" s="216">
        <f t="shared" si="162"/>
        <v>0</v>
      </c>
      <c r="BA215" s="216"/>
      <c r="BC215" s="224"/>
      <c r="BD215" s="127"/>
      <c r="BE215" s="224"/>
      <c r="BF215" s="127"/>
      <c r="BG215" s="224"/>
      <c r="BH215" s="127"/>
      <c r="BI215" s="224"/>
      <c r="BJ215" s="127"/>
      <c r="BK215" s="225">
        <f t="shared" si="158"/>
        <v>0</v>
      </c>
      <c r="BL215" s="226" t="e">
        <f t="shared" si="159"/>
        <v>#DIV/0!</v>
      </c>
      <c r="BM215" s="127">
        <f t="shared" si="160"/>
        <v>0</v>
      </c>
      <c r="BN215" s="130"/>
      <c r="BO215" s="131"/>
    </row>
    <row r="216" spans="1:67" s="218" customFormat="1" ht="46.5" x14ac:dyDescent="0.35">
      <c r="A216" s="216" t="s">
        <v>1026</v>
      </c>
      <c r="B216" s="821" t="s">
        <v>224</v>
      </c>
      <c r="C216" s="822"/>
      <c r="D216" s="223"/>
      <c r="E216" s="216" t="s">
        <v>72</v>
      </c>
      <c r="F216" s="223"/>
      <c r="G216" s="216"/>
      <c r="H216" s="223"/>
      <c r="I216" s="216"/>
      <c r="J216" s="216"/>
      <c r="K216" s="216"/>
      <c r="L216" s="216">
        <v>1</v>
      </c>
      <c r="M216" s="216"/>
      <c r="O216" s="216"/>
      <c r="P216" s="216">
        <v>1</v>
      </c>
      <c r="Q216" s="216"/>
      <c r="R216" s="216"/>
      <c r="S216" s="216"/>
      <c r="T216" s="223"/>
      <c r="U216" s="220" t="s">
        <v>377</v>
      </c>
      <c r="V216" s="216">
        <v>5</v>
      </c>
      <c r="W216" s="216"/>
      <c r="X216" s="216"/>
      <c r="Y216" s="216"/>
      <c r="Z216" s="223"/>
      <c r="AA216" s="221"/>
      <c r="AB216" s="223"/>
      <c r="AC216" s="216"/>
      <c r="AD216" s="223"/>
      <c r="AE216" s="216" t="s">
        <v>39</v>
      </c>
      <c r="AF216" s="223"/>
      <c r="AG216" s="216"/>
      <c r="AH216" s="216"/>
      <c r="AI216" s="216"/>
      <c r="AJ216" s="216"/>
      <c r="AK216" s="216"/>
      <c r="AL216" s="216"/>
      <c r="AM216" s="216"/>
      <c r="AN216" s="216"/>
      <c r="AO216" s="216"/>
      <c r="AP216" s="216"/>
      <c r="AQ216" s="216"/>
      <c r="AR216" s="216"/>
      <c r="AT216" s="216">
        <f t="shared" si="161"/>
        <v>0</v>
      </c>
      <c r="AV216" s="221" t="s">
        <v>62</v>
      </c>
      <c r="AW216" s="223"/>
      <c r="AX216" s="216">
        <v>1</v>
      </c>
      <c r="AY216" s="216">
        <f t="shared" si="162"/>
        <v>0</v>
      </c>
      <c r="BA216" s="216"/>
      <c r="BC216" s="224"/>
      <c r="BD216" s="127"/>
      <c r="BE216" s="224"/>
      <c r="BF216" s="127"/>
      <c r="BG216" s="224"/>
      <c r="BH216" s="127"/>
      <c r="BI216" s="224"/>
      <c r="BJ216" s="127"/>
      <c r="BK216" s="225">
        <f t="shared" si="158"/>
        <v>0</v>
      </c>
      <c r="BL216" s="226" t="e">
        <f t="shared" si="159"/>
        <v>#DIV/0!</v>
      </c>
      <c r="BM216" s="127">
        <f t="shared" si="160"/>
        <v>0</v>
      </c>
      <c r="BN216" s="130"/>
      <c r="BO216" s="131"/>
    </row>
    <row r="217" spans="1:67" s="218" customFormat="1" ht="101.25" x14ac:dyDescent="0.35">
      <c r="A217" s="216" t="s">
        <v>1027</v>
      </c>
      <c r="B217" s="821" t="s">
        <v>146</v>
      </c>
      <c r="C217" s="822"/>
      <c r="D217" s="217"/>
      <c r="E217" s="216" t="s">
        <v>72</v>
      </c>
      <c r="F217" s="217"/>
      <c r="G217" s="216"/>
      <c r="H217" s="217"/>
      <c r="I217" s="216"/>
      <c r="J217" s="216"/>
      <c r="K217" s="216"/>
      <c r="L217" s="216">
        <v>1</v>
      </c>
      <c r="M217" s="216"/>
      <c r="N217" s="223"/>
      <c r="O217" s="216"/>
      <c r="P217" s="216">
        <v>1</v>
      </c>
      <c r="Q217" s="216"/>
      <c r="R217" s="216"/>
      <c r="S217" s="216"/>
      <c r="T217" s="219"/>
      <c r="U217" s="220" t="s">
        <v>376</v>
      </c>
      <c r="V217" s="216">
        <v>3</v>
      </c>
      <c r="W217" s="216"/>
      <c r="X217" s="216"/>
      <c r="Y217" s="216"/>
      <c r="Z217" s="217"/>
      <c r="AA217" s="221"/>
      <c r="AB217" s="222"/>
      <c r="AC217" s="216"/>
      <c r="AD217" s="217"/>
      <c r="AE217" s="216" t="s">
        <v>39</v>
      </c>
      <c r="AF217" s="217"/>
      <c r="AG217" s="216"/>
      <c r="AH217" s="216"/>
      <c r="AI217" s="216"/>
      <c r="AJ217" s="216"/>
      <c r="AK217" s="216"/>
      <c r="AL217" s="216"/>
      <c r="AM217" s="216"/>
      <c r="AN217" s="216"/>
      <c r="AO217" s="216"/>
      <c r="AP217" s="216"/>
      <c r="AQ217" s="216"/>
      <c r="AR217" s="216"/>
      <c r="AT217" s="216">
        <f t="shared" si="161"/>
        <v>0</v>
      </c>
      <c r="AV217" s="221" t="s">
        <v>62</v>
      </c>
      <c r="AW217" s="222"/>
      <c r="AX217" s="216">
        <v>1</v>
      </c>
      <c r="AY217" s="216">
        <f t="shared" si="162"/>
        <v>0</v>
      </c>
      <c r="BA217" s="216"/>
      <c r="BC217" s="224"/>
      <c r="BD217" s="127"/>
      <c r="BE217" s="224"/>
      <c r="BF217" s="127"/>
      <c r="BG217" s="224"/>
      <c r="BH217" s="127"/>
      <c r="BI217" s="224"/>
      <c r="BJ217" s="127"/>
      <c r="BK217" s="225">
        <f t="shared" si="158"/>
        <v>0</v>
      </c>
      <c r="BL217" s="226" t="e">
        <f t="shared" si="159"/>
        <v>#DIV/0!</v>
      </c>
      <c r="BM217" s="127">
        <f t="shared" si="160"/>
        <v>0</v>
      </c>
      <c r="BN217" s="130"/>
      <c r="BO217" s="131"/>
    </row>
    <row r="218" spans="1:67" s="218" customFormat="1" ht="69.75" x14ac:dyDescent="0.35">
      <c r="A218" s="216" t="s">
        <v>1028</v>
      </c>
      <c r="B218" s="821" t="s">
        <v>148</v>
      </c>
      <c r="C218" s="822"/>
      <c r="D218" s="217"/>
      <c r="E218" s="216" t="s">
        <v>72</v>
      </c>
      <c r="F218" s="217"/>
      <c r="G218" s="216"/>
      <c r="H218" s="217"/>
      <c r="I218" s="216"/>
      <c r="J218" s="216"/>
      <c r="K218" s="216"/>
      <c r="L218" s="216">
        <v>1</v>
      </c>
      <c r="M218" s="216"/>
      <c r="N218" s="223"/>
      <c r="O218" s="216">
        <v>1</v>
      </c>
      <c r="P218" s="216"/>
      <c r="Q218" s="216"/>
      <c r="R218" s="216"/>
      <c r="S218" s="216"/>
      <c r="T218" s="219"/>
      <c r="U218" s="220" t="s">
        <v>377</v>
      </c>
      <c r="V218" s="216">
        <v>4</v>
      </c>
      <c r="W218" s="216"/>
      <c r="X218" s="216"/>
      <c r="Y218" s="216"/>
      <c r="Z218" s="217"/>
      <c r="AA218" s="221"/>
      <c r="AB218" s="222"/>
      <c r="AC218" s="216"/>
      <c r="AD218" s="217"/>
      <c r="AE218" s="216" t="s">
        <v>39</v>
      </c>
      <c r="AF218" s="217"/>
      <c r="AG218" s="216"/>
      <c r="AH218" s="216"/>
      <c r="AI218" s="216"/>
      <c r="AJ218" s="216"/>
      <c r="AK218" s="216"/>
      <c r="AL218" s="216"/>
      <c r="AM218" s="216"/>
      <c r="AN218" s="216"/>
      <c r="AO218" s="216"/>
      <c r="AP218" s="216"/>
      <c r="AQ218" s="216"/>
      <c r="AR218" s="216"/>
      <c r="AT218" s="216">
        <f t="shared" ref="AT218:AT229" si="167">SUM(AG218:AR218)</f>
        <v>0</v>
      </c>
      <c r="AV218" s="221" t="s">
        <v>66</v>
      </c>
      <c r="AW218" s="222"/>
      <c r="AX218" s="216">
        <v>1</v>
      </c>
      <c r="AY218" s="216">
        <f t="shared" ref="AY218:AY229" si="168">IF(AT218&lt;&gt;0,1,0)</f>
        <v>0</v>
      </c>
      <c r="BA218" s="216"/>
      <c r="BC218" s="224"/>
      <c r="BD218" s="127"/>
      <c r="BE218" s="224"/>
      <c r="BF218" s="127"/>
      <c r="BG218" s="224"/>
      <c r="BH218" s="127"/>
      <c r="BI218" s="224"/>
      <c r="BJ218" s="127"/>
      <c r="BK218" s="225">
        <f t="shared" ref="BK218:BK229" si="169">BC218+BE218+BG218+BI218</f>
        <v>0</v>
      </c>
      <c r="BL218" s="226" t="e">
        <f t="shared" si="159"/>
        <v>#DIV/0!</v>
      </c>
      <c r="BM218" s="127">
        <f t="shared" ref="BM218:BM229" si="170">BD218+BF218+BH218+BJ218</f>
        <v>0</v>
      </c>
      <c r="BN218" s="130"/>
      <c r="BO218" s="131"/>
    </row>
    <row r="219" spans="1:67" s="218" customFormat="1" ht="31.5" x14ac:dyDescent="0.35">
      <c r="A219" s="216" t="s">
        <v>1029</v>
      </c>
      <c r="B219" s="821" t="s">
        <v>624</v>
      </c>
      <c r="C219" s="822"/>
      <c r="D219" s="217"/>
      <c r="E219" s="216" t="s">
        <v>72</v>
      </c>
      <c r="F219" s="217"/>
      <c r="G219" s="216"/>
      <c r="H219" s="217"/>
      <c r="I219" s="216"/>
      <c r="J219" s="216"/>
      <c r="K219" s="216"/>
      <c r="L219" s="216">
        <v>1</v>
      </c>
      <c r="M219" s="216"/>
      <c r="N219" s="223"/>
      <c r="O219" s="216">
        <v>1</v>
      </c>
      <c r="P219" s="216"/>
      <c r="Q219" s="216"/>
      <c r="R219" s="216"/>
      <c r="S219" s="216"/>
      <c r="T219" s="219"/>
      <c r="U219" s="220" t="s">
        <v>377</v>
      </c>
      <c r="V219" s="216">
        <v>5</v>
      </c>
      <c r="W219" s="216"/>
      <c r="X219" s="216"/>
      <c r="Y219" s="216"/>
      <c r="Z219" s="217"/>
      <c r="AA219" s="221"/>
      <c r="AB219" s="222"/>
      <c r="AC219" s="216"/>
      <c r="AD219" s="217"/>
      <c r="AE219" s="216" t="s">
        <v>39</v>
      </c>
      <c r="AF219" s="217"/>
      <c r="AG219" s="216"/>
      <c r="AH219" s="216"/>
      <c r="AI219" s="216"/>
      <c r="AJ219" s="216"/>
      <c r="AK219" s="216"/>
      <c r="AL219" s="216"/>
      <c r="AM219" s="216"/>
      <c r="AN219" s="216"/>
      <c r="AO219" s="216"/>
      <c r="AP219" s="216"/>
      <c r="AQ219" s="216"/>
      <c r="AR219" s="216"/>
      <c r="AT219" s="216">
        <f t="shared" si="167"/>
        <v>0</v>
      </c>
      <c r="AV219" s="221" t="s">
        <v>512</v>
      </c>
      <c r="AW219" s="222"/>
      <c r="AX219" s="216">
        <v>1</v>
      </c>
      <c r="AY219" s="216">
        <f t="shared" si="168"/>
        <v>0</v>
      </c>
      <c r="BA219" s="216"/>
      <c r="BC219" s="224"/>
      <c r="BD219" s="127"/>
      <c r="BE219" s="224"/>
      <c r="BF219" s="127"/>
      <c r="BG219" s="224"/>
      <c r="BH219" s="127"/>
      <c r="BI219" s="224"/>
      <c r="BJ219" s="127"/>
      <c r="BK219" s="225">
        <f t="shared" si="169"/>
        <v>0</v>
      </c>
      <c r="BL219" s="226" t="e">
        <f t="shared" si="159"/>
        <v>#DIV/0!</v>
      </c>
      <c r="BM219" s="127">
        <f t="shared" si="170"/>
        <v>0</v>
      </c>
      <c r="BN219" s="130"/>
      <c r="BO219" s="131"/>
    </row>
    <row r="220" spans="1:67" s="218" customFormat="1" ht="31.5" x14ac:dyDescent="0.35">
      <c r="A220" s="216" t="s">
        <v>1030</v>
      </c>
      <c r="B220" s="821" t="s">
        <v>625</v>
      </c>
      <c r="C220" s="822"/>
      <c r="D220" s="217"/>
      <c r="E220" s="216" t="s">
        <v>72</v>
      </c>
      <c r="F220" s="217"/>
      <c r="G220" s="216"/>
      <c r="H220" s="217"/>
      <c r="I220" s="216"/>
      <c r="J220" s="216"/>
      <c r="K220" s="216"/>
      <c r="L220" s="216">
        <v>1</v>
      </c>
      <c r="M220" s="216"/>
      <c r="N220" s="223"/>
      <c r="O220" s="216">
        <v>1</v>
      </c>
      <c r="P220" s="216"/>
      <c r="Q220" s="216"/>
      <c r="R220" s="216"/>
      <c r="S220" s="216"/>
      <c r="T220" s="219"/>
      <c r="U220" s="220" t="s">
        <v>377</v>
      </c>
      <c r="V220" s="216">
        <v>5</v>
      </c>
      <c r="W220" s="216"/>
      <c r="X220" s="216"/>
      <c r="Y220" s="216"/>
      <c r="Z220" s="217"/>
      <c r="AA220" s="221"/>
      <c r="AB220" s="222"/>
      <c r="AC220" s="216"/>
      <c r="AD220" s="217"/>
      <c r="AE220" s="216" t="s">
        <v>39</v>
      </c>
      <c r="AF220" s="217"/>
      <c r="AG220" s="216"/>
      <c r="AH220" s="216"/>
      <c r="AI220" s="216"/>
      <c r="AJ220" s="216"/>
      <c r="AK220" s="216"/>
      <c r="AL220" s="216"/>
      <c r="AM220" s="216"/>
      <c r="AN220" s="216"/>
      <c r="AO220" s="216"/>
      <c r="AP220" s="216"/>
      <c r="AQ220" s="216"/>
      <c r="AR220" s="216"/>
      <c r="AT220" s="216">
        <f t="shared" si="167"/>
        <v>0</v>
      </c>
      <c r="AV220" s="221" t="s">
        <v>512</v>
      </c>
      <c r="AW220" s="222"/>
      <c r="AX220" s="216">
        <v>1</v>
      </c>
      <c r="AY220" s="216">
        <f t="shared" si="168"/>
        <v>0</v>
      </c>
      <c r="BA220" s="216"/>
      <c r="BC220" s="224"/>
      <c r="BD220" s="127"/>
      <c r="BE220" s="224"/>
      <c r="BF220" s="127"/>
      <c r="BG220" s="224"/>
      <c r="BH220" s="127"/>
      <c r="BI220" s="224"/>
      <c r="BJ220" s="127"/>
      <c r="BK220" s="225">
        <f t="shared" si="169"/>
        <v>0</v>
      </c>
      <c r="BL220" s="226" t="e">
        <f t="shared" si="159"/>
        <v>#DIV/0!</v>
      </c>
      <c r="BM220" s="127">
        <f t="shared" si="170"/>
        <v>0</v>
      </c>
      <c r="BN220" s="130"/>
      <c r="BO220" s="131"/>
    </row>
    <row r="221" spans="1:67" s="218" customFormat="1" ht="31.5" x14ac:dyDescent="0.35">
      <c r="A221" s="216" t="s">
        <v>1031</v>
      </c>
      <c r="B221" s="821" t="s">
        <v>626</v>
      </c>
      <c r="C221" s="822"/>
      <c r="D221" s="217"/>
      <c r="E221" s="216" t="s">
        <v>72</v>
      </c>
      <c r="F221" s="217"/>
      <c r="G221" s="216"/>
      <c r="H221" s="217"/>
      <c r="I221" s="216"/>
      <c r="J221" s="216"/>
      <c r="K221" s="216"/>
      <c r="L221" s="216">
        <v>1</v>
      </c>
      <c r="M221" s="216"/>
      <c r="N221" s="223"/>
      <c r="O221" s="216">
        <v>1</v>
      </c>
      <c r="P221" s="216"/>
      <c r="Q221" s="216"/>
      <c r="R221" s="216"/>
      <c r="S221" s="216"/>
      <c r="T221" s="219"/>
      <c r="U221" s="220" t="s">
        <v>377</v>
      </c>
      <c r="V221" s="216">
        <v>5</v>
      </c>
      <c r="W221" s="216"/>
      <c r="X221" s="216"/>
      <c r="Y221" s="216"/>
      <c r="Z221" s="217"/>
      <c r="AA221" s="221"/>
      <c r="AB221" s="222"/>
      <c r="AC221" s="216"/>
      <c r="AD221" s="217"/>
      <c r="AE221" s="216" t="s">
        <v>39</v>
      </c>
      <c r="AF221" s="217"/>
      <c r="AG221" s="216"/>
      <c r="AH221" s="216"/>
      <c r="AI221" s="216"/>
      <c r="AJ221" s="216"/>
      <c r="AK221" s="216"/>
      <c r="AL221" s="216"/>
      <c r="AM221" s="216"/>
      <c r="AN221" s="216"/>
      <c r="AO221" s="216"/>
      <c r="AP221" s="216"/>
      <c r="AQ221" s="216"/>
      <c r="AR221" s="216"/>
      <c r="AT221" s="216">
        <f t="shared" si="167"/>
        <v>0</v>
      </c>
      <c r="AV221" s="221" t="s">
        <v>512</v>
      </c>
      <c r="AW221" s="222"/>
      <c r="AX221" s="216">
        <v>1</v>
      </c>
      <c r="AY221" s="216">
        <f t="shared" si="168"/>
        <v>0</v>
      </c>
      <c r="BA221" s="216"/>
      <c r="BC221" s="224"/>
      <c r="BD221" s="127"/>
      <c r="BE221" s="224"/>
      <c r="BF221" s="127"/>
      <c r="BG221" s="224"/>
      <c r="BH221" s="127"/>
      <c r="BI221" s="224"/>
      <c r="BJ221" s="127"/>
      <c r="BK221" s="225">
        <f t="shared" si="169"/>
        <v>0</v>
      </c>
      <c r="BL221" s="226" t="e">
        <f t="shared" si="159"/>
        <v>#DIV/0!</v>
      </c>
      <c r="BM221" s="127">
        <f t="shared" si="170"/>
        <v>0</v>
      </c>
      <c r="BN221" s="130"/>
      <c r="BO221" s="131"/>
    </row>
    <row r="222" spans="1:67" s="218" customFormat="1" ht="31.5" x14ac:dyDescent="0.35">
      <c r="A222" s="216" t="s">
        <v>1032</v>
      </c>
      <c r="B222" s="821" t="s">
        <v>627</v>
      </c>
      <c r="C222" s="822"/>
      <c r="D222" s="217"/>
      <c r="E222" s="216" t="s">
        <v>72</v>
      </c>
      <c r="F222" s="217"/>
      <c r="G222" s="216"/>
      <c r="H222" s="217"/>
      <c r="I222" s="216"/>
      <c r="J222" s="216"/>
      <c r="K222" s="216"/>
      <c r="L222" s="216">
        <v>1</v>
      </c>
      <c r="M222" s="216"/>
      <c r="N222" s="223"/>
      <c r="O222" s="216">
        <v>1</v>
      </c>
      <c r="P222" s="216"/>
      <c r="Q222" s="216"/>
      <c r="R222" s="216"/>
      <c r="S222" s="216"/>
      <c r="T222" s="219"/>
      <c r="U222" s="220" t="s">
        <v>377</v>
      </c>
      <c r="V222" s="216">
        <v>5</v>
      </c>
      <c r="W222" s="216"/>
      <c r="X222" s="216"/>
      <c r="Y222" s="216"/>
      <c r="Z222" s="217"/>
      <c r="AA222" s="221"/>
      <c r="AB222" s="222"/>
      <c r="AC222" s="216"/>
      <c r="AD222" s="217"/>
      <c r="AE222" s="216" t="s">
        <v>39</v>
      </c>
      <c r="AF222" s="217"/>
      <c r="AG222" s="216"/>
      <c r="AH222" s="216"/>
      <c r="AI222" s="216"/>
      <c r="AJ222" s="216"/>
      <c r="AK222" s="216"/>
      <c r="AL222" s="216"/>
      <c r="AM222" s="216"/>
      <c r="AN222" s="216"/>
      <c r="AO222" s="216"/>
      <c r="AP222" s="216"/>
      <c r="AQ222" s="216"/>
      <c r="AR222" s="216"/>
      <c r="AT222" s="216">
        <f t="shared" ref="AT222:AT224" si="171">SUM(AG222:AR222)</f>
        <v>0</v>
      </c>
      <c r="AV222" s="221" t="s">
        <v>512</v>
      </c>
      <c r="AW222" s="222"/>
      <c r="AX222" s="216">
        <v>1</v>
      </c>
      <c r="AY222" s="216">
        <f t="shared" ref="AY222:AY224" si="172">IF(AT222&lt;&gt;0,1,0)</f>
        <v>0</v>
      </c>
      <c r="BA222" s="216"/>
      <c r="BC222" s="224"/>
      <c r="BD222" s="127"/>
      <c r="BE222" s="224"/>
      <c r="BF222" s="127"/>
      <c r="BG222" s="224"/>
      <c r="BH222" s="127"/>
      <c r="BI222" s="224"/>
      <c r="BJ222" s="127"/>
      <c r="BK222" s="225">
        <f t="shared" ref="BK222:BK224" si="173">BC222+BE222+BG222+BI222</f>
        <v>0</v>
      </c>
      <c r="BL222" s="226" t="e">
        <f t="shared" si="159"/>
        <v>#DIV/0!</v>
      </c>
      <c r="BM222" s="127">
        <f t="shared" ref="BM222:BM224" si="174">BD222+BF222+BH222+BJ222</f>
        <v>0</v>
      </c>
      <c r="BN222" s="130"/>
      <c r="BO222" s="131"/>
    </row>
    <row r="223" spans="1:67" s="218" customFormat="1" ht="31.5" x14ac:dyDescent="0.35">
      <c r="A223" s="216" t="s">
        <v>1033</v>
      </c>
      <c r="B223" s="821" t="s">
        <v>628</v>
      </c>
      <c r="C223" s="822"/>
      <c r="D223" s="217"/>
      <c r="E223" s="216" t="s">
        <v>72</v>
      </c>
      <c r="F223" s="217"/>
      <c r="G223" s="216"/>
      <c r="H223" s="217"/>
      <c r="I223" s="216"/>
      <c r="J223" s="216"/>
      <c r="K223" s="216"/>
      <c r="L223" s="216">
        <v>1</v>
      </c>
      <c r="M223" s="216"/>
      <c r="N223" s="223"/>
      <c r="O223" s="216">
        <v>1</v>
      </c>
      <c r="P223" s="216"/>
      <c r="Q223" s="216"/>
      <c r="R223" s="216"/>
      <c r="S223" s="216"/>
      <c r="T223" s="219"/>
      <c r="U223" s="220" t="s">
        <v>377</v>
      </c>
      <c r="V223" s="216">
        <v>5</v>
      </c>
      <c r="W223" s="216"/>
      <c r="X223" s="216"/>
      <c r="Y223" s="216"/>
      <c r="Z223" s="217"/>
      <c r="AA223" s="221"/>
      <c r="AB223" s="222"/>
      <c r="AC223" s="216"/>
      <c r="AD223" s="217"/>
      <c r="AE223" s="216" t="s">
        <v>39</v>
      </c>
      <c r="AF223" s="217"/>
      <c r="AG223" s="216"/>
      <c r="AH223" s="216"/>
      <c r="AI223" s="216"/>
      <c r="AJ223" s="216"/>
      <c r="AK223" s="216"/>
      <c r="AL223" s="216"/>
      <c r="AM223" s="216"/>
      <c r="AN223" s="216"/>
      <c r="AO223" s="216"/>
      <c r="AP223" s="216"/>
      <c r="AQ223" s="216"/>
      <c r="AR223" s="216"/>
      <c r="AT223" s="216">
        <f t="shared" si="171"/>
        <v>0</v>
      </c>
      <c r="AV223" s="221" t="s">
        <v>512</v>
      </c>
      <c r="AW223" s="222"/>
      <c r="AX223" s="216">
        <v>1</v>
      </c>
      <c r="AY223" s="216">
        <f t="shared" si="172"/>
        <v>0</v>
      </c>
      <c r="BA223" s="216"/>
      <c r="BC223" s="224"/>
      <c r="BD223" s="127"/>
      <c r="BE223" s="224"/>
      <c r="BF223" s="127"/>
      <c r="BG223" s="224"/>
      <c r="BH223" s="127"/>
      <c r="BI223" s="224"/>
      <c r="BJ223" s="127"/>
      <c r="BK223" s="225">
        <f t="shared" si="173"/>
        <v>0</v>
      </c>
      <c r="BL223" s="226" t="e">
        <f t="shared" si="159"/>
        <v>#DIV/0!</v>
      </c>
      <c r="BM223" s="127">
        <f t="shared" si="174"/>
        <v>0</v>
      </c>
      <c r="BN223" s="130"/>
      <c r="BO223" s="131"/>
    </row>
    <row r="224" spans="1:67" s="218" customFormat="1" ht="31.5" x14ac:dyDescent="0.35">
      <c r="A224" s="216" t="s">
        <v>1034</v>
      </c>
      <c r="B224" s="821" t="s">
        <v>629</v>
      </c>
      <c r="C224" s="822"/>
      <c r="D224" s="217"/>
      <c r="E224" s="216" t="s">
        <v>72</v>
      </c>
      <c r="F224" s="217"/>
      <c r="G224" s="216"/>
      <c r="H224" s="217"/>
      <c r="I224" s="216"/>
      <c r="J224" s="216"/>
      <c r="K224" s="216"/>
      <c r="L224" s="216">
        <v>1</v>
      </c>
      <c r="M224" s="216"/>
      <c r="N224" s="223"/>
      <c r="O224" s="216">
        <v>1</v>
      </c>
      <c r="P224" s="216"/>
      <c r="Q224" s="216"/>
      <c r="R224" s="216"/>
      <c r="S224" s="216"/>
      <c r="T224" s="219"/>
      <c r="U224" s="220" t="s">
        <v>377</v>
      </c>
      <c r="V224" s="216">
        <v>5</v>
      </c>
      <c r="W224" s="216"/>
      <c r="X224" s="216"/>
      <c r="Y224" s="216"/>
      <c r="Z224" s="217"/>
      <c r="AA224" s="221"/>
      <c r="AB224" s="222"/>
      <c r="AC224" s="216"/>
      <c r="AD224" s="217"/>
      <c r="AE224" s="216" t="s">
        <v>39</v>
      </c>
      <c r="AF224" s="217"/>
      <c r="AG224" s="216"/>
      <c r="AH224" s="216"/>
      <c r="AI224" s="216"/>
      <c r="AJ224" s="216"/>
      <c r="AK224" s="216"/>
      <c r="AL224" s="216"/>
      <c r="AM224" s="216"/>
      <c r="AN224" s="216"/>
      <c r="AO224" s="216"/>
      <c r="AP224" s="216"/>
      <c r="AQ224" s="216"/>
      <c r="AR224" s="216"/>
      <c r="AT224" s="216">
        <f t="shared" si="171"/>
        <v>0</v>
      </c>
      <c r="AV224" s="221" t="s">
        <v>512</v>
      </c>
      <c r="AW224" s="222"/>
      <c r="AX224" s="216">
        <v>1</v>
      </c>
      <c r="AY224" s="216">
        <f t="shared" si="172"/>
        <v>0</v>
      </c>
      <c r="BA224" s="216"/>
      <c r="BC224" s="224"/>
      <c r="BD224" s="127"/>
      <c r="BE224" s="224"/>
      <c r="BF224" s="127"/>
      <c r="BG224" s="224"/>
      <c r="BH224" s="127"/>
      <c r="BI224" s="224"/>
      <c r="BJ224" s="127"/>
      <c r="BK224" s="225">
        <f t="shared" si="173"/>
        <v>0</v>
      </c>
      <c r="BL224" s="226" t="e">
        <f t="shared" si="159"/>
        <v>#DIV/0!</v>
      </c>
      <c r="BM224" s="127">
        <f t="shared" si="174"/>
        <v>0</v>
      </c>
      <c r="BN224" s="130"/>
      <c r="BO224" s="131"/>
    </row>
    <row r="225" spans="1:67" s="218" customFormat="1" ht="31.5" x14ac:dyDescent="0.35">
      <c r="A225" s="216" t="s">
        <v>1035</v>
      </c>
      <c r="B225" s="821" t="s">
        <v>630</v>
      </c>
      <c r="C225" s="822"/>
      <c r="D225" s="217"/>
      <c r="E225" s="216" t="s">
        <v>72</v>
      </c>
      <c r="F225" s="217"/>
      <c r="G225" s="216"/>
      <c r="H225" s="217"/>
      <c r="I225" s="216"/>
      <c r="J225" s="216"/>
      <c r="K225" s="216"/>
      <c r="L225" s="216">
        <v>1</v>
      </c>
      <c r="M225" s="216"/>
      <c r="N225" s="223"/>
      <c r="O225" s="216">
        <v>1</v>
      </c>
      <c r="P225" s="216"/>
      <c r="Q225" s="216"/>
      <c r="R225" s="216"/>
      <c r="S225" s="216"/>
      <c r="T225" s="219"/>
      <c r="U225" s="220" t="s">
        <v>377</v>
      </c>
      <c r="V225" s="216">
        <v>5</v>
      </c>
      <c r="W225" s="216"/>
      <c r="X225" s="216"/>
      <c r="Y225" s="216"/>
      <c r="Z225" s="217"/>
      <c r="AA225" s="221"/>
      <c r="AB225" s="222"/>
      <c r="AC225" s="216"/>
      <c r="AD225" s="217"/>
      <c r="AE225" s="216" t="s">
        <v>39</v>
      </c>
      <c r="AF225" s="217"/>
      <c r="AG225" s="216"/>
      <c r="AH225" s="216"/>
      <c r="AI225" s="216"/>
      <c r="AJ225" s="216"/>
      <c r="AK225" s="216"/>
      <c r="AL225" s="216"/>
      <c r="AM225" s="216"/>
      <c r="AN225" s="216"/>
      <c r="AO225" s="216"/>
      <c r="AP225" s="216"/>
      <c r="AQ225" s="216"/>
      <c r="AR225" s="216"/>
      <c r="AT225" s="216">
        <f t="shared" si="167"/>
        <v>0</v>
      </c>
      <c r="AV225" s="221" t="s">
        <v>512</v>
      </c>
      <c r="AW225" s="222"/>
      <c r="AX225" s="216">
        <v>1</v>
      </c>
      <c r="AY225" s="216">
        <f t="shared" si="168"/>
        <v>0</v>
      </c>
      <c r="BA225" s="216"/>
      <c r="BC225" s="224"/>
      <c r="BD225" s="127"/>
      <c r="BE225" s="224"/>
      <c r="BF225" s="127"/>
      <c r="BG225" s="224"/>
      <c r="BH225" s="127"/>
      <c r="BI225" s="224"/>
      <c r="BJ225" s="127"/>
      <c r="BK225" s="225">
        <f t="shared" si="169"/>
        <v>0</v>
      </c>
      <c r="BL225" s="226" t="e">
        <f t="shared" si="159"/>
        <v>#DIV/0!</v>
      </c>
      <c r="BM225" s="127">
        <f t="shared" si="170"/>
        <v>0</v>
      </c>
      <c r="BN225" s="130"/>
      <c r="BO225" s="131"/>
    </row>
    <row r="226" spans="1:67" s="218" customFormat="1" ht="31.5" x14ac:dyDescent="0.35">
      <c r="A226" s="216" t="s">
        <v>1036</v>
      </c>
      <c r="B226" s="821" t="s">
        <v>631</v>
      </c>
      <c r="C226" s="822"/>
      <c r="D226" s="217"/>
      <c r="E226" s="216" t="s">
        <v>72</v>
      </c>
      <c r="F226" s="217"/>
      <c r="G226" s="216"/>
      <c r="H226" s="217"/>
      <c r="I226" s="216"/>
      <c r="J226" s="216"/>
      <c r="K226" s="216"/>
      <c r="L226" s="216">
        <v>1</v>
      </c>
      <c r="M226" s="216"/>
      <c r="N226" s="223"/>
      <c r="O226" s="216">
        <v>1</v>
      </c>
      <c r="P226" s="216"/>
      <c r="Q226" s="216"/>
      <c r="R226" s="216"/>
      <c r="S226" s="216"/>
      <c r="T226" s="219"/>
      <c r="U226" s="220" t="s">
        <v>377</v>
      </c>
      <c r="V226" s="216">
        <v>5</v>
      </c>
      <c r="W226" s="216"/>
      <c r="X226" s="216"/>
      <c r="Y226" s="216"/>
      <c r="Z226" s="217"/>
      <c r="AA226" s="221"/>
      <c r="AB226" s="222"/>
      <c r="AC226" s="216"/>
      <c r="AD226" s="217"/>
      <c r="AE226" s="216" t="s">
        <v>39</v>
      </c>
      <c r="AF226" s="217"/>
      <c r="AG226" s="216"/>
      <c r="AH226" s="216"/>
      <c r="AI226" s="216"/>
      <c r="AJ226" s="216"/>
      <c r="AK226" s="216"/>
      <c r="AL226" s="216"/>
      <c r="AM226" s="216"/>
      <c r="AN226" s="216"/>
      <c r="AO226" s="216"/>
      <c r="AP226" s="216"/>
      <c r="AQ226" s="216"/>
      <c r="AR226" s="216"/>
      <c r="AT226" s="216">
        <f t="shared" ref="AT226:AT227" si="175">SUM(AG226:AR226)</f>
        <v>0</v>
      </c>
      <c r="AV226" s="221" t="s">
        <v>512</v>
      </c>
      <c r="AW226" s="222"/>
      <c r="AX226" s="216">
        <v>1</v>
      </c>
      <c r="AY226" s="216">
        <f t="shared" ref="AY226:AY227" si="176">IF(AT226&lt;&gt;0,1,0)</f>
        <v>0</v>
      </c>
      <c r="BA226" s="216"/>
      <c r="BC226" s="224"/>
      <c r="BD226" s="127"/>
      <c r="BE226" s="224"/>
      <c r="BF226" s="127"/>
      <c r="BG226" s="224"/>
      <c r="BH226" s="127"/>
      <c r="BI226" s="224"/>
      <c r="BJ226" s="127"/>
      <c r="BK226" s="225">
        <f t="shared" ref="BK226:BK227" si="177">BC226+BE226+BG226+BI226</f>
        <v>0</v>
      </c>
      <c r="BL226" s="226" t="e">
        <f t="shared" si="159"/>
        <v>#DIV/0!</v>
      </c>
      <c r="BM226" s="127">
        <f t="shared" ref="BM226:BM227" si="178">BD226+BF226+BH226+BJ226</f>
        <v>0</v>
      </c>
      <c r="BN226" s="130"/>
      <c r="BO226" s="131"/>
    </row>
    <row r="227" spans="1:67" s="218" customFormat="1" ht="31.5" x14ac:dyDescent="0.35">
      <c r="A227" s="216" t="s">
        <v>1037</v>
      </c>
      <c r="B227" s="821" t="s">
        <v>632</v>
      </c>
      <c r="C227" s="822"/>
      <c r="D227" s="217"/>
      <c r="E227" s="216" t="s">
        <v>72</v>
      </c>
      <c r="F227" s="217"/>
      <c r="G227" s="216"/>
      <c r="H227" s="217"/>
      <c r="I227" s="216"/>
      <c r="J227" s="216"/>
      <c r="K227" s="216"/>
      <c r="L227" s="216">
        <v>1</v>
      </c>
      <c r="M227" s="216"/>
      <c r="N227" s="223"/>
      <c r="O227" s="216">
        <v>1</v>
      </c>
      <c r="P227" s="216"/>
      <c r="Q227" s="216"/>
      <c r="R227" s="216"/>
      <c r="S227" s="216"/>
      <c r="T227" s="219"/>
      <c r="U227" s="220" t="s">
        <v>377</v>
      </c>
      <c r="V227" s="216">
        <v>5</v>
      </c>
      <c r="W227" s="216"/>
      <c r="X227" s="216"/>
      <c r="Y227" s="216"/>
      <c r="Z227" s="217"/>
      <c r="AA227" s="221"/>
      <c r="AB227" s="222"/>
      <c r="AC227" s="216"/>
      <c r="AD227" s="217"/>
      <c r="AE227" s="216" t="s">
        <v>39</v>
      </c>
      <c r="AF227" s="217"/>
      <c r="AG227" s="216"/>
      <c r="AH227" s="216"/>
      <c r="AI227" s="216"/>
      <c r="AJ227" s="216"/>
      <c r="AK227" s="216"/>
      <c r="AL227" s="216"/>
      <c r="AM227" s="216"/>
      <c r="AN227" s="216"/>
      <c r="AO227" s="216"/>
      <c r="AP227" s="216"/>
      <c r="AQ227" s="216"/>
      <c r="AR227" s="216"/>
      <c r="AT227" s="216">
        <f t="shared" si="175"/>
        <v>0</v>
      </c>
      <c r="AV227" s="221" t="s">
        <v>512</v>
      </c>
      <c r="AW227" s="222"/>
      <c r="AX227" s="216">
        <v>1</v>
      </c>
      <c r="AY227" s="216">
        <f t="shared" si="176"/>
        <v>0</v>
      </c>
      <c r="BA227" s="216"/>
      <c r="BC227" s="224"/>
      <c r="BD227" s="127"/>
      <c r="BE227" s="224"/>
      <c r="BF227" s="127"/>
      <c r="BG227" s="224"/>
      <c r="BH227" s="127"/>
      <c r="BI227" s="224"/>
      <c r="BJ227" s="127"/>
      <c r="BK227" s="225">
        <f t="shared" si="177"/>
        <v>0</v>
      </c>
      <c r="BL227" s="226" t="e">
        <f t="shared" si="159"/>
        <v>#DIV/0!</v>
      </c>
      <c r="BM227" s="127">
        <f t="shared" si="178"/>
        <v>0</v>
      </c>
      <c r="BN227" s="130"/>
      <c r="BO227" s="131"/>
    </row>
    <row r="228" spans="1:67" s="218" customFormat="1" ht="55.15" customHeight="1" x14ac:dyDescent="0.35">
      <c r="A228" s="216" t="s">
        <v>1038</v>
      </c>
      <c r="B228" s="821" t="s">
        <v>633</v>
      </c>
      <c r="C228" s="822"/>
      <c r="D228" s="217"/>
      <c r="E228" s="216" t="s">
        <v>72</v>
      </c>
      <c r="F228" s="217"/>
      <c r="G228" s="216"/>
      <c r="H228" s="217"/>
      <c r="I228" s="216"/>
      <c r="J228" s="216"/>
      <c r="K228" s="216"/>
      <c r="L228" s="216">
        <v>1</v>
      </c>
      <c r="M228" s="216"/>
      <c r="N228" s="223"/>
      <c r="O228" s="216">
        <v>1</v>
      </c>
      <c r="P228" s="216"/>
      <c r="Q228" s="216"/>
      <c r="R228" s="216"/>
      <c r="S228" s="216"/>
      <c r="T228" s="219"/>
      <c r="U228" s="220" t="s">
        <v>377</v>
      </c>
      <c r="V228" s="216">
        <v>5</v>
      </c>
      <c r="W228" s="216"/>
      <c r="X228" s="216"/>
      <c r="Y228" s="216"/>
      <c r="Z228" s="217"/>
      <c r="AA228" s="221"/>
      <c r="AB228" s="222"/>
      <c r="AC228" s="216"/>
      <c r="AD228" s="217"/>
      <c r="AE228" s="216" t="s">
        <v>39</v>
      </c>
      <c r="AF228" s="217"/>
      <c r="AG228" s="216"/>
      <c r="AH228" s="216"/>
      <c r="AI228" s="216"/>
      <c r="AJ228" s="216"/>
      <c r="AK228" s="216"/>
      <c r="AL228" s="216"/>
      <c r="AM228" s="216"/>
      <c r="AN228" s="216"/>
      <c r="AO228" s="216"/>
      <c r="AP228" s="216"/>
      <c r="AQ228" s="216"/>
      <c r="AR228" s="216"/>
      <c r="AT228" s="216">
        <f t="shared" ref="AT228" si="179">SUM(AG228:AR228)</f>
        <v>0</v>
      </c>
      <c r="AV228" s="221" t="s">
        <v>512</v>
      </c>
      <c r="AW228" s="222"/>
      <c r="AX228" s="216">
        <v>1</v>
      </c>
      <c r="AY228" s="216">
        <f t="shared" ref="AY228" si="180">IF(AT228&lt;&gt;0,1,0)</f>
        <v>0</v>
      </c>
      <c r="BA228" s="216"/>
      <c r="BC228" s="224"/>
      <c r="BD228" s="127"/>
      <c r="BE228" s="224"/>
      <c r="BF228" s="127"/>
      <c r="BG228" s="224"/>
      <c r="BH228" s="127"/>
      <c r="BI228" s="224"/>
      <c r="BJ228" s="127"/>
      <c r="BK228" s="225">
        <f t="shared" ref="BK228" si="181">BC228+BE228+BG228+BI228</f>
        <v>0</v>
      </c>
      <c r="BL228" s="226" t="e">
        <f t="shared" si="159"/>
        <v>#DIV/0!</v>
      </c>
      <c r="BM228" s="127">
        <f t="shared" ref="BM228" si="182">BD228+BF228+BH228+BJ228</f>
        <v>0</v>
      </c>
      <c r="BN228" s="130"/>
      <c r="BO228" s="131"/>
    </row>
    <row r="229" spans="1:67" s="218" customFormat="1" ht="31.5" x14ac:dyDescent="0.35">
      <c r="A229" s="216" t="s">
        <v>1039</v>
      </c>
      <c r="B229" s="821" t="s">
        <v>634</v>
      </c>
      <c r="C229" s="822"/>
      <c r="D229" s="217"/>
      <c r="E229" s="216" t="s">
        <v>72</v>
      </c>
      <c r="F229" s="217"/>
      <c r="G229" s="216"/>
      <c r="H229" s="217"/>
      <c r="I229" s="216"/>
      <c r="J229" s="216"/>
      <c r="K229" s="216"/>
      <c r="L229" s="216">
        <v>1</v>
      </c>
      <c r="M229" s="216"/>
      <c r="N229" s="223"/>
      <c r="O229" s="216">
        <v>1</v>
      </c>
      <c r="P229" s="216"/>
      <c r="Q229" s="216"/>
      <c r="R229" s="216"/>
      <c r="S229" s="216"/>
      <c r="T229" s="219"/>
      <c r="U229" s="220" t="s">
        <v>377</v>
      </c>
      <c r="V229" s="216">
        <v>5</v>
      </c>
      <c r="W229" s="216"/>
      <c r="X229" s="216"/>
      <c r="Y229" s="216">
        <v>1</v>
      </c>
      <c r="Z229" s="217"/>
      <c r="AA229" s="221"/>
      <c r="AB229" s="222"/>
      <c r="AC229" s="216"/>
      <c r="AD229" s="217"/>
      <c r="AE229" s="216" t="s">
        <v>39</v>
      </c>
      <c r="AF229" s="217"/>
      <c r="AG229" s="216"/>
      <c r="AH229" s="216"/>
      <c r="AI229" s="216"/>
      <c r="AJ229" s="216"/>
      <c r="AK229" s="216"/>
      <c r="AL229" s="216"/>
      <c r="AM229" s="216"/>
      <c r="AN229" s="216"/>
      <c r="AO229" s="216"/>
      <c r="AP229" s="216"/>
      <c r="AQ229" s="216"/>
      <c r="AR229" s="216"/>
      <c r="AT229" s="216">
        <f t="shared" si="167"/>
        <v>0</v>
      </c>
      <c r="AV229" s="221" t="s">
        <v>512</v>
      </c>
      <c r="AW229" s="222"/>
      <c r="AX229" s="216">
        <v>1</v>
      </c>
      <c r="AY229" s="216">
        <f t="shared" si="168"/>
        <v>0</v>
      </c>
      <c r="BA229" s="216" t="s">
        <v>3</v>
      </c>
      <c r="BC229" s="224"/>
      <c r="BD229" s="127"/>
      <c r="BE229" s="224"/>
      <c r="BF229" s="127"/>
      <c r="BG229" s="224"/>
      <c r="BH229" s="127"/>
      <c r="BI229" s="224"/>
      <c r="BJ229" s="127"/>
      <c r="BK229" s="225">
        <f t="shared" si="169"/>
        <v>0</v>
      </c>
      <c r="BL229" s="226" t="e">
        <f t="shared" si="159"/>
        <v>#DIV/0!</v>
      </c>
      <c r="BM229" s="127">
        <f t="shared" si="170"/>
        <v>0</v>
      </c>
      <c r="BN229" s="130"/>
      <c r="BO229" s="131"/>
    </row>
    <row r="230" spans="1:67" s="218" customFormat="1" ht="31.5" x14ac:dyDescent="0.35">
      <c r="A230" s="216" t="s">
        <v>1040</v>
      </c>
      <c r="B230" s="821" t="s">
        <v>635</v>
      </c>
      <c r="C230" s="822"/>
      <c r="D230" s="217"/>
      <c r="E230" s="216" t="s">
        <v>72</v>
      </c>
      <c r="F230" s="217"/>
      <c r="G230" s="216"/>
      <c r="H230" s="217"/>
      <c r="I230" s="216"/>
      <c r="J230" s="216"/>
      <c r="K230" s="216"/>
      <c r="L230" s="216">
        <v>1</v>
      </c>
      <c r="M230" s="216"/>
      <c r="N230" s="223"/>
      <c r="O230" s="216">
        <v>1</v>
      </c>
      <c r="P230" s="216"/>
      <c r="Q230" s="216"/>
      <c r="R230" s="216"/>
      <c r="S230" s="216"/>
      <c r="T230" s="219"/>
      <c r="U230" s="220" t="s">
        <v>377</v>
      </c>
      <c r="V230" s="216">
        <v>5</v>
      </c>
      <c r="W230" s="216"/>
      <c r="X230" s="216"/>
      <c r="Y230" s="216"/>
      <c r="Z230" s="217"/>
      <c r="AA230" s="221"/>
      <c r="AB230" s="222"/>
      <c r="AC230" s="216"/>
      <c r="AD230" s="217"/>
      <c r="AE230" s="216" t="s">
        <v>39</v>
      </c>
      <c r="AF230" s="217"/>
      <c r="AG230" s="216"/>
      <c r="AH230" s="216"/>
      <c r="AI230" s="216"/>
      <c r="AJ230" s="216"/>
      <c r="AK230" s="216"/>
      <c r="AL230" s="216"/>
      <c r="AM230" s="216"/>
      <c r="AN230" s="216"/>
      <c r="AO230" s="216"/>
      <c r="AP230" s="216"/>
      <c r="AQ230" s="216"/>
      <c r="AR230" s="216"/>
      <c r="AT230" s="216">
        <f t="shared" si="161"/>
        <v>0</v>
      </c>
      <c r="AV230" s="221" t="s">
        <v>512</v>
      </c>
      <c r="AW230" s="222"/>
      <c r="AX230" s="216">
        <v>1</v>
      </c>
      <c r="AY230" s="216">
        <f t="shared" si="162"/>
        <v>0</v>
      </c>
      <c r="BA230" s="216"/>
      <c r="BC230" s="224"/>
      <c r="BD230" s="127"/>
      <c r="BE230" s="224"/>
      <c r="BF230" s="127"/>
      <c r="BG230" s="224"/>
      <c r="BH230" s="127"/>
      <c r="BI230" s="224"/>
      <c r="BJ230" s="127"/>
      <c r="BK230" s="225">
        <f t="shared" si="158"/>
        <v>0</v>
      </c>
      <c r="BL230" s="226" t="e">
        <f t="shared" si="159"/>
        <v>#DIV/0!</v>
      </c>
      <c r="BM230" s="127">
        <f t="shared" si="160"/>
        <v>0</v>
      </c>
      <c r="BN230" s="130"/>
      <c r="BO230" s="131"/>
    </row>
    <row r="231" spans="1:67" s="218" customFormat="1" ht="31.5" x14ac:dyDescent="0.35">
      <c r="A231" s="216" t="s">
        <v>1041</v>
      </c>
      <c r="B231" s="821" t="s">
        <v>636</v>
      </c>
      <c r="C231" s="822"/>
      <c r="D231" s="223"/>
      <c r="E231" s="216" t="s">
        <v>72</v>
      </c>
      <c r="F231" s="223"/>
      <c r="G231" s="216"/>
      <c r="H231" s="223"/>
      <c r="I231" s="216"/>
      <c r="J231" s="216"/>
      <c r="K231" s="216"/>
      <c r="L231" s="216">
        <v>1</v>
      </c>
      <c r="M231" s="216"/>
      <c r="O231" s="216">
        <v>1</v>
      </c>
      <c r="P231" s="216"/>
      <c r="Q231" s="216"/>
      <c r="R231" s="216"/>
      <c r="S231" s="216"/>
      <c r="T231" s="223"/>
      <c r="U231" s="220" t="s">
        <v>377</v>
      </c>
      <c r="V231" s="216">
        <v>5</v>
      </c>
      <c r="W231" s="216"/>
      <c r="X231" s="216"/>
      <c r="Y231" s="216"/>
      <c r="Z231" s="223"/>
      <c r="AA231" s="221"/>
      <c r="AB231" s="223"/>
      <c r="AC231" s="216"/>
      <c r="AD231" s="223"/>
      <c r="AE231" s="216" t="s">
        <v>39</v>
      </c>
      <c r="AF231" s="223"/>
      <c r="AG231" s="216"/>
      <c r="AH231" s="216"/>
      <c r="AI231" s="216"/>
      <c r="AJ231" s="216"/>
      <c r="AK231" s="216"/>
      <c r="AL231" s="216"/>
      <c r="AM231" s="216"/>
      <c r="AN231" s="216"/>
      <c r="AO231" s="216"/>
      <c r="AP231" s="216"/>
      <c r="AQ231" s="216"/>
      <c r="AR231" s="216"/>
      <c r="AT231" s="216">
        <f t="shared" si="161"/>
        <v>0</v>
      </c>
      <c r="AV231" s="221" t="s">
        <v>512</v>
      </c>
      <c r="AW231" s="223"/>
      <c r="AX231" s="216">
        <v>1</v>
      </c>
      <c r="AY231" s="216">
        <f t="shared" si="162"/>
        <v>0</v>
      </c>
      <c r="BA231" s="216"/>
      <c r="BC231" s="224"/>
      <c r="BD231" s="127"/>
      <c r="BE231" s="224"/>
      <c r="BF231" s="127"/>
      <c r="BG231" s="224"/>
      <c r="BH231" s="127"/>
      <c r="BI231" s="224"/>
      <c r="BJ231" s="127"/>
      <c r="BK231" s="225">
        <f t="shared" si="158"/>
        <v>0</v>
      </c>
      <c r="BL231" s="226" t="e">
        <f t="shared" si="159"/>
        <v>#DIV/0!</v>
      </c>
      <c r="BM231" s="127">
        <f t="shared" si="160"/>
        <v>0</v>
      </c>
      <c r="BN231" s="130"/>
      <c r="BO231" s="131"/>
    </row>
    <row r="232" spans="1:67" s="94" customFormat="1" ht="9" customHeight="1" thickBot="1" x14ac:dyDescent="0.25">
      <c r="A232" s="114"/>
      <c r="B232" s="115"/>
      <c r="C232" s="115"/>
      <c r="D232" s="114"/>
      <c r="E232" s="114"/>
      <c r="F232" s="114"/>
      <c r="G232" s="114"/>
      <c r="H232" s="114"/>
      <c r="I232" s="114"/>
      <c r="J232" s="114"/>
      <c r="K232" s="114"/>
      <c r="L232" s="114"/>
      <c r="M232" s="114"/>
      <c r="N232" s="114"/>
      <c r="O232" s="114"/>
      <c r="P232" s="114"/>
      <c r="Q232" s="114"/>
      <c r="R232" s="114"/>
      <c r="S232" s="114"/>
      <c r="T232" s="114"/>
      <c r="U232" s="116"/>
      <c r="V232" s="114"/>
      <c r="W232" s="114"/>
      <c r="X232" s="114"/>
      <c r="Y232" s="114"/>
      <c r="Z232" s="114"/>
      <c r="AA232" s="117"/>
      <c r="AB232" s="114"/>
      <c r="AC232" s="114"/>
      <c r="AD232" s="114"/>
      <c r="AE232" s="114"/>
      <c r="AF232" s="114"/>
      <c r="AG232" s="114"/>
      <c r="AH232" s="114"/>
      <c r="AI232" s="114"/>
      <c r="AJ232" s="114"/>
      <c r="AK232" s="114"/>
      <c r="AL232" s="114"/>
      <c r="AM232" s="114"/>
      <c r="AN232" s="114"/>
      <c r="AO232" s="114"/>
      <c r="AP232" s="114"/>
      <c r="AQ232" s="114"/>
      <c r="AR232" s="114"/>
      <c r="AT232" s="114"/>
      <c r="AV232" s="115"/>
      <c r="AW232" s="114"/>
      <c r="AX232" s="114"/>
      <c r="AY232" s="114"/>
      <c r="BA232" s="114"/>
      <c r="BD232" s="118"/>
      <c r="BF232" s="118"/>
      <c r="BH232" s="118"/>
      <c r="BJ232" s="118"/>
      <c r="BK232" s="119"/>
      <c r="BL232" s="119"/>
      <c r="BM232" s="118"/>
    </row>
    <row r="233" spans="1:67" s="206" customFormat="1" ht="60" customHeight="1" thickTop="1" thickBot="1" x14ac:dyDescent="0.25">
      <c r="A233" s="778" t="str">
        <f>B197</f>
        <v>AUDITORÍAS A SISTEMAS DE INFORMACIÓN</v>
      </c>
      <c r="B233" s="778"/>
      <c r="C233" s="462" t="s">
        <v>353</v>
      </c>
      <c r="D233" s="203"/>
      <c r="E233" s="435">
        <f>COUNTIF(BA199:BA231,"P")</f>
        <v>0</v>
      </c>
      <c r="F233" s="203"/>
      <c r="G233" s="597">
        <f>E233/(E233+E234)</f>
        <v>0</v>
      </c>
      <c r="H233" s="203"/>
      <c r="I233" s="435">
        <f>SUM(I199:I231)</f>
        <v>0</v>
      </c>
      <c r="J233" s="435">
        <f>SUM(J199:J231)</f>
        <v>0</v>
      </c>
      <c r="K233" s="435">
        <f>SUM(K199:K231)</f>
        <v>0</v>
      </c>
      <c r="L233" s="435">
        <f>SUM(L199:L231)</f>
        <v>32</v>
      </c>
      <c r="M233" s="435">
        <f>SUM(M199:M231)</f>
        <v>0</v>
      </c>
      <c r="N233" s="204"/>
      <c r="O233" s="435">
        <f>SUM(O199:O231)</f>
        <v>15</v>
      </c>
      <c r="P233" s="435">
        <f>SUM(P199:P231)</f>
        <v>7</v>
      </c>
      <c r="Q233" s="435">
        <f>SUM(Q199:Q231)</f>
        <v>9</v>
      </c>
      <c r="R233" s="435">
        <f>SUM(R199:R231)</f>
        <v>0</v>
      </c>
      <c r="S233" s="435">
        <f>SUM(S199:S231)</f>
        <v>1</v>
      </c>
      <c r="T233" s="203"/>
      <c r="U233" s="205"/>
      <c r="V233" s="203"/>
      <c r="W233" s="516">
        <f t="shared" ref="W233:Y233" si="183">SUM(W199:W231)</f>
        <v>0</v>
      </c>
      <c r="X233" s="516">
        <f t="shared" si="183"/>
        <v>1</v>
      </c>
      <c r="Y233" s="516">
        <f t="shared" si="183"/>
        <v>1</v>
      </c>
      <c r="Z233" s="203"/>
      <c r="AA233" s="886"/>
      <c r="AB233" s="203"/>
      <c r="AC233" s="203"/>
      <c r="AD233" s="203"/>
      <c r="AE233" s="435" t="s">
        <v>260</v>
      </c>
      <c r="AF233" s="203"/>
      <c r="AG233" s="778">
        <f>SUM(AG199:AI231)</f>
        <v>0</v>
      </c>
      <c r="AH233" s="778"/>
      <c r="AI233" s="778"/>
      <c r="AJ233" s="778">
        <f>SUM(AJ199:AL231)</f>
        <v>0</v>
      </c>
      <c r="AK233" s="778"/>
      <c r="AL233" s="778"/>
      <c r="AM233" s="778">
        <f>SUM(AM199:AO231)</f>
        <v>0</v>
      </c>
      <c r="AN233" s="778"/>
      <c r="AO233" s="778"/>
      <c r="AP233" s="778">
        <f>SUM(AP199:AR231)</f>
        <v>0</v>
      </c>
      <c r="AQ233" s="778"/>
      <c r="AR233" s="778"/>
      <c r="AT233" s="778">
        <f>SUM(AT199:AT231)</f>
        <v>0</v>
      </c>
      <c r="AV233" s="875" t="s">
        <v>272</v>
      </c>
      <c r="AW233" s="203"/>
      <c r="AX233" s="435">
        <f>SUM(AX199:AX231)</f>
        <v>32</v>
      </c>
      <c r="AY233" s="435">
        <f>SUM(AY199:AY231)</f>
        <v>0</v>
      </c>
      <c r="BA233" s="204"/>
      <c r="BC233" s="405">
        <f t="shared" ref="BC233:BK233" si="184">SUM(BC199:BC231)</f>
        <v>0</v>
      </c>
      <c r="BD233" s="762">
        <f t="shared" si="184"/>
        <v>0</v>
      </c>
      <c r="BE233" s="405">
        <f t="shared" si="184"/>
        <v>0</v>
      </c>
      <c r="BF233" s="762">
        <f t="shared" si="184"/>
        <v>0</v>
      </c>
      <c r="BG233" s="405">
        <f t="shared" si="184"/>
        <v>0</v>
      </c>
      <c r="BH233" s="762">
        <f t="shared" si="184"/>
        <v>0</v>
      </c>
      <c r="BI233" s="405">
        <f t="shared" si="184"/>
        <v>0</v>
      </c>
      <c r="BJ233" s="762">
        <f t="shared" si="184"/>
        <v>0</v>
      </c>
      <c r="BK233" s="878">
        <f t="shared" si="184"/>
        <v>0</v>
      </c>
      <c r="BL233" s="1317" t="e">
        <f>BK233/AT233</f>
        <v>#DIV/0!</v>
      </c>
      <c r="BM233" s="879">
        <f>SUM(BM199:BM231)</f>
        <v>0</v>
      </c>
      <c r="BN233" s="207"/>
      <c r="BO233" s="207"/>
    </row>
    <row r="234" spans="1:67" s="206" customFormat="1" ht="60" customHeight="1" thickTop="1" thickBot="1" x14ac:dyDescent="0.25">
      <c r="A234" s="778"/>
      <c r="B234" s="778"/>
      <c r="C234" s="462" t="s">
        <v>354</v>
      </c>
      <c r="D234" s="203"/>
      <c r="E234" s="435">
        <f>COUNTIF(BA199:BA231,"C")</f>
        <v>1</v>
      </c>
      <c r="F234" s="203"/>
      <c r="G234" s="597">
        <f>E234/(E233+E234)</f>
        <v>1</v>
      </c>
      <c r="H234" s="203"/>
      <c r="I234" s="778">
        <f>SUM(I233:M233)</f>
        <v>32</v>
      </c>
      <c r="J234" s="778"/>
      <c r="K234" s="778"/>
      <c r="L234" s="778"/>
      <c r="M234" s="778"/>
      <c r="N234" s="208"/>
      <c r="O234" s="778">
        <f>SUM(O233:S233)</f>
        <v>32</v>
      </c>
      <c r="P234" s="778"/>
      <c r="Q234" s="778"/>
      <c r="R234" s="778"/>
      <c r="S234" s="778"/>
      <c r="T234" s="203"/>
      <c r="U234" s="205"/>
      <c r="V234" s="203"/>
      <c r="W234" s="203"/>
      <c r="X234" s="203"/>
      <c r="Y234" s="203"/>
      <c r="Z234" s="203"/>
      <c r="AA234" s="886"/>
      <c r="AB234" s="203"/>
      <c r="AC234" s="203"/>
      <c r="AD234" s="203"/>
      <c r="AE234" s="435" t="s">
        <v>857</v>
      </c>
      <c r="AF234" s="203"/>
      <c r="AG234" s="778">
        <f>AG233+AJ233+AM233+AP233</f>
        <v>0</v>
      </c>
      <c r="AH234" s="778"/>
      <c r="AI234" s="778"/>
      <c r="AJ234" s="778"/>
      <c r="AK234" s="778"/>
      <c r="AL234" s="778"/>
      <c r="AM234" s="778"/>
      <c r="AN234" s="778"/>
      <c r="AO234" s="778"/>
      <c r="AP234" s="778"/>
      <c r="AQ234" s="778"/>
      <c r="AR234" s="778"/>
      <c r="AT234" s="778"/>
      <c r="AV234" s="875"/>
      <c r="AW234" s="203"/>
      <c r="AX234" s="877">
        <f>AY233/AX233</f>
        <v>0</v>
      </c>
      <c r="AY234" s="877"/>
      <c r="BA234" s="209"/>
      <c r="BC234" s="406" t="e">
        <f>BC233/AG233</f>
        <v>#DIV/0!</v>
      </c>
      <c r="BD234" s="763"/>
      <c r="BE234" s="406" t="e">
        <f>BE233/AJ233</f>
        <v>#DIV/0!</v>
      </c>
      <c r="BF234" s="763"/>
      <c r="BG234" s="406" t="e">
        <f>BG233/AM233</f>
        <v>#DIV/0!</v>
      </c>
      <c r="BH234" s="763"/>
      <c r="BI234" s="406" t="e">
        <f>BI233/AP233</f>
        <v>#DIV/0!</v>
      </c>
      <c r="BJ234" s="763"/>
      <c r="BK234" s="878"/>
      <c r="BL234" s="1317"/>
      <c r="BM234" s="879"/>
      <c r="BN234" s="207"/>
      <c r="BO234" s="207"/>
    </row>
    <row r="235" spans="1:67" s="94" customFormat="1" ht="24" thickTop="1" x14ac:dyDescent="0.2">
      <c r="A235" s="120"/>
      <c r="B235" s="121"/>
      <c r="C235" s="121"/>
      <c r="D235" s="114"/>
      <c r="E235" s="114"/>
      <c r="F235" s="114"/>
      <c r="G235" s="114"/>
      <c r="H235" s="114"/>
      <c r="I235" s="114"/>
      <c r="J235" s="114"/>
      <c r="K235" s="114"/>
      <c r="L235" s="114"/>
      <c r="M235" s="114"/>
      <c r="N235" s="114"/>
      <c r="O235" s="114"/>
      <c r="P235" s="114"/>
      <c r="Q235" s="114"/>
      <c r="R235" s="114"/>
      <c r="S235" s="114"/>
      <c r="T235" s="114"/>
      <c r="U235" s="116"/>
      <c r="V235" s="114"/>
      <c r="W235" s="114"/>
      <c r="X235" s="114"/>
      <c r="Y235" s="114"/>
      <c r="Z235" s="114"/>
      <c r="AA235" s="117"/>
      <c r="AB235" s="114"/>
      <c r="AC235" s="114"/>
      <c r="AD235" s="114"/>
      <c r="AE235" s="114"/>
      <c r="AF235" s="114"/>
      <c r="AG235" s="114"/>
      <c r="AH235" s="114"/>
      <c r="AI235" s="114"/>
      <c r="AJ235" s="114"/>
      <c r="AK235" s="114"/>
      <c r="AL235" s="114"/>
      <c r="AM235" s="114"/>
      <c r="AN235" s="114"/>
      <c r="AO235" s="114"/>
      <c r="AP235" s="114"/>
      <c r="AQ235" s="114"/>
      <c r="AR235" s="114"/>
      <c r="AT235" s="114"/>
      <c r="AV235" s="115"/>
      <c r="AW235" s="114"/>
      <c r="AX235" s="114"/>
      <c r="AY235" s="114"/>
      <c r="BA235" s="114"/>
      <c r="BD235" s="118"/>
      <c r="BF235" s="118"/>
      <c r="BH235" s="118"/>
      <c r="BJ235" s="118"/>
      <c r="BK235" s="119"/>
      <c r="BL235" s="119"/>
      <c r="BM235" s="118"/>
    </row>
    <row r="236" spans="1:67" s="207" customFormat="1" ht="57.6" customHeight="1" x14ac:dyDescent="0.2">
      <c r="A236" s="231">
        <v>9</v>
      </c>
      <c r="B236" s="1098" t="s">
        <v>274</v>
      </c>
      <c r="C236" s="1099"/>
      <c r="D236" s="204"/>
      <c r="E236" s="114"/>
      <c r="F236" s="114"/>
      <c r="G236" s="114"/>
      <c r="H236" s="204"/>
      <c r="I236" s="213"/>
      <c r="J236" s="213"/>
      <c r="K236" s="213"/>
      <c r="L236" s="213"/>
      <c r="M236" s="213"/>
      <c r="N236" s="232"/>
      <c r="O236" s="213"/>
      <c r="P236" s="213"/>
      <c r="Q236" s="213"/>
      <c r="R236" s="213"/>
      <c r="S236" s="213"/>
      <c r="T236" s="204"/>
      <c r="U236" s="214"/>
      <c r="V236" s="213"/>
      <c r="W236" s="213"/>
      <c r="X236" s="213"/>
      <c r="Y236" s="213"/>
      <c r="Z236" s="204"/>
      <c r="AA236" s="210"/>
      <c r="AB236" s="204"/>
      <c r="AC236" s="213"/>
      <c r="AD236" s="204"/>
      <c r="AE236" s="213"/>
      <c r="AF236" s="204"/>
      <c r="AG236" s="213"/>
      <c r="AH236" s="213"/>
      <c r="AI236" s="213"/>
      <c r="AJ236" s="213"/>
      <c r="AK236" s="213"/>
      <c r="AL236" s="213"/>
      <c r="AM236" s="213"/>
      <c r="AN236" s="213"/>
      <c r="AO236" s="213"/>
      <c r="AP236" s="213"/>
      <c r="AQ236" s="213"/>
      <c r="AR236" s="213"/>
      <c r="AT236" s="213"/>
      <c r="AV236" s="215"/>
      <c r="AW236" s="204"/>
      <c r="AX236" s="213"/>
      <c r="AY236" s="213"/>
      <c r="BA236" s="213"/>
      <c r="BD236" s="212"/>
      <c r="BF236" s="212"/>
      <c r="BH236" s="212"/>
      <c r="BJ236" s="212"/>
      <c r="BK236" s="206"/>
      <c r="BL236" s="206"/>
      <c r="BM236" s="212"/>
    </row>
    <row r="237" spans="1:67" s="115" customFormat="1" ht="87" customHeight="1" x14ac:dyDescent="0.2">
      <c r="A237" s="434" t="s">
        <v>182</v>
      </c>
      <c r="B237" s="1053" t="s">
        <v>10</v>
      </c>
      <c r="C237" s="1054"/>
      <c r="D237" s="379"/>
      <c r="E237" s="434" t="s">
        <v>453</v>
      </c>
      <c r="F237" s="379"/>
      <c r="G237" s="434"/>
      <c r="H237" s="379"/>
      <c r="I237" s="434"/>
      <c r="J237" s="434"/>
      <c r="K237" s="434"/>
      <c r="L237" s="434">
        <v>1</v>
      </c>
      <c r="M237" s="434"/>
      <c r="N237" s="379"/>
      <c r="O237" s="434"/>
      <c r="P237" s="434">
        <v>1</v>
      </c>
      <c r="Q237" s="434"/>
      <c r="R237" s="434"/>
      <c r="S237" s="434"/>
      <c r="T237" s="147"/>
      <c r="U237" s="233" t="s">
        <v>376</v>
      </c>
      <c r="V237" s="434">
        <v>3</v>
      </c>
      <c r="W237" s="434"/>
      <c r="X237" s="434"/>
      <c r="Y237" s="434">
        <v>1</v>
      </c>
      <c r="Z237" s="379"/>
      <c r="AA237" s="234"/>
      <c r="AB237" s="148"/>
      <c r="AC237" s="434"/>
      <c r="AD237" s="379"/>
      <c r="AE237" s="482" t="s">
        <v>39</v>
      </c>
      <c r="AF237" s="114"/>
      <c r="AG237" s="236"/>
      <c r="AH237" s="236"/>
      <c r="AI237" s="236"/>
      <c r="AJ237" s="236"/>
      <c r="AK237" s="236"/>
      <c r="AL237" s="236"/>
      <c r="AM237" s="236"/>
      <c r="AN237" s="236"/>
      <c r="AO237" s="236"/>
      <c r="AP237" s="236"/>
      <c r="AQ237" s="236"/>
      <c r="AR237" s="434"/>
      <c r="AS237" s="94"/>
      <c r="AT237" s="434">
        <f>SUM(AG237:AR237)</f>
        <v>0</v>
      </c>
      <c r="AU237" s="94"/>
      <c r="AV237" s="234" t="s">
        <v>62</v>
      </c>
      <c r="AW237" s="148"/>
      <c r="AX237" s="434">
        <v>1</v>
      </c>
      <c r="AY237" s="434">
        <f>IF(AT237&lt;&gt;0,1,0)</f>
        <v>0</v>
      </c>
      <c r="AZ237" s="94"/>
      <c r="BA237" s="236" t="s">
        <v>352</v>
      </c>
      <c r="BC237" s="236"/>
      <c r="BD237" s="127"/>
      <c r="BE237" s="236"/>
      <c r="BF237" s="127"/>
      <c r="BG237" s="236"/>
      <c r="BH237" s="127"/>
      <c r="BI237" s="236"/>
      <c r="BJ237" s="127"/>
      <c r="BK237" s="237">
        <f t="shared" ref="BK237:BK246" si="185">BC237+BE237+BG237+BI237</f>
        <v>0</v>
      </c>
      <c r="BL237" s="238" t="e">
        <f t="shared" ref="BL237:BL246" si="186">BK237/AT237</f>
        <v>#DIV/0!</v>
      </c>
      <c r="BM237" s="127">
        <f t="shared" ref="BM237:BM246" si="187">BD237+BF237+BH237+BJ237</f>
        <v>0</v>
      </c>
      <c r="BO237" s="149"/>
    </row>
    <row r="238" spans="1:67" s="114" customFormat="1" ht="101.25" x14ac:dyDescent="0.2">
      <c r="A238" s="236" t="s">
        <v>183</v>
      </c>
      <c r="B238" s="854" t="s">
        <v>45</v>
      </c>
      <c r="C238" s="855"/>
      <c r="D238" s="379"/>
      <c r="E238" s="236" t="s">
        <v>453</v>
      </c>
      <c r="F238" s="379"/>
      <c r="G238" s="236"/>
      <c r="H238" s="379"/>
      <c r="I238" s="236"/>
      <c r="J238" s="236"/>
      <c r="K238" s="236"/>
      <c r="L238" s="236">
        <v>1</v>
      </c>
      <c r="M238" s="236"/>
      <c r="N238" s="217"/>
      <c r="O238" s="236"/>
      <c r="P238" s="236">
        <v>1</v>
      </c>
      <c r="Q238" s="236"/>
      <c r="R238" s="236"/>
      <c r="S238" s="236"/>
      <c r="T238" s="147"/>
      <c r="U238" s="239" t="s">
        <v>376</v>
      </c>
      <c r="V238" s="434">
        <v>3</v>
      </c>
      <c r="W238" s="434"/>
      <c r="X238" s="434"/>
      <c r="Y238" s="434">
        <v>1</v>
      </c>
      <c r="Z238" s="379"/>
      <c r="AA238" s="240"/>
      <c r="AB238" s="148"/>
      <c r="AC238" s="236"/>
      <c r="AD238" s="379"/>
      <c r="AE238" s="482" t="s">
        <v>39</v>
      </c>
      <c r="AF238" s="379"/>
      <c r="AG238" s="236"/>
      <c r="AH238" s="236"/>
      <c r="AI238" s="236"/>
      <c r="AJ238" s="236"/>
      <c r="AK238" s="236"/>
      <c r="AL238" s="236"/>
      <c r="AM238" s="236"/>
      <c r="AN238" s="236"/>
      <c r="AO238" s="236"/>
      <c r="AP238" s="236"/>
      <c r="AQ238" s="236"/>
      <c r="AR238" s="236"/>
      <c r="AT238" s="434">
        <f t="shared" ref="AT238:AT246" si="188">SUM(AG238:AR238)</f>
        <v>0</v>
      </c>
      <c r="AV238" s="240" t="s">
        <v>62</v>
      </c>
      <c r="AW238" s="148"/>
      <c r="AX238" s="236">
        <v>1</v>
      </c>
      <c r="AY238" s="434">
        <f t="shared" ref="AY238:AY246" si="189">IF(AT238&lt;&gt;0,1,0)</f>
        <v>0</v>
      </c>
      <c r="BA238" s="236" t="s">
        <v>352</v>
      </c>
      <c r="BC238" s="236"/>
      <c r="BD238" s="127"/>
      <c r="BE238" s="236"/>
      <c r="BF238" s="127"/>
      <c r="BG238" s="236"/>
      <c r="BH238" s="127"/>
      <c r="BI238" s="236"/>
      <c r="BJ238" s="127"/>
      <c r="BK238" s="237">
        <f t="shared" si="185"/>
        <v>0</v>
      </c>
      <c r="BL238" s="238" t="e">
        <f t="shared" si="186"/>
        <v>#DIV/0!</v>
      </c>
      <c r="BM238" s="127">
        <f t="shared" si="187"/>
        <v>0</v>
      </c>
      <c r="BO238" s="149"/>
    </row>
    <row r="239" spans="1:67" s="114" customFormat="1" ht="94.5" customHeight="1" x14ac:dyDescent="0.2">
      <c r="A239" s="236" t="s">
        <v>184</v>
      </c>
      <c r="B239" s="854" t="s">
        <v>557</v>
      </c>
      <c r="C239" s="855"/>
      <c r="E239" s="236" t="s">
        <v>46</v>
      </c>
      <c r="G239" s="236"/>
      <c r="I239" s="236"/>
      <c r="J239" s="236"/>
      <c r="K239" s="236"/>
      <c r="L239" s="236">
        <v>1</v>
      </c>
      <c r="M239" s="236"/>
      <c r="N239" s="431"/>
      <c r="O239" s="236"/>
      <c r="P239" s="236">
        <v>1</v>
      </c>
      <c r="Q239" s="236"/>
      <c r="R239" s="236"/>
      <c r="S239" s="236"/>
      <c r="U239" s="239" t="s">
        <v>376</v>
      </c>
      <c r="V239" s="434">
        <v>3</v>
      </c>
      <c r="W239" s="434"/>
      <c r="X239" s="434"/>
      <c r="Y239" s="434"/>
      <c r="AA239" s="240"/>
      <c r="AC239" s="434" t="s">
        <v>970</v>
      </c>
      <c r="AD239" s="379"/>
      <c r="AE239" s="482" t="s">
        <v>37</v>
      </c>
      <c r="AG239" s="236"/>
      <c r="AH239" s="236"/>
      <c r="AI239" s="236"/>
      <c r="AJ239" s="236"/>
      <c r="AK239" s="236"/>
      <c r="AL239" s="236"/>
      <c r="AM239" s="236">
        <v>1</v>
      </c>
      <c r="AN239" s="236"/>
      <c r="AO239" s="236"/>
      <c r="AP239" s="236"/>
      <c r="AQ239" s="236"/>
      <c r="AR239" s="236"/>
      <c r="AT239" s="434">
        <f t="shared" si="188"/>
        <v>1</v>
      </c>
      <c r="AV239" s="240" t="s">
        <v>62</v>
      </c>
      <c r="AX239" s="236">
        <v>1</v>
      </c>
      <c r="AY239" s="434">
        <f t="shared" si="189"/>
        <v>1</v>
      </c>
      <c r="BA239" s="236"/>
      <c r="BC239" s="236"/>
      <c r="BD239" s="127"/>
      <c r="BE239" s="236"/>
      <c r="BF239" s="127"/>
      <c r="BG239" s="236"/>
      <c r="BH239" s="127"/>
      <c r="BI239" s="236"/>
      <c r="BJ239" s="127"/>
      <c r="BK239" s="237">
        <f t="shared" si="185"/>
        <v>0</v>
      </c>
      <c r="BL239" s="238">
        <f t="shared" si="186"/>
        <v>0</v>
      </c>
      <c r="BM239" s="127">
        <f t="shared" si="187"/>
        <v>0</v>
      </c>
      <c r="BO239" s="149"/>
    </row>
    <row r="240" spans="1:67" s="218" customFormat="1" ht="72" customHeight="1" x14ac:dyDescent="0.2">
      <c r="A240" s="757" t="s">
        <v>185</v>
      </c>
      <c r="B240" s="1063" t="s">
        <v>853</v>
      </c>
      <c r="C240" s="1064"/>
      <c r="E240" s="757" t="s">
        <v>46</v>
      </c>
      <c r="G240" s="757"/>
      <c r="I240" s="757"/>
      <c r="J240" s="757"/>
      <c r="K240" s="757"/>
      <c r="L240" s="757">
        <v>1</v>
      </c>
      <c r="M240" s="757"/>
      <c r="N240" s="1061"/>
      <c r="O240" s="757"/>
      <c r="P240" s="757">
        <v>1</v>
      </c>
      <c r="Q240" s="757"/>
      <c r="R240" s="757"/>
      <c r="S240" s="757"/>
      <c r="U240" s="1051" t="s">
        <v>376</v>
      </c>
      <c r="V240" s="757">
        <v>3</v>
      </c>
      <c r="W240" s="757"/>
      <c r="X240" s="757"/>
      <c r="Y240" s="757"/>
      <c r="AA240" s="887"/>
      <c r="AC240" s="757" t="s">
        <v>970</v>
      </c>
      <c r="AE240" s="757" t="s">
        <v>37</v>
      </c>
      <c r="AG240" s="757"/>
      <c r="AH240" s="757"/>
      <c r="AI240" s="757"/>
      <c r="AJ240" s="757"/>
      <c r="AK240" s="757"/>
      <c r="AL240" s="757">
        <v>1</v>
      </c>
      <c r="AM240" s="899"/>
      <c r="AN240" s="757"/>
      <c r="AO240" s="757"/>
      <c r="AP240" s="757"/>
      <c r="AQ240" s="757"/>
      <c r="AR240" s="757"/>
      <c r="AT240" s="768">
        <f t="shared" si="188"/>
        <v>1</v>
      </c>
      <c r="AV240" s="235" t="s">
        <v>62</v>
      </c>
      <c r="AX240" s="757">
        <v>1</v>
      </c>
      <c r="AY240" s="768">
        <f t="shared" si="189"/>
        <v>1</v>
      </c>
      <c r="BA240" s="757"/>
      <c r="BC240" s="757"/>
      <c r="BD240" s="618"/>
      <c r="BE240" s="757"/>
      <c r="BF240" s="618"/>
      <c r="BG240" s="757"/>
      <c r="BH240" s="618"/>
      <c r="BI240" s="757"/>
      <c r="BJ240" s="618"/>
      <c r="BK240" s="882">
        <f t="shared" si="185"/>
        <v>0</v>
      </c>
      <c r="BL240" s="1248">
        <f t="shared" si="186"/>
        <v>0</v>
      </c>
      <c r="BM240" s="618">
        <f t="shared" si="187"/>
        <v>0</v>
      </c>
      <c r="BO240" s="1325"/>
    </row>
    <row r="241" spans="1:67" s="218" customFormat="1" ht="69" customHeight="1" x14ac:dyDescent="0.2">
      <c r="A241" s="758"/>
      <c r="B241" s="1065"/>
      <c r="C241" s="1066"/>
      <c r="E241" s="758"/>
      <c r="G241" s="758"/>
      <c r="I241" s="758"/>
      <c r="J241" s="758"/>
      <c r="K241" s="758"/>
      <c r="L241" s="758"/>
      <c r="M241" s="758"/>
      <c r="N241" s="1062"/>
      <c r="O241" s="758"/>
      <c r="P241" s="758"/>
      <c r="Q241" s="758"/>
      <c r="R241" s="758"/>
      <c r="S241" s="758"/>
      <c r="U241" s="1052"/>
      <c r="V241" s="758"/>
      <c r="W241" s="758"/>
      <c r="X241" s="758"/>
      <c r="Y241" s="758"/>
      <c r="AA241" s="888"/>
      <c r="AC241" s="758"/>
      <c r="AE241" s="758"/>
      <c r="AG241" s="758"/>
      <c r="AH241" s="758"/>
      <c r="AI241" s="758"/>
      <c r="AJ241" s="758"/>
      <c r="AK241" s="758"/>
      <c r="AL241" s="758"/>
      <c r="AM241" s="900"/>
      <c r="AN241" s="758"/>
      <c r="AO241" s="758"/>
      <c r="AP241" s="758"/>
      <c r="AQ241" s="758"/>
      <c r="AR241" s="758"/>
      <c r="AT241" s="769"/>
      <c r="AV241" s="235" t="s">
        <v>31</v>
      </c>
      <c r="AX241" s="758"/>
      <c r="AY241" s="769"/>
      <c r="BA241" s="758"/>
      <c r="BC241" s="758"/>
      <c r="BD241" s="619"/>
      <c r="BE241" s="758"/>
      <c r="BF241" s="619"/>
      <c r="BG241" s="758"/>
      <c r="BH241" s="619"/>
      <c r="BI241" s="758"/>
      <c r="BJ241" s="619"/>
      <c r="BK241" s="883"/>
      <c r="BL241" s="1249"/>
      <c r="BM241" s="619"/>
      <c r="BO241" s="1062"/>
    </row>
    <row r="242" spans="1:67" s="114" customFormat="1" ht="101.25" x14ac:dyDescent="0.2">
      <c r="A242" s="236" t="s">
        <v>186</v>
      </c>
      <c r="B242" s="854" t="s">
        <v>225</v>
      </c>
      <c r="C242" s="855"/>
      <c r="E242" s="236" t="s">
        <v>453</v>
      </c>
      <c r="G242" s="236"/>
      <c r="I242" s="236"/>
      <c r="J242" s="236"/>
      <c r="K242" s="236"/>
      <c r="L242" s="236">
        <v>1</v>
      </c>
      <c r="M242" s="236"/>
      <c r="N242" s="223"/>
      <c r="O242" s="236"/>
      <c r="P242" s="236">
        <v>1</v>
      </c>
      <c r="Q242" s="236"/>
      <c r="R242" s="236"/>
      <c r="S242" s="236"/>
      <c r="U242" s="239" t="s">
        <v>376</v>
      </c>
      <c r="V242" s="434">
        <v>3</v>
      </c>
      <c r="W242" s="434"/>
      <c r="X242" s="434">
        <v>1</v>
      </c>
      <c r="Y242" s="434"/>
      <c r="AA242" s="240"/>
      <c r="AC242" s="236"/>
      <c r="AE242" s="482" t="s">
        <v>39</v>
      </c>
      <c r="AF242" s="379"/>
      <c r="AG242" s="236"/>
      <c r="AH242" s="236"/>
      <c r="AI242" s="236"/>
      <c r="AJ242" s="236"/>
      <c r="AK242" s="236"/>
      <c r="AL242" s="236"/>
      <c r="AM242" s="236"/>
      <c r="AN242" s="236"/>
      <c r="AO242" s="236"/>
      <c r="AP242" s="236"/>
      <c r="AQ242" s="236"/>
      <c r="AR242" s="236"/>
      <c r="AT242" s="434">
        <f t="shared" si="188"/>
        <v>0</v>
      </c>
      <c r="AV242" s="240" t="s">
        <v>62</v>
      </c>
      <c r="AX242" s="236">
        <v>1</v>
      </c>
      <c r="AY242" s="434">
        <f t="shared" si="189"/>
        <v>0</v>
      </c>
      <c r="BA242" s="236"/>
      <c r="BC242" s="236"/>
      <c r="BD242" s="127"/>
      <c r="BE242" s="236"/>
      <c r="BF242" s="127"/>
      <c r="BG242" s="236"/>
      <c r="BH242" s="127"/>
      <c r="BI242" s="236"/>
      <c r="BJ242" s="127"/>
      <c r="BK242" s="237">
        <f t="shared" si="185"/>
        <v>0</v>
      </c>
      <c r="BL242" s="238" t="e">
        <f t="shared" si="186"/>
        <v>#DIV/0!</v>
      </c>
      <c r="BM242" s="127">
        <f t="shared" si="187"/>
        <v>0</v>
      </c>
      <c r="BO242" s="149"/>
    </row>
    <row r="243" spans="1:67" s="115" customFormat="1" ht="87.75" x14ac:dyDescent="0.2">
      <c r="A243" s="236" t="s">
        <v>587</v>
      </c>
      <c r="B243" s="854" t="s">
        <v>154</v>
      </c>
      <c r="C243" s="855"/>
      <c r="D243" s="379"/>
      <c r="E243" s="236" t="s">
        <v>453</v>
      </c>
      <c r="F243" s="379"/>
      <c r="G243" s="236"/>
      <c r="H243" s="379"/>
      <c r="I243" s="236"/>
      <c r="J243" s="236"/>
      <c r="K243" s="236"/>
      <c r="L243" s="236">
        <v>1</v>
      </c>
      <c r="M243" s="236"/>
      <c r="N243" s="114"/>
      <c r="O243" s="236"/>
      <c r="P243" s="236">
        <v>1</v>
      </c>
      <c r="Q243" s="236"/>
      <c r="R243" s="236"/>
      <c r="S243" s="236"/>
      <c r="T243" s="147"/>
      <c r="U243" s="239" t="s">
        <v>376</v>
      </c>
      <c r="V243" s="434">
        <v>3</v>
      </c>
      <c r="W243" s="434"/>
      <c r="X243" s="434">
        <v>1</v>
      </c>
      <c r="Y243" s="434"/>
      <c r="Z243" s="379"/>
      <c r="AA243" s="240"/>
      <c r="AB243" s="148"/>
      <c r="AC243" s="236"/>
      <c r="AD243" s="379"/>
      <c r="AE243" s="482" t="s">
        <v>39</v>
      </c>
      <c r="AF243" s="114"/>
      <c r="AG243" s="236"/>
      <c r="AH243" s="236"/>
      <c r="AI243" s="236"/>
      <c r="AJ243" s="236"/>
      <c r="AK243" s="236"/>
      <c r="AL243" s="236"/>
      <c r="AM243" s="236"/>
      <c r="AN243" s="236"/>
      <c r="AO243" s="236"/>
      <c r="AP243" s="236"/>
      <c r="AQ243" s="236"/>
      <c r="AR243" s="236"/>
      <c r="AT243" s="434">
        <f t="shared" si="188"/>
        <v>0</v>
      </c>
      <c r="AV243" s="240" t="s">
        <v>31</v>
      </c>
      <c r="AW243" s="148"/>
      <c r="AX243" s="236">
        <v>1</v>
      </c>
      <c r="AY243" s="434">
        <f t="shared" si="189"/>
        <v>0</v>
      </c>
      <c r="BA243" s="236"/>
      <c r="BC243" s="236"/>
      <c r="BD243" s="127"/>
      <c r="BE243" s="236"/>
      <c r="BF243" s="127"/>
      <c r="BG243" s="236"/>
      <c r="BH243" s="127"/>
      <c r="BI243" s="236"/>
      <c r="BJ243" s="127"/>
      <c r="BK243" s="237">
        <f t="shared" si="185"/>
        <v>0</v>
      </c>
      <c r="BL243" s="238" t="e">
        <f t="shared" si="186"/>
        <v>#DIV/0!</v>
      </c>
      <c r="BM243" s="127">
        <f t="shared" si="187"/>
        <v>0</v>
      </c>
      <c r="BO243" s="149"/>
    </row>
    <row r="244" spans="1:67" s="94" customFormat="1" ht="101.25" x14ac:dyDescent="0.2">
      <c r="A244" s="236" t="s">
        <v>588</v>
      </c>
      <c r="B244" s="854" t="s">
        <v>153</v>
      </c>
      <c r="C244" s="855"/>
      <c r="D244" s="114"/>
      <c r="E244" s="236" t="s">
        <v>453</v>
      </c>
      <c r="F244" s="114"/>
      <c r="G244" s="236"/>
      <c r="H244" s="114"/>
      <c r="I244" s="236"/>
      <c r="J244" s="236"/>
      <c r="K244" s="236"/>
      <c r="L244" s="236">
        <v>1</v>
      </c>
      <c r="M244" s="236"/>
      <c r="N244" s="379"/>
      <c r="O244" s="236"/>
      <c r="P244" s="236"/>
      <c r="Q244" s="236">
        <v>1</v>
      </c>
      <c r="R244" s="236"/>
      <c r="S244" s="236"/>
      <c r="T244" s="114"/>
      <c r="U244" s="239" t="s">
        <v>376</v>
      </c>
      <c r="V244" s="434">
        <v>3</v>
      </c>
      <c r="W244" s="434"/>
      <c r="X244" s="434"/>
      <c r="Y244" s="434">
        <v>1</v>
      </c>
      <c r="Z244" s="114"/>
      <c r="AA244" s="240"/>
      <c r="AB244" s="114"/>
      <c r="AC244" s="236"/>
      <c r="AD244" s="114"/>
      <c r="AE244" s="236" t="s">
        <v>39</v>
      </c>
      <c r="AF244" s="114"/>
      <c r="AG244" s="236"/>
      <c r="AH244" s="236"/>
      <c r="AI244" s="236"/>
      <c r="AJ244" s="236"/>
      <c r="AK244" s="236"/>
      <c r="AL244" s="236"/>
      <c r="AM244" s="236"/>
      <c r="AN244" s="236"/>
      <c r="AO244" s="236"/>
      <c r="AP244" s="236"/>
      <c r="AQ244" s="236"/>
      <c r="AR244" s="236"/>
      <c r="AT244" s="434">
        <f t="shared" si="188"/>
        <v>0</v>
      </c>
      <c r="AV244" s="240" t="s">
        <v>32</v>
      </c>
      <c r="AW244" s="114"/>
      <c r="AX244" s="236">
        <v>1</v>
      </c>
      <c r="AY244" s="434">
        <f t="shared" si="189"/>
        <v>0</v>
      </c>
      <c r="BA244" s="236" t="s">
        <v>352</v>
      </c>
      <c r="BC244" s="241"/>
      <c r="BD244" s="127"/>
      <c r="BE244" s="241"/>
      <c r="BF244" s="127"/>
      <c r="BG244" s="241"/>
      <c r="BH244" s="127"/>
      <c r="BI244" s="241"/>
      <c r="BJ244" s="127"/>
      <c r="BK244" s="237">
        <f t="shared" si="185"/>
        <v>0</v>
      </c>
      <c r="BL244" s="238" t="e">
        <f t="shared" si="186"/>
        <v>#DIV/0!</v>
      </c>
      <c r="BM244" s="127">
        <f t="shared" si="187"/>
        <v>0</v>
      </c>
      <c r="BO244" s="131"/>
    </row>
    <row r="245" spans="1:67" s="94" customFormat="1" ht="101.25" x14ac:dyDescent="0.2">
      <c r="A245" s="236" t="s">
        <v>1042</v>
      </c>
      <c r="B245" s="854" t="s">
        <v>38</v>
      </c>
      <c r="C245" s="855"/>
      <c r="D245" s="114"/>
      <c r="E245" s="236" t="s">
        <v>453</v>
      </c>
      <c r="F245" s="114"/>
      <c r="G245" s="236"/>
      <c r="H245" s="114"/>
      <c r="I245" s="236"/>
      <c r="J245" s="236"/>
      <c r="K245" s="236"/>
      <c r="L245" s="236">
        <v>1</v>
      </c>
      <c r="M245" s="236"/>
      <c r="N245" s="114"/>
      <c r="O245" s="236"/>
      <c r="P245" s="236">
        <v>1</v>
      </c>
      <c r="Q245" s="236"/>
      <c r="R245" s="236"/>
      <c r="S245" s="236"/>
      <c r="T245" s="114"/>
      <c r="U245" s="239" t="s">
        <v>376</v>
      </c>
      <c r="V245" s="434">
        <v>3</v>
      </c>
      <c r="W245" s="434"/>
      <c r="X245" s="434"/>
      <c r="Y245" s="434"/>
      <c r="Z245" s="114"/>
      <c r="AA245" s="240"/>
      <c r="AB245" s="114"/>
      <c r="AC245" s="236" t="s">
        <v>69</v>
      </c>
      <c r="AD245" s="379"/>
      <c r="AE245" s="540" t="s">
        <v>1005</v>
      </c>
      <c r="AF245" s="379"/>
      <c r="AG245" s="236"/>
      <c r="AH245" s="236"/>
      <c r="AI245" s="236"/>
      <c r="AJ245" s="236"/>
      <c r="AK245" s="236"/>
      <c r="AL245" s="236"/>
      <c r="AM245" s="236"/>
      <c r="AN245" s="236"/>
      <c r="AO245" s="236"/>
      <c r="AP245" s="236"/>
      <c r="AQ245" s="236"/>
      <c r="AR245" s="236"/>
      <c r="AT245" s="434">
        <f t="shared" si="188"/>
        <v>0</v>
      </c>
      <c r="AV245" s="240" t="s">
        <v>62</v>
      </c>
      <c r="AW245" s="114"/>
      <c r="AX245" s="236">
        <v>1</v>
      </c>
      <c r="AY245" s="434">
        <f t="shared" si="189"/>
        <v>0</v>
      </c>
      <c r="BA245" s="236"/>
      <c r="BC245" s="241"/>
      <c r="BD245" s="127"/>
      <c r="BE245" s="241"/>
      <c r="BF245" s="127"/>
      <c r="BG245" s="241"/>
      <c r="BH245" s="127"/>
      <c r="BI245" s="241"/>
      <c r="BJ245" s="127"/>
      <c r="BK245" s="237">
        <f t="shared" si="185"/>
        <v>0</v>
      </c>
      <c r="BL245" s="238" t="e">
        <f t="shared" si="186"/>
        <v>#DIV/0!</v>
      </c>
      <c r="BM245" s="127">
        <f t="shared" si="187"/>
        <v>0</v>
      </c>
      <c r="BO245" s="131"/>
    </row>
    <row r="246" spans="1:67" s="94" customFormat="1" ht="87.75" x14ac:dyDescent="0.2">
      <c r="A246" s="236" t="s">
        <v>589</v>
      </c>
      <c r="B246" s="854" t="s">
        <v>239</v>
      </c>
      <c r="C246" s="855"/>
      <c r="D246" s="114"/>
      <c r="E246" s="236" t="s">
        <v>453</v>
      </c>
      <c r="F246" s="114"/>
      <c r="G246" s="236"/>
      <c r="H246" s="114"/>
      <c r="I246" s="236"/>
      <c r="J246" s="236"/>
      <c r="K246" s="236"/>
      <c r="L246" s="236">
        <v>1</v>
      </c>
      <c r="M246" s="236"/>
      <c r="N246" s="114"/>
      <c r="O246" s="236"/>
      <c r="P246" s="236">
        <v>1</v>
      </c>
      <c r="Q246" s="236"/>
      <c r="R246" s="236"/>
      <c r="S246" s="236"/>
      <c r="T246" s="114"/>
      <c r="U246" s="239" t="s">
        <v>376</v>
      </c>
      <c r="V246" s="236">
        <v>3</v>
      </c>
      <c r="W246" s="236"/>
      <c r="X246" s="236"/>
      <c r="Y246" s="236"/>
      <c r="Z246" s="114"/>
      <c r="AA246" s="240"/>
      <c r="AB246" s="114"/>
      <c r="AC246" s="236" t="s">
        <v>877</v>
      </c>
      <c r="AD246" s="114"/>
      <c r="AE246" s="533" t="s">
        <v>1004</v>
      </c>
      <c r="AF246" s="114"/>
      <c r="AG246" s="236"/>
      <c r="AH246" s="236"/>
      <c r="AI246" s="236"/>
      <c r="AJ246" s="236"/>
      <c r="AK246" s="236"/>
      <c r="AL246" s="236"/>
      <c r="AM246" s="236"/>
      <c r="AN246" s="236"/>
      <c r="AO246" s="236"/>
      <c r="AP246" s="236"/>
      <c r="AQ246" s="236"/>
      <c r="AR246" s="236"/>
      <c r="AT246" s="236">
        <f t="shared" si="188"/>
        <v>0</v>
      </c>
      <c r="AV246" s="240" t="s">
        <v>31</v>
      </c>
      <c r="AW246" s="114"/>
      <c r="AX246" s="236">
        <v>1</v>
      </c>
      <c r="AY246" s="236">
        <f t="shared" si="189"/>
        <v>0</v>
      </c>
      <c r="BA246" s="236"/>
      <c r="BC246" s="241"/>
      <c r="BD246" s="127"/>
      <c r="BE246" s="241"/>
      <c r="BF246" s="127"/>
      <c r="BG246" s="241"/>
      <c r="BH246" s="127"/>
      <c r="BI246" s="241"/>
      <c r="BJ246" s="127"/>
      <c r="BK246" s="237">
        <f t="shared" si="185"/>
        <v>0</v>
      </c>
      <c r="BL246" s="238" t="e">
        <f t="shared" si="186"/>
        <v>#DIV/0!</v>
      </c>
      <c r="BM246" s="127">
        <f t="shared" si="187"/>
        <v>0</v>
      </c>
      <c r="BO246" s="131"/>
    </row>
    <row r="247" spans="1:67" s="94" customFormat="1" ht="9" customHeight="1" thickBot="1" x14ac:dyDescent="0.25">
      <c r="A247" s="114"/>
      <c r="B247" s="115"/>
      <c r="C247" s="115"/>
      <c r="D247" s="114"/>
      <c r="E247" s="114"/>
      <c r="F247" s="114"/>
      <c r="G247" s="114"/>
      <c r="H247" s="114"/>
      <c r="I247" s="114"/>
      <c r="J247" s="114"/>
      <c r="K247" s="114"/>
      <c r="L247" s="114"/>
      <c r="M247" s="114"/>
      <c r="N247" s="114"/>
      <c r="O247" s="114"/>
      <c r="P247" s="114"/>
      <c r="Q247" s="114"/>
      <c r="R247" s="114"/>
      <c r="S247" s="114"/>
      <c r="T247" s="114"/>
      <c r="U247" s="116"/>
      <c r="V247" s="114"/>
      <c r="W247" s="114"/>
      <c r="X247" s="114"/>
      <c r="Y247" s="114"/>
      <c r="Z247" s="114"/>
      <c r="AA247" s="117"/>
      <c r="AB247" s="114"/>
      <c r="AC247" s="114"/>
      <c r="AD247" s="114"/>
      <c r="AE247" s="114"/>
      <c r="AF247" s="114"/>
      <c r="AG247" s="114"/>
      <c r="AH247" s="114"/>
      <c r="AI247" s="114"/>
      <c r="AJ247" s="114"/>
      <c r="AK247" s="114"/>
      <c r="AL247" s="114"/>
      <c r="AM247" s="114"/>
      <c r="AN247" s="114"/>
      <c r="AO247" s="114"/>
      <c r="AP247" s="114"/>
      <c r="AQ247" s="114"/>
      <c r="AR247" s="114"/>
      <c r="AT247" s="114"/>
      <c r="AV247" s="115"/>
      <c r="AW247" s="114"/>
      <c r="AX247" s="114"/>
      <c r="AY247" s="114"/>
      <c r="BA247" s="114"/>
      <c r="BD247" s="118"/>
      <c r="BF247" s="118"/>
      <c r="BH247" s="118"/>
      <c r="BJ247" s="118"/>
      <c r="BK247" s="119"/>
      <c r="BL247" s="119"/>
      <c r="BM247" s="118"/>
    </row>
    <row r="248" spans="1:67" s="206" customFormat="1" ht="60.6" customHeight="1" thickTop="1" thickBot="1" x14ac:dyDescent="0.25">
      <c r="A248" s="744" t="str">
        <f>B236</f>
        <v>AUDITORÍAS A FONDOS</v>
      </c>
      <c r="B248" s="744"/>
      <c r="C248" s="426" t="s">
        <v>353</v>
      </c>
      <c r="D248" s="203"/>
      <c r="E248" s="419">
        <f>COUNTIF(BA237:BA246,"P")</f>
        <v>3</v>
      </c>
      <c r="F248" s="203"/>
      <c r="G248" s="598">
        <f>E248/(E248+E249)</f>
        <v>1</v>
      </c>
      <c r="H248" s="203"/>
      <c r="I248" s="419">
        <f>SUM(I237:I246)</f>
        <v>0</v>
      </c>
      <c r="J248" s="419">
        <f>SUM(J237:J246)</f>
        <v>0</v>
      </c>
      <c r="K248" s="419">
        <f>SUM(K237:K246)</f>
        <v>0</v>
      </c>
      <c r="L248" s="419">
        <f>SUM(L237:L246)</f>
        <v>9</v>
      </c>
      <c r="M248" s="419">
        <f>SUM(M237:M246)</f>
        <v>0</v>
      </c>
      <c r="N248" s="204"/>
      <c r="O248" s="419">
        <f>SUM(O237:O246)</f>
        <v>0</v>
      </c>
      <c r="P248" s="419">
        <f>SUM(P237:P246)</f>
        <v>8</v>
      </c>
      <c r="Q248" s="419">
        <f>SUM(Q237:Q246)</f>
        <v>1</v>
      </c>
      <c r="R248" s="419">
        <f>SUM(R237:R246)</f>
        <v>0</v>
      </c>
      <c r="S248" s="419">
        <f>SUM(S237:S246)</f>
        <v>0</v>
      </c>
      <c r="T248" s="203"/>
      <c r="U248" s="205"/>
      <c r="V248" s="203"/>
      <c r="W248" s="517">
        <f t="shared" ref="W248:Y248" si="190">SUM(W237:W246)</f>
        <v>0</v>
      </c>
      <c r="X248" s="517">
        <f t="shared" si="190"/>
        <v>2</v>
      </c>
      <c r="Y248" s="517">
        <f t="shared" si="190"/>
        <v>3</v>
      </c>
      <c r="Z248" s="203"/>
      <c r="AA248" s="886"/>
      <c r="AB248" s="203"/>
      <c r="AC248" s="203"/>
      <c r="AD248" s="203"/>
      <c r="AE248" s="419" t="s">
        <v>260</v>
      </c>
      <c r="AF248" s="203"/>
      <c r="AG248" s="744">
        <f>SUM(AG237:AI246)</f>
        <v>0</v>
      </c>
      <c r="AH248" s="744"/>
      <c r="AI248" s="744"/>
      <c r="AJ248" s="744">
        <f>SUM(AJ237:AL246)</f>
        <v>1</v>
      </c>
      <c r="AK248" s="744"/>
      <c r="AL248" s="744"/>
      <c r="AM248" s="744">
        <f>SUM(AM237:AO246)</f>
        <v>1</v>
      </c>
      <c r="AN248" s="744"/>
      <c r="AO248" s="744"/>
      <c r="AP248" s="744">
        <f>SUM(AP237:AR246)</f>
        <v>0</v>
      </c>
      <c r="AQ248" s="744"/>
      <c r="AR248" s="744"/>
      <c r="AT248" s="744">
        <f>SUM(AT237:AT246)</f>
        <v>2</v>
      </c>
      <c r="AV248" s="766" t="s">
        <v>272</v>
      </c>
      <c r="AW248" s="203"/>
      <c r="AX248" s="419">
        <f>SUM(AX237:AX246)</f>
        <v>9</v>
      </c>
      <c r="AY248" s="419">
        <f>SUM(AY237:AY246)</f>
        <v>2</v>
      </c>
      <c r="BA248" s="204"/>
      <c r="BC248" s="385">
        <f t="shared" ref="BC248:BK248" si="191">SUM(BC237:BC246)</f>
        <v>0</v>
      </c>
      <c r="BD248" s="762">
        <f t="shared" si="191"/>
        <v>0</v>
      </c>
      <c r="BE248" s="385">
        <f t="shared" si="191"/>
        <v>0</v>
      </c>
      <c r="BF248" s="762">
        <f t="shared" si="191"/>
        <v>0</v>
      </c>
      <c r="BG248" s="385">
        <f t="shared" si="191"/>
        <v>0</v>
      </c>
      <c r="BH248" s="762">
        <f t="shared" si="191"/>
        <v>0</v>
      </c>
      <c r="BI248" s="385">
        <f t="shared" si="191"/>
        <v>0</v>
      </c>
      <c r="BJ248" s="762">
        <f t="shared" si="191"/>
        <v>0</v>
      </c>
      <c r="BK248" s="1243">
        <f t="shared" si="191"/>
        <v>0</v>
      </c>
      <c r="BL248" s="1200">
        <f>BK248/AT248</f>
        <v>0</v>
      </c>
      <c r="BM248" s="879">
        <f>SUM(BM237:BM246)</f>
        <v>0</v>
      </c>
      <c r="BN248" s="207"/>
      <c r="BO248" s="207"/>
    </row>
    <row r="249" spans="1:67" s="206" customFormat="1" ht="60.6" customHeight="1" thickTop="1" thickBot="1" x14ac:dyDescent="0.25">
      <c r="A249" s="744"/>
      <c r="B249" s="744"/>
      <c r="C249" s="426" t="s">
        <v>354</v>
      </c>
      <c r="D249" s="203"/>
      <c r="E249" s="419">
        <f>COUNTIF(BA237:BA246,"C")</f>
        <v>0</v>
      </c>
      <c r="F249" s="203"/>
      <c r="G249" s="598">
        <f>E249/(E248+E249)</f>
        <v>0</v>
      </c>
      <c r="H249" s="203"/>
      <c r="I249" s="744">
        <f>SUM(I248:M248)</f>
        <v>9</v>
      </c>
      <c r="J249" s="744"/>
      <c r="K249" s="744"/>
      <c r="L249" s="744"/>
      <c r="M249" s="744"/>
      <c r="N249" s="208"/>
      <c r="O249" s="744">
        <f>SUM(O248:S248)</f>
        <v>9</v>
      </c>
      <c r="P249" s="744"/>
      <c r="Q249" s="744"/>
      <c r="R249" s="744"/>
      <c r="S249" s="744"/>
      <c r="T249" s="203"/>
      <c r="U249" s="205"/>
      <c r="V249" s="203"/>
      <c r="W249" s="203"/>
      <c r="X249" s="203"/>
      <c r="Y249" s="203"/>
      <c r="Z249" s="203"/>
      <c r="AA249" s="886"/>
      <c r="AB249" s="203"/>
      <c r="AC249" s="203"/>
      <c r="AD249" s="203"/>
      <c r="AE249" s="419" t="s">
        <v>857</v>
      </c>
      <c r="AF249" s="203"/>
      <c r="AG249" s="744">
        <f>AG248+AJ248+AM248+AP248</f>
        <v>2</v>
      </c>
      <c r="AH249" s="744"/>
      <c r="AI249" s="744"/>
      <c r="AJ249" s="744"/>
      <c r="AK249" s="744"/>
      <c r="AL249" s="744"/>
      <c r="AM249" s="744"/>
      <c r="AN249" s="744"/>
      <c r="AO249" s="744"/>
      <c r="AP249" s="744"/>
      <c r="AQ249" s="744"/>
      <c r="AR249" s="744"/>
      <c r="AT249" s="744"/>
      <c r="AV249" s="766"/>
      <c r="AW249" s="203"/>
      <c r="AX249" s="767">
        <f>AY248/AX248</f>
        <v>0.22222222222222221</v>
      </c>
      <c r="AY249" s="767"/>
      <c r="BA249" s="209"/>
      <c r="BC249" s="387" t="e">
        <f>BC248/AG248</f>
        <v>#DIV/0!</v>
      </c>
      <c r="BD249" s="763"/>
      <c r="BE249" s="387">
        <f>BE248/AJ248</f>
        <v>0</v>
      </c>
      <c r="BF249" s="763"/>
      <c r="BG249" s="387">
        <f>BG248/AM248</f>
        <v>0</v>
      </c>
      <c r="BH249" s="763"/>
      <c r="BI249" s="387" t="e">
        <f>BI248/AP248</f>
        <v>#DIV/0!</v>
      </c>
      <c r="BJ249" s="763"/>
      <c r="BK249" s="1243"/>
      <c r="BL249" s="1200"/>
      <c r="BM249" s="879"/>
      <c r="BN249" s="207"/>
      <c r="BO249" s="207"/>
    </row>
    <row r="250" spans="1:67" s="94" customFormat="1" ht="24" customHeight="1" thickTop="1" x14ac:dyDescent="0.2">
      <c r="A250" s="120"/>
      <c r="B250" s="121"/>
      <c r="C250" s="121"/>
      <c r="D250" s="114"/>
      <c r="E250" s="114"/>
      <c r="F250" s="114"/>
      <c r="G250" s="114"/>
      <c r="H250" s="114"/>
      <c r="I250" s="114"/>
      <c r="J250" s="114"/>
      <c r="K250" s="114"/>
      <c r="L250" s="114"/>
      <c r="M250" s="114"/>
      <c r="N250" s="114"/>
      <c r="O250" s="114"/>
      <c r="P250" s="114"/>
      <c r="Q250" s="114"/>
      <c r="R250" s="114"/>
      <c r="S250" s="114"/>
      <c r="T250" s="114"/>
      <c r="U250" s="116"/>
      <c r="V250" s="114"/>
      <c r="W250" s="114"/>
      <c r="X250" s="114"/>
      <c r="Y250" s="114"/>
      <c r="Z250" s="114"/>
      <c r="AA250" s="117"/>
      <c r="AB250" s="114"/>
      <c r="AC250" s="114"/>
      <c r="AD250" s="114"/>
      <c r="AE250" s="114"/>
      <c r="AF250" s="114"/>
      <c r="AG250" s="114"/>
      <c r="AH250" s="114"/>
      <c r="AI250" s="114"/>
      <c r="AJ250" s="114"/>
      <c r="AK250" s="114"/>
      <c r="AL250" s="114"/>
      <c r="AM250" s="114"/>
      <c r="AN250" s="114"/>
      <c r="AO250" s="114"/>
      <c r="AP250" s="114"/>
      <c r="AQ250" s="114"/>
      <c r="AR250" s="114"/>
      <c r="AT250" s="114"/>
      <c r="AV250" s="115"/>
      <c r="AW250" s="114"/>
      <c r="AX250" s="114"/>
      <c r="AY250" s="114"/>
      <c r="BA250" s="114"/>
      <c r="BD250" s="118"/>
      <c r="BF250" s="118"/>
      <c r="BH250" s="118"/>
      <c r="BJ250" s="118"/>
      <c r="BK250" s="119"/>
      <c r="BL250" s="119"/>
      <c r="BM250" s="118"/>
    </row>
    <row r="251" spans="1:67" s="207" customFormat="1" ht="50.1" customHeight="1" x14ac:dyDescent="0.2">
      <c r="A251" s="242">
        <v>10</v>
      </c>
      <c r="B251" s="934" t="s">
        <v>275</v>
      </c>
      <c r="C251" s="935"/>
      <c r="D251" s="204"/>
      <c r="E251" s="114"/>
      <c r="F251" s="114"/>
      <c r="G251" s="114"/>
      <c r="H251" s="204"/>
      <c r="I251" s="213"/>
      <c r="J251" s="213"/>
      <c r="K251" s="213"/>
      <c r="L251" s="213"/>
      <c r="M251" s="213"/>
      <c r="N251" s="204"/>
      <c r="O251" s="213"/>
      <c r="P251" s="213"/>
      <c r="Q251" s="213"/>
      <c r="R251" s="213"/>
      <c r="S251" s="213"/>
      <c r="T251" s="204"/>
      <c r="U251" s="214"/>
      <c r="V251" s="213"/>
      <c r="W251" s="213"/>
      <c r="X251" s="213"/>
      <c r="Y251" s="213"/>
      <c r="Z251" s="204"/>
      <c r="AA251" s="210"/>
      <c r="AB251" s="204"/>
      <c r="AC251" s="213"/>
      <c r="AD251" s="204"/>
      <c r="AE251" s="213"/>
      <c r="AF251" s="204"/>
      <c r="AG251" s="213"/>
      <c r="AH251" s="213"/>
      <c r="AI251" s="213"/>
      <c r="AJ251" s="213"/>
      <c r="AK251" s="213"/>
      <c r="AL251" s="213"/>
      <c r="AM251" s="213"/>
      <c r="AN251" s="213"/>
      <c r="AO251" s="213"/>
      <c r="AP251" s="213"/>
      <c r="AQ251" s="213"/>
      <c r="AR251" s="213"/>
      <c r="AT251" s="213"/>
      <c r="AV251" s="215"/>
      <c r="AW251" s="204"/>
      <c r="AX251" s="213"/>
      <c r="AY251" s="213"/>
      <c r="BA251" s="213"/>
      <c r="BD251" s="212"/>
      <c r="BF251" s="212"/>
      <c r="BH251" s="212"/>
      <c r="BJ251" s="212"/>
      <c r="BK251" s="206"/>
      <c r="BL251" s="206"/>
      <c r="BM251" s="212"/>
    </row>
    <row r="252" spans="1:67" s="114" customFormat="1" ht="73.150000000000006" customHeight="1" x14ac:dyDescent="0.2">
      <c r="A252" s="187" t="s">
        <v>187</v>
      </c>
      <c r="B252" s="652" t="s">
        <v>593</v>
      </c>
      <c r="C252" s="653"/>
      <c r="D252" s="379"/>
      <c r="E252" s="187" t="s">
        <v>433</v>
      </c>
      <c r="F252" s="379"/>
      <c r="G252" s="187"/>
      <c r="H252" s="379"/>
      <c r="I252" s="187"/>
      <c r="J252" s="187"/>
      <c r="K252" s="187"/>
      <c r="L252" s="187">
        <v>1</v>
      </c>
      <c r="M252" s="187"/>
      <c r="O252" s="187"/>
      <c r="P252" s="187"/>
      <c r="Q252" s="187">
        <v>1</v>
      </c>
      <c r="R252" s="187"/>
      <c r="S252" s="187"/>
      <c r="T252" s="147"/>
      <c r="U252" s="188" t="s">
        <v>377</v>
      </c>
      <c r="V252" s="187">
        <v>5</v>
      </c>
      <c r="W252" s="187"/>
      <c r="X252" s="187"/>
      <c r="Y252" s="187"/>
      <c r="Z252" s="379"/>
      <c r="AA252" s="189"/>
      <c r="AB252" s="148"/>
      <c r="AC252" s="187"/>
      <c r="AD252" s="379"/>
      <c r="AE252" s="187" t="s">
        <v>39</v>
      </c>
      <c r="AF252" s="379"/>
      <c r="AG252" s="187"/>
      <c r="AH252" s="187"/>
      <c r="AI252" s="187"/>
      <c r="AJ252" s="187"/>
      <c r="AK252" s="187"/>
      <c r="AL252" s="187"/>
      <c r="AM252" s="187"/>
      <c r="AN252" s="187"/>
      <c r="AO252" s="187"/>
      <c r="AP252" s="187"/>
      <c r="AQ252" s="187"/>
      <c r="AR252" s="187"/>
      <c r="AT252" s="187">
        <f t="shared" ref="AT252:AT283" si="192">SUM(AG252:AR252)</f>
        <v>0</v>
      </c>
      <c r="AV252" s="189" t="s">
        <v>32</v>
      </c>
      <c r="AW252" s="148"/>
      <c r="AX252" s="187">
        <v>1</v>
      </c>
      <c r="AY252" s="187">
        <f t="shared" ref="AY252:AY283" si="193">IF(AT252&lt;&gt;0,1,0)</f>
        <v>0</v>
      </c>
      <c r="BA252" s="187"/>
      <c r="BC252" s="187"/>
      <c r="BD252" s="127"/>
      <c r="BE252" s="187"/>
      <c r="BF252" s="127"/>
      <c r="BG252" s="187"/>
      <c r="BH252" s="127"/>
      <c r="BI252" s="187"/>
      <c r="BJ252" s="127"/>
      <c r="BK252" s="191">
        <f t="shared" ref="BK252:BK283" si="194">BC252+BE252+BG252+BI252</f>
        <v>0</v>
      </c>
      <c r="BL252" s="192" t="e">
        <f t="shared" ref="BL252:BL253" si="195">BK252/AT252</f>
        <v>#DIV/0!</v>
      </c>
      <c r="BM252" s="127">
        <f t="shared" ref="BM252:BM283" si="196">BD252+BF252+BH252+BJ252</f>
        <v>0</v>
      </c>
      <c r="BO252" s="149"/>
    </row>
    <row r="253" spans="1:67" s="114" customFormat="1" ht="73.150000000000006" customHeight="1" x14ac:dyDescent="0.2">
      <c r="A253" s="187" t="s">
        <v>188</v>
      </c>
      <c r="B253" s="652" t="s">
        <v>592</v>
      </c>
      <c r="C253" s="653"/>
      <c r="D253" s="379"/>
      <c r="E253" s="187" t="s">
        <v>433</v>
      </c>
      <c r="F253" s="379"/>
      <c r="G253" s="187"/>
      <c r="H253" s="379"/>
      <c r="I253" s="187"/>
      <c r="J253" s="187"/>
      <c r="K253" s="187"/>
      <c r="L253" s="187">
        <v>1</v>
      </c>
      <c r="M253" s="187"/>
      <c r="O253" s="187"/>
      <c r="P253" s="187"/>
      <c r="Q253" s="187">
        <v>1</v>
      </c>
      <c r="R253" s="187"/>
      <c r="S253" s="187"/>
      <c r="T253" s="147"/>
      <c r="U253" s="188" t="s">
        <v>377</v>
      </c>
      <c r="V253" s="187">
        <v>3</v>
      </c>
      <c r="W253" s="187"/>
      <c r="X253" s="187"/>
      <c r="Y253" s="187"/>
      <c r="Z253" s="379"/>
      <c r="AA253" s="189"/>
      <c r="AB253" s="148"/>
      <c r="AC253" s="187"/>
      <c r="AD253" s="379"/>
      <c r="AE253" s="245" t="s">
        <v>39</v>
      </c>
      <c r="AF253" s="379"/>
      <c r="AG253" s="187"/>
      <c r="AH253" s="187"/>
      <c r="AI253" s="187"/>
      <c r="AJ253" s="187"/>
      <c r="AK253" s="187"/>
      <c r="AL253" s="187"/>
      <c r="AM253" s="187"/>
      <c r="AN253" s="187"/>
      <c r="AO253" s="187"/>
      <c r="AP253" s="187"/>
      <c r="AQ253" s="187"/>
      <c r="AR253" s="187"/>
      <c r="AT253" s="187">
        <f t="shared" si="192"/>
        <v>0</v>
      </c>
      <c r="AV253" s="189" t="s">
        <v>32</v>
      </c>
      <c r="AW253" s="148"/>
      <c r="AX253" s="187">
        <v>1</v>
      </c>
      <c r="AY253" s="187">
        <f t="shared" si="193"/>
        <v>0</v>
      </c>
      <c r="BA253" s="187"/>
      <c r="BC253" s="187"/>
      <c r="BD253" s="127"/>
      <c r="BE253" s="187"/>
      <c r="BF253" s="127"/>
      <c r="BG253" s="187"/>
      <c r="BH253" s="127"/>
      <c r="BI253" s="187"/>
      <c r="BJ253" s="127"/>
      <c r="BK253" s="191">
        <f t="shared" si="194"/>
        <v>0</v>
      </c>
      <c r="BL253" s="192" t="e">
        <f t="shared" si="195"/>
        <v>#DIV/0!</v>
      </c>
      <c r="BM253" s="127">
        <f t="shared" si="196"/>
        <v>0</v>
      </c>
      <c r="BO253" s="149"/>
    </row>
    <row r="254" spans="1:67" s="114" customFormat="1" ht="47.25" customHeight="1" x14ac:dyDescent="0.2">
      <c r="A254" s="632" t="s">
        <v>189</v>
      </c>
      <c r="B254" s="856" t="s">
        <v>778</v>
      </c>
      <c r="C254" s="857"/>
      <c r="D254" s="379"/>
      <c r="E254" s="632" t="s">
        <v>433</v>
      </c>
      <c r="F254" s="379"/>
      <c r="G254" s="632"/>
      <c r="H254" s="379"/>
      <c r="I254" s="632"/>
      <c r="J254" s="632"/>
      <c r="K254" s="632"/>
      <c r="L254" s="632">
        <v>1</v>
      </c>
      <c r="M254" s="632"/>
      <c r="O254" s="632"/>
      <c r="P254" s="632"/>
      <c r="Q254" s="632">
        <v>1</v>
      </c>
      <c r="R254" s="632"/>
      <c r="S254" s="632"/>
      <c r="T254" s="147"/>
      <c r="U254" s="870" t="s">
        <v>376</v>
      </c>
      <c r="V254" s="632">
        <v>3</v>
      </c>
      <c r="W254" s="632"/>
      <c r="X254" s="632"/>
      <c r="Y254" s="632"/>
      <c r="Z254" s="379"/>
      <c r="AA254" s="630"/>
      <c r="AB254" s="148"/>
      <c r="AC254" s="632" t="s">
        <v>877</v>
      </c>
      <c r="AD254" s="379"/>
      <c r="AE254" s="628" t="s">
        <v>1004</v>
      </c>
      <c r="AF254" s="379"/>
      <c r="AG254" s="632"/>
      <c r="AH254" s="632"/>
      <c r="AI254" s="632"/>
      <c r="AJ254" s="632"/>
      <c r="AK254" s="632"/>
      <c r="AL254" s="632"/>
      <c r="AM254" s="632"/>
      <c r="AN254" s="632"/>
      <c r="AO254" s="632"/>
      <c r="AP254" s="632"/>
      <c r="AQ254" s="632"/>
      <c r="AR254" s="632"/>
      <c r="AT254" s="632">
        <f t="shared" ref="AT254" si="197">SUM(AG254:AR254)</f>
        <v>0</v>
      </c>
      <c r="AV254" s="189" t="s">
        <v>33</v>
      </c>
      <c r="AW254" s="148"/>
      <c r="AX254" s="632">
        <v>1</v>
      </c>
      <c r="AY254" s="632">
        <f t="shared" ref="AY254" si="198">IF(AT254&lt;&gt;0,1,0)</f>
        <v>0</v>
      </c>
      <c r="BA254" s="632"/>
      <c r="BC254" s="632"/>
      <c r="BD254" s="618"/>
      <c r="BE254" s="632"/>
      <c r="BF254" s="618"/>
      <c r="BG254" s="632"/>
      <c r="BH254" s="618"/>
      <c r="BI254" s="632"/>
      <c r="BJ254" s="618"/>
      <c r="BK254" s="634">
        <f t="shared" ref="BK254" si="199">BC254+BE254+BG254+BI254</f>
        <v>0</v>
      </c>
      <c r="BL254" s="636" t="e">
        <f t="shared" ref="BL254:BL283" si="200">BK254/AT254</f>
        <v>#DIV/0!</v>
      </c>
      <c r="BM254" s="618">
        <f t="shared" ref="BM254" si="201">BD254+BF254+BH254+BJ254</f>
        <v>0</v>
      </c>
      <c r="BO254" s="624"/>
    </row>
    <row r="255" spans="1:67" s="114" customFormat="1" ht="47.25" customHeight="1" x14ac:dyDescent="0.2">
      <c r="A255" s="633"/>
      <c r="B255" s="858"/>
      <c r="C255" s="859"/>
      <c r="D255" s="379"/>
      <c r="E255" s="633"/>
      <c r="F255" s="379"/>
      <c r="G255" s="633"/>
      <c r="H255" s="379"/>
      <c r="I255" s="633"/>
      <c r="J255" s="633"/>
      <c r="K255" s="633"/>
      <c r="L255" s="633"/>
      <c r="M255" s="633"/>
      <c r="O255" s="633"/>
      <c r="P255" s="633"/>
      <c r="Q255" s="633"/>
      <c r="R255" s="633"/>
      <c r="S255" s="633"/>
      <c r="T255" s="147"/>
      <c r="U255" s="871"/>
      <c r="V255" s="633"/>
      <c r="W255" s="633"/>
      <c r="X255" s="633"/>
      <c r="Y255" s="633"/>
      <c r="Z255" s="379"/>
      <c r="AA255" s="631"/>
      <c r="AB255" s="148"/>
      <c r="AC255" s="633"/>
      <c r="AD255" s="379"/>
      <c r="AE255" s="629"/>
      <c r="AF255" s="379"/>
      <c r="AG255" s="633"/>
      <c r="AH255" s="633"/>
      <c r="AI255" s="633"/>
      <c r="AJ255" s="633"/>
      <c r="AK255" s="633"/>
      <c r="AL255" s="633"/>
      <c r="AM255" s="633"/>
      <c r="AN255" s="633"/>
      <c r="AO255" s="633"/>
      <c r="AP255" s="633"/>
      <c r="AQ255" s="633"/>
      <c r="AR255" s="633"/>
      <c r="AT255" s="633"/>
      <c r="AV255" s="189" t="s">
        <v>57</v>
      </c>
      <c r="AW255" s="148"/>
      <c r="AX255" s="633"/>
      <c r="AY255" s="633"/>
      <c r="BA255" s="633"/>
      <c r="BC255" s="633"/>
      <c r="BD255" s="619"/>
      <c r="BE255" s="633"/>
      <c r="BF255" s="619"/>
      <c r="BG255" s="633"/>
      <c r="BH255" s="619"/>
      <c r="BI255" s="633"/>
      <c r="BJ255" s="619"/>
      <c r="BK255" s="635"/>
      <c r="BL255" s="637"/>
      <c r="BM255" s="619"/>
      <c r="BO255" s="625"/>
    </row>
    <row r="256" spans="1:67" s="115" customFormat="1" ht="86.45" customHeight="1" x14ac:dyDescent="0.2">
      <c r="A256" s="632" t="s">
        <v>190</v>
      </c>
      <c r="B256" s="856" t="s">
        <v>558</v>
      </c>
      <c r="C256" s="857"/>
      <c r="D256" s="379"/>
      <c r="E256" s="632" t="s">
        <v>433</v>
      </c>
      <c r="F256" s="379"/>
      <c r="G256" s="632"/>
      <c r="H256" s="379"/>
      <c r="I256" s="632"/>
      <c r="J256" s="632"/>
      <c r="K256" s="632"/>
      <c r="L256" s="632">
        <v>1</v>
      </c>
      <c r="M256" s="632"/>
      <c r="N256" s="379"/>
      <c r="O256" s="632"/>
      <c r="P256" s="632"/>
      <c r="Q256" s="632"/>
      <c r="R256" s="632">
        <v>1</v>
      </c>
      <c r="S256" s="632"/>
      <c r="T256" s="147"/>
      <c r="U256" s="870" t="s">
        <v>377</v>
      </c>
      <c r="V256" s="632">
        <v>1</v>
      </c>
      <c r="W256" s="632"/>
      <c r="X256" s="632">
        <v>1</v>
      </c>
      <c r="Y256" s="632"/>
      <c r="Z256" s="379"/>
      <c r="AA256" s="630"/>
      <c r="AB256" s="148"/>
      <c r="AC256" s="632" t="s">
        <v>877</v>
      </c>
      <c r="AD256" s="379"/>
      <c r="AE256" s="187" t="s">
        <v>68</v>
      </c>
      <c r="AF256" s="379"/>
      <c r="AG256" s="632">
        <v>1</v>
      </c>
      <c r="AH256" s="632"/>
      <c r="AI256" s="632"/>
      <c r="AJ256" s="632">
        <v>1</v>
      </c>
      <c r="AK256" s="632"/>
      <c r="AL256" s="632"/>
      <c r="AM256" s="632">
        <v>1</v>
      </c>
      <c r="AN256" s="632"/>
      <c r="AO256" s="632"/>
      <c r="AP256" s="632">
        <v>1</v>
      </c>
      <c r="AQ256" s="632"/>
      <c r="AR256" s="632"/>
      <c r="AS256" s="94"/>
      <c r="AT256" s="632">
        <f t="shared" si="192"/>
        <v>4</v>
      </c>
      <c r="AU256" s="94"/>
      <c r="AV256" s="630" t="s">
        <v>58</v>
      </c>
      <c r="AW256" s="148"/>
      <c r="AX256" s="632">
        <v>1</v>
      </c>
      <c r="AY256" s="632">
        <f t="shared" si="193"/>
        <v>1</v>
      </c>
      <c r="AZ256" s="94"/>
      <c r="BA256" s="187" t="s">
        <v>352</v>
      </c>
      <c r="BC256" s="632"/>
      <c r="BD256" s="618"/>
      <c r="BE256" s="632"/>
      <c r="BF256" s="618"/>
      <c r="BG256" s="632"/>
      <c r="BH256" s="618"/>
      <c r="BI256" s="632"/>
      <c r="BJ256" s="618"/>
      <c r="BK256" s="634">
        <f t="shared" si="194"/>
        <v>0</v>
      </c>
      <c r="BL256" s="636">
        <f t="shared" si="200"/>
        <v>0</v>
      </c>
      <c r="BM256" s="618">
        <f t="shared" si="196"/>
        <v>0</v>
      </c>
      <c r="BO256" s="624"/>
    </row>
    <row r="257" spans="1:67" s="115" customFormat="1" ht="124.5" customHeight="1" x14ac:dyDescent="0.2">
      <c r="A257" s="633"/>
      <c r="B257" s="858"/>
      <c r="C257" s="859"/>
      <c r="D257" s="379"/>
      <c r="E257" s="633"/>
      <c r="F257" s="379"/>
      <c r="G257" s="633"/>
      <c r="H257" s="379"/>
      <c r="I257" s="633"/>
      <c r="J257" s="633"/>
      <c r="K257" s="633"/>
      <c r="L257" s="633"/>
      <c r="M257" s="633"/>
      <c r="N257" s="379"/>
      <c r="O257" s="633"/>
      <c r="P257" s="633"/>
      <c r="Q257" s="633"/>
      <c r="R257" s="633"/>
      <c r="S257" s="633"/>
      <c r="T257" s="147"/>
      <c r="U257" s="871"/>
      <c r="V257" s="633"/>
      <c r="W257" s="633"/>
      <c r="X257" s="633"/>
      <c r="Y257" s="633"/>
      <c r="Z257" s="379"/>
      <c r="AA257" s="631"/>
      <c r="AB257" s="148"/>
      <c r="AC257" s="633"/>
      <c r="AD257" s="379"/>
      <c r="AE257" s="541" t="s">
        <v>1005</v>
      </c>
      <c r="AF257" s="379"/>
      <c r="AG257" s="873"/>
      <c r="AH257" s="873"/>
      <c r="AI257" s="873"/>
      <c r="AJ257" s="873"/>
      <c r="AK257" s="873"/>
      <c r="AL257" s="873"/>
      <c r="AM257" s="873"/>
      <c r="AN257" s="873"/>
      <c r="AO257" s="873"/>
      <c r="AP257" s="873"/>
      <c r="AQ257" s="873"/>
      <c r="AR257" s="873"/>
      <c r="AS257" s="94"/>
      <c r="AT257" s="633"/>
      <c r="AU257" s="94"/>
      <c r="AV257" s="631"/>
      <c r="AW257" s="148"/>
      <c r="AX257" s="633"/>
      <c r="AY257" s="633"/>
      <c r="AZ257" s="94"/>
      <c r="BA257" s="187" t="s">
        <v>352</v>
      </c>
      <c r="BC257" s="633"/>
      <c r="BD257" s="619"/>
      <c r="BE257" s="633"/>
      <c r="BF257" s="619"/>
      <c r="BG257" s="633"/>
      <c r="BH257" s="619"/>
      <c r="BI257" s="633"/>
      <c r="BJ257" s="619"/>
      <c r="BK257" s="635"/>
      <c r="BL257" s="637"/>
      <c r="BM257" s="619"/>
      <c r="BO257" s="625"/>
    </row>
    <row r="258" spans="1:67" s="114" customFormat="1" ht="73.150000000000006" customHeight="1" x14ac:dyDescent="0.2">
      <c r="A258" s="187" t="s">
        <v>191</v>
      </c>
      <c r="B258" s="652" t="s">
        <v>777</v>
      </c>
      <c r="C258" s="653"/>
      <c r="D258" s="379"/>
      <c r="E258" s="187" t="s">
        <v>433</v>
      </c>
      <c r="F258" s="379"/>
      <c r="G258" s="187"/>
      <c r="H258" s="379"/>
      <c r="I258" s="187"/>
      <c r="J258" s="187"/>
      <c r="K258" s="187"/>
      <c r="L258" s="187">
        <v>1</v>
      </c>
      <c r="M258" s="187"/>
      <c r="O258" s="187"/>
      <c r="P258" s="187">
        <v>1</v>
      </c>
      <c r="Q258" s="187"/>
      <c r="R258" s="187"/>
      <c r="S258" s="187"/>
      <c r="T258" s="147"/>
      <c r="U258" s="188" t="s">
        <v>377</v>
      </c>
      <c r="V258" s="187">
        <v>4</v>
      </c>
      <c r="W258" s="187"/>
      <c r="X258" s="187"/>
      <c r="Y258" s="187"/>
      <c r="Z258" s="379"/>
      <c r="AA258" s="189"/>
      <c r="AB258" s="148"/>
      <c r="AC258" s="187"/>
      <c r="AD258" s="379"/>
      <c r="AE258" s="245" t="s">
        <v>39</v>
      </c>
      <c r="AF258" s="379"/>
      <c r="AG258" s="187"/>
      <c r="AH258" s="187"/>
      <c r="AI258" s="187"/>
      <c r="AJ258" s="187"/>
      <c r="AK258" s="187"/>
      <c r="AL258" s="187"/>
      <c r="AM258" s="187"/>
      <c r="AN258" s="187"/>
      <c r="AO258" s="187"/>
      <c r="AP258" s="187"/>
      <c r="AQ258" s="187"/>
      <c r="AR258" s="187"/>
      <c r="AT258" s="187">
        <f>SUM(AG258:AR258)</f>
        <v>0</v>
      </c>
      <c r="AV258" s="189" t="s">
        <v>62</v>
      </c>
      <c r="AW258" s="148"/>
      <c r="AX258" s="187">
        <v>1</v>
      </c>
      <c r="AY258" s="187">
        <f>IF(AT258&lt;&gt;0,1,0)</f>
        <v>0</v>
      </c>
      <c r="BA258" s="187"/>
      <c r="BC258" s="187"/>
      <c r="BD258" s="127"/>
      <c r="BE258" s="187"/>
      <c r="BF258" s="127"/>
      <c r="BG258" s="187"/>
      <c r="BH258" s="127"/>
      <c r="BI258" s="187"/>
      <c r="BJ258" s="127"/>
      <c r="BK258" s="191">
        <f>BC258+BE258+BG258+BI258</f>
        <v>0</v>
      </c>
      <c r="BL258" s="192" t="e">
        <f>BK258/AT258</f>
        <v>#DIV/0!</v>
      </c>
      <c r="BM258" s="127">
        <f>BD258+BF258+BH258+BJ258</f>
        <v>0</v>
      </c>
      <c r="BO258" s="149"/>
    </row>
    <row r="259" spans="1:67" s="115" customFormat="1" ht="86.45" customHeight="1" x14ac:dyDescent="0.2">
      <c r="A259" s="187" t="s">
        <v>192</v>
      </c>
      <c r="B259" s="652" t="s">
        <v>278</v>
      </c>
      <c r="C259" s="653"/>
      <c r="D259" s="379"/>
      <c r="E259" s="187" t="s">
        <v>433</v>
      </c>
      <c r="F259" s="379"/>
      <c r="G259" s="187"/>
      <c r="H259" s="379"/>
      <c r="I259" s="187"/>
      <c r="J259" s="187"/>
      <c r="K259" s="187"/>
      <c r="L259" s="187">
        <v>1</v>
      </c>
      <c r="M259" s="187"/>
      <c r="N259" s="379"/>
      <c r="O259" s="187">
        <v>1</v>
      </c>
      <c r="P259" s="187"/>
      <c r="Q259" s="187"/>
      <c r="R259" s="187"/>
      <c r="S259" s="187"/>
      <c r="T259" s="243"/>
      <c r="U259" s="188" t="s">
        <v>377</v>
      </c>
      <c r="V259" s="187">
        <v>5</v>
      </c>
      <c r="W259" s="187"/>
      <c r="X259" s="187"/>
      <c r="Y259" s="187"/>
      <c r="Z259" s="379"/>
      <c r="AA259" s="189"/>
      <c r="AB259" s="244"/>
      <c r="AC259" s="187"/>
      <c r="AD259" s="379"/>
      <c r="AE259" s="187" t="s">
        <v>39</v>
      </c>
      <c r="AF259" s="379"/>
      <c r="AG259" s="187"/>
      <c r="AH259" s="187"/>
      <c r="AI259" s="187"/>
      <c r="AJ259" s="187"/>
      <c r="AK259" s="187"/>
      <c r="AL259" s="187"/>
      <c r="AM259" s="187"/>
      <c r="AN259" s="187"/>
      <c r="AO259" s="187"/>
      <c r="AP259" s="187"/>
      <c r="AQ259" s="187"/>
      <c r="AR259" s="187"/>
      <c r="AS259" s="114"/>
      <c r="AT259" s="187">
        <f t="shared" si="192"/>
        <v>0</v>
      </c>
      <c r="AU259" s="114"/>
      <c r="AV259" s="189" t="s">
        <v>36</v>
      </c>
      <c r="AW259" s="244"/>
      <c r="AX259" s="187">
        <v>1</v>
      </c>
      <c r="AY259" s="187">
        <f t="shared" si="193"/>
        <v>0</v>
      </c>
      <c r="AZ259" s="114"/>
      <c r="BA259" s="187"/>
      <c r="BC259" s="187"/>
      <c r="BD259" s="127"/>
      <c r="BE259" s="187"/>
      <c r="BF259" s="127"/>
      <c r="BG259" s="187"/>
      <c r="BH259" s="127"/>
      <c r="BI259" s="187"/>
      <c r="BJ259" s="127"/>
      <c r="BK259" s="191">
        <f t="shared" si="194"/>
        <v>0</v>
      </c>
      <c r="BL259" s="192" t="e">
        <f t="shared" si="200"/>
        <v>#DIV/0!</v>
      </c>
      <c r="BM259" s="127">
        <f t="shared" si="196"/>
        <v>0</v>
      </c>
      <c r="BO259" s="149"/>
    </row>
    <row r="260" spans="1:67" s="114" customFormat="1" ht="86.45" customHeight="1" x14ac:dyDescent="0.2">
      <c r="A260" s="187" t="s">
        <v>193</v>
      </c>
      <c r="B260" s="652" t="s">
        <v>266</v>
      </c>
      <c r="C260" s="653"/>
      <c r="D260" s="379"/>
      <c r="E260" s="187" t="s">
        <v>433</v>
      </c>
      <c r="F260" s="379"/>
      <c r="G260" s="187"/>
      <c r="H260" s="379"/>
      <c r="I260" s="187"/>
      <c r="J260" s="187"/>
      <c r="K260" s="187"/>
      <c r="L260" s="187">
        <v>1</v>
      </c>
      <c r="M260" s="187"/>
      <c r="O260" s="187"/>
      <c r="P260" s="187"/>
      <c r="Q260" s="187">
        <v>1</v>
      </c>
      <c r="R260" s="187"/>
      <c r="S260" s="187"/>
      <c r="T260" s="147"/>
      <c r="U260" s="188" t="s">
        <v>377</v>
      </c>
      <c r="V260" s="187">
        <v>5</v>
      </c>
      <c r="W260" s="187"/>
      <c r="X260" s="187"/>
      <c r="Y260" s="187"/>
      <c r="Z260" s="379"/>
      <c r="AA260" s="189"/>
      <c r="AB260" s="148"/>
      <c r="AC260" s="187"/>
      <c r="AD260" s="379"/>
      <c r="AE260" s="187" t="s">
        <v>39</v>
      </c>
      <c r="AF260" s="379"/>
      <c r="AG260" s="187"/>
      <c r="AH260" s="187"/>
      <c r="AI260" s="187"/>
      <c r="AJ260" s="187"/>
      <c r="AK260" s="187"/>
      <c r="AL260" s="187"/>
      <c r="AM260" s="187"/>
      <c r="AN260" s="187"/>
      <c r="AO260" s="187"/>
      <c r="AP260" s="187"/>
      <c r="AQ260" s="187"/>
      <c r="AR260" s="187"/>
      <c r="AT260" s="187">
        <f t="shared" si="192"/>
        <v>0</v>
      </c>
      <c r="AV260" s="189" t="s">
        <v>32</v>
      </c>
      <c r="AW260" s="148"/>
      <c r="AX260" s="187">
        <v>1</v>
      </c>
      <c r="AY260" s="187">
        <f t="shared" si="193"/>
        <v>0</v>
      </c>
      <c r="BA260" s="187"/>
      <c r="BC260" s="187"/>
      <c r="BD260" s="127"/>
      <c r="BE260" s="187"/>
      <c r="BF260" s="127"/>
      <c r="BG260" s="187"/>
      <c r="BH260" s="127"/>
      <c r="BI260" s="187"/>
      <c r="BJ260" s="127"/>
      <c r="BK260" s="191">
        <f t="shared" si="194"/>
        <v>0</v>
      </c>
      <c r="BL260" s="192" t="e">
        <f t="shared" si="200"/>
        <v>#DIV/0!</v>
      </c>
      <c r="BM260" s="127">
        <f t="shared" si="196"/>
        <v>0</v>
      </c>
      <c r="BO260" s="149"/>
    </row>
    <row r="261" spans="1:67" s="114" customFormat="1" ht="86.45" customHeight="1" x14ac:dyDescent="0.2">
      <c r="A261" s="187" t="s">
        <v>194</v>
      </c>
      <c r="B261" s="652" t="s">
        <v>73</v>
      </c>
      <c r="C261" s="653"/>
      <c r="D261" s="379"/>
      <c r="E261" s="187" t="s">
        <v>433</v>
      </c>
      <c r="F261" s="379"/>
      <c r="G261" s="187"/>
      <c r="H261" s="379"/>
      <c r="I261" s="187"/>
      <c r="J261" s="187"/>
      <c r="K261" s="187"/>
      <c r="L261" s="187">
        <v>1</v>
      </c>
      <c r="M261" s="187"/>
      <c r="O261" s="187"/>
      <c r="P261" s="187">
        <v>1</v>
      </c>
      <c r="Q261" s="187"/>
      <c r="R261" s="187"/>
      <c r="S261" s="187"/>
      <c r="T261" s="147"/>
      <c r="U261" s="188" t="s">
        <v>377</v>
      </c>
      <c r="V261" s="187">
        <v>4</v>
      </c>
      <c r="W261" s="187"/>
      <c r="X261" s="187"/>
      <c r="Y261" s="187"/>
      <c r="Z261" s="379"/>
      <c r="AA261" s="189"/>
      <c r="AB261" s="148"/>
      <c r="AC261" s="187"/>
      <c r="AD261" s="379"/>
      <c r="AE261" s="245" t="s">
        <v>39</v>
      </c>
      <c r="AF261" s="379"/>
      <c r="AG261" s="187"/>
      <c r="AH261" s="187"/>
      <c r="AI261" s="187"/>
      <c r="AJ261" s="187"/>
      <c r="AK261" s="187"/>
      <c r="AL261" s="187"/>
      <c r="AM261" s="187"/>
      <c r="AN261" s="187"/>
      <c r="AO261" s="187"/>
      <c r="AP261" s="187"/>
      <c r="AQ261" s="187"/>
      <c r="AR261" s="187"/>
      <c r="AT261" s="187">
        <f t="shared" si="192"/>
        <v>0</v>
      </c>
      <c r="AV261" s="189" t="s">
        <v>62</v>
      </c>
      <c r="AW261" s="148"/>
      <c r="AX261" s="187">
        <v>1</v>
      </c>
      <c r="AY261" s="187">
        <f t="shared" si="193"/>
        <v>0</v>
      </c>
      <c r="BA261" s="187"/>
      <c r="BC261" s="187"/>
      <c r="BD261" s="127"/>
      <c r="BE261" s="187"/>
      <c r="BF261" s="127"/>
      <c r="BG261" s="187"/>
      <c r="BH261" s="127"/>
      <c r="BI261" s="187"/>
      <c r="BJ261" s="127"/>
      <c r="BK261" s="191">
        <f t="shared" si="194"/>
        <v>0</v>
      </c>
      <c r="BL261" s="192" t="e">
        <f t="shared" si="200"/>
        <v>#DIV/0!</v>
      </c>
      <c r="BM261" s="127">
        <f t="shared" si="196"/>
        <v>0</v>
      </c>
      <c r="BO261" s="149"/>
    </row>
    <row r="262" spans="1:67" s="114" customFormat="1" ht="138.75" customHeight="1" x14ac:dyDescent="0.2">
      <c r="A262" s="187" t="s">
        <v>283</v>
      </c>
      <c r="B262" s="652" t="s">
        <v>559</v>
      </c>
      <c r="C262" s="653"/>
      <c r="E262" s="187" t="s">
        <v>433</v>
      </c>
      <c r="G262" s="187"/>
      <c r="I262" s="187"/>
      <c r="J262" s="187"/>
      <c r="K262" s="187"/>
      <c r="L262" s="187">
        <v>1</v>
      </c>
      <c r="M262" s="187"/>
      <c r="N262" s="379"/>
      <c r="O262" s="187"/>
      <c r="P262" s="187"/>
      <c r="Q262" s="187"/>
      <c r="R262" s="187">
        <v>1</v>
      </c>
      <c r="S262" s="187"/>
      <c r="U262" s="188" t="s">
        <v>377</v>
      </c>
      <c r="V262" s="187">
        <v>2</v>
      </c>
      <c r="W262" s="187"/>
      <c r="X262" s="187"/>
      <c r="Y262" s="187"/>
      <c r="AA262" s="189"/>
      <c r="AC262" s="187"/>
      <c r="AE262" s="187" t="s">
        <v>39</v>
      </c>
      <c r="AG262" s="187"/>
      <c r="AH262" s="187"/>
      <c r="AI262" s="187"/>
      <c r="AJ262" s="187"/>
      <c r="AK262" s="187"/>
      <c r="AL262" s="187"/>
      <c r="AM262" s="187"/>
      <c r="AN262" s="187"/>
      <c r="AO262" s="187"/>
      <c r="AP262" s="187"/>
      <c r="AQ262" s="187"/>
      <c r="AR262" s="187"/>
      <c r="AT262" s="187">
        <f t="shared" si="192"/>
        <v>0</v>
      </c>
      <c r="AV262" s="189" t="s">
        <v>58</v>
      </c>
      <c r="AX262" s="187">
        <v>1</v>
      </c>
      <c r="AY262" s="187">
        <f t="shared" si="193"/>
        <v>0</v>
      </c>
      <c r="BA262" s="187"/>
      <c r="BC262" s="187"/>
      <c r="BD262" s="127"/>
      <c r="BE262" s="187"/>
      <c r="BF262" s="127"/>
      <c r="BG262" s="187"/>
      <c r="BH262" s="127"/>
      <c r="BI262" s="187"/>
      <c r="BJ262" s="127"/>
      <c r="BK262" s="191">
        <f t="shared" si="194"/>
        <v>0</v>
      </c>
      <c r="BL262" s="192" t="e">
        <f t="shared" si="200"/>
        <v>#DIV/0!</v>
      </c>
      <c r="BM262" s="127">
        <f t="shared" si="196"/>
        <v>0</v>
      </c>
      <c r="BO262" s="149"/>
    </row>
    <row r="263" spans="1:67" s="114" customFormat="1" ht="83.25" customHeight="1" x14ac:dyDescent="0.2">
      <c r="A263" s="187" t="s">
        <v>1043</v>
      </c>
      <c r="B263" s="652" t="s">
        <v>263</v>
      </c>
      <c r="C263" s="653"/>
      <c r="D263" s="379"/>
      <c r="E263" s="187" t="s">
        <v>433</v>
      </c>
      <c r="F263" s="379"/>
      <c r="G263" s="187"/>
      <c r="H263" s="379"/>
      <c r="I263" s="187"/>
      <c r="J263" s="187"/>
      <c r="K263" s="187"/>
      <c r="L263" s="187">
        <v>1</v>
      </c>
      <c r="M263" s="187"/>
      <c r="O263" s="187"/>
      <c r="P263" s="187"/>
      <c r="Q263" s="187">
        <v>1</v>
      </c>
      <c r="R263" s="187"/>
      <c r="S263" s="187"/>
      <c r="T263" s="147"/>
      <c r="U263" s="188" t="s">
        <v>377</v>
      </c>
      <c r="V263" s="187">
        <v>3</v>
      </c>
      <c r="W263" s="187"/>
      <c r="X263" s="187"/>
      <c r="Y263" s="187"/>
      <c r="Z263" s="379"/>
      <c r="AA263" s="189"/>
      <c r="AB263" s="148"/>
      <c r="AC263" s="187"/>
      <c r="AD263" s="379"/>
      <c r="AE263" s="187" t="s">
        <v>39</v>
      </c>
      <c r="AF263" s="379"/>
      <c r="AG263" s="187"/>
      <c r="AH263" s="187"/>
      <c r="AI263" s="187"/>
      <c r="AJ263" s="187"/>
      <c r="AK263" s="187"/>
      <c r="AL263" s="187"/>
      <c r="AM263" s="187"/>
      <c r="AN263" s="187"/>
      <c r="AO263" s="187"/>
      <c r="AP263" s="187"/>
      <c r="AQ263" s="187"/>
      <c r="AR263" s="187"/>
      <c r="AT263" s="187">
        <f t="shared" si="192"/>
        <v>0</v>
      </c>
      <c r="AV263" s="189" t="s">
        <v>32</v>
      </c>
      <c r="AW263" s="148"/>
      <c r="AX263" s="187">
        <v>1</v>
      </c>
      <c r="AY263" s="187">
        <f t="shared" si="193"/>
        <v>0</v>
      </c>
      <c r="BA263" s="187"/>
      <c r="BC263" s="187"/>
      <c r="BD263" s="127"/>
      <c r="BE263" s="187"/>
      <c r="BF263" s="127"/>
      <c r="BG263" s="187"/>
      <c r="BH263" s="127"/>
      <c r="BI263" s="187"/>
      <c r="BJ263" s="127"/>
      <c r="BK263" s="191">
        <f t="shared" si="194"/>
        <v>0</v>
      </c>
      <c r="BL263" s="192" t="e">
        <f t="shared" si="200"/>
        <v>#DIV/0!</v>
      </c>
      <c r="BM263" s="127">
        <f t="shared" si="196"/>
        <v>0</v>
      </c>
      <c r="BO263" s="149"/>
    </row>
    <row r="264" spans="1:67" s="115" customFormat="1" ht="73.150000000000006" customHeight="1" x14ac:dyDescent="0.2">
      <c r="A264" s="187" t="s">
        <v>1044</v>
      </c>
      <c r="B264" s="652" t="s">
        <v>856</v>
      </c>
      <c r="C264" s="653"/>
      <c r="D264" s="379"/>
      <c r="E264" s="187" t="s">
        <v>433</v>
      </c>
      <c r="F264" s="379"/>
      <c r="G264" s="187"/>
      <c r="H264" s="379"/>
      <c r="I264" s="187"/>
      <c r="J264" s="187"/>
      <c r="K264" s="187"/>
      <c r="L264" s="187">
        <v>1</v>
      </c>
      <c r="M264" s="187"/>
      <c r="N264" s="379"/>
      <c r="O264" s="187"/>
      <c r="P264" s="187"/>
      <c r="Q264" s="187">
        <v>1</v>
      </c>
      <c r="R264" s="187"/>
      <c r="S264" s="187"/>
      <c r="T264" s="147"/>
      <c r="U264" s="188" t="s">
        <v>377</v>
      </c>
      <c r="V264" s="187">
        <v>5</v>
      </c>
      <c r="W264" s="187"/>
      <c r="X264" s="187">
        <v>1</v>
      </c>
      <c r="Y264" s="187">
        <v>1</v>
      </c>
      <c r="Z264" s="379"/>
      <c r="AA264" s="189"/>
      <c r="AB264" s="148"/>
      <c r="AC264" s="187"/>
      <c r="AD264" s="379"/>
      <c r="AE264" s="187" t="s">
        <v>39</v>
      </c>
      <c r="AF264" s="379"/>
      <c r="AG264" s="187"/>
      <c r="AH264" s="187"/>
      <c r="AI264" s="187"/>
      <c r="AJ264" s="187"/>
      <c r="AK264" s="187"/>
      <c r="AL264" s="245"/>
      <c r="AM264" s="187"/>
      <c r="AN264" s="187"/>
      <c r="AO264" s="187"/>
      <c r="AP264" s="187"/>
      <c r="AQ264" s="187"/>
      <c r="AR264" s="187"/>
      <c r="AT264" s="187">
        <f t="shared" si="192"/>
        <v>0</v>
      </c>
      <c r="AV264" s="189" t="s">
        <v>258</v>
      </c>
      <c r="AW264" s="148"/>
      <c r="AX264" s="187">
        <v>1</v>
      </c>
      <c r="AY264" s="187">
        <f t="shared" si="193"/>
        <v>0</v>
      </c>
      <c r="BA264" s="187" t="s">
        <v>3</v>
      </c>
      <c r="BC264" s="187"/>
      <c r="BD264" s="127"/>
      <c r="BE264" s="187"/>
      <c r="BF264" s="127"/>
      <c r="BG264" s="187"/>
      <c r="BH264" s="127"/>
      <c r="BI264" s="187"/>
      <c r="BJ264" s="127"/>
      <c r="BK264" s="191">
        <f t="shared" si="194"/>
        <v>0</v>
      </c>
      <c r="BL264" s="192" t="e">
        <f t="shared" si="200"/>
        <v>#DIV/0!</v>
      </c>
      <c r="BM264" s="127">
        <f t="shared" si="196"/>
        <v>0</v>
      </c>
      <c r="BO264" s="149"/>
    </row>
    <row r="265" spans="1:67" s="115" customFormat="1" ht="73.150000000000006" customHeight="1" x14ac:dyDescent="0.2">
      <c r="A265" s="187" t="s">
        <v>1045</v>
      </c>
      <c r="B265" s="652" t="s">
        <v>265</v>
      </c>
      <c r="C265" s="653"/>
      <c r="D265" s="379"/>
      <c r="E265" s="187" t="s">
        <v>433</v>
      </c>
      <c r="F265" s="379"/>
      <c r="G265" s="187"/>
      <c r="H265" s="379"/>
      <c r="I265" s="187"/>
      <c r="J265" s="187"/>
      <c r="K265" s="187"/>
      <c r="L265" s="187">
        <v>1</v>
      </c>
      <c r="M265" s="187"/>
      <c r="N265" s="379"/>
      <c r="O265" s="187"/>
      <c r="P265" s="187"/>
      <c r="Q265" s="187">
        <v>1</v>
      </c>
      <c r="R265" s="187"/>
      <c r="S265" s="187"/>
      <c r="T265" s="147"/>
      <c r="U265" s="188" t="s">
        <v>377</v>
      </c>
      <c r="V265" s="187">
        <v>4</v>
      </c>
      <c r="W265" s="187"/>
      <c r="X265" s="187"/>
      <c r="Y265" s="187"/>
      <c r="Z265" s="379"/>
      <c r="AA265" s="189"/>
      <c r="AB265" s="148"/>
      <c r="AC265" s="187"/>
      <c r="AD265" s="379"/>
      <c r="AE265" s="187" t="s">
        <v>39</v>
      </c>
      <c r="AF265" s="379"/>
      <c r="AG265" s="187"/>
      <c r="AH265" s="187"/>
      <c r="AI265" s="187"/>
      <c r="AJ265" s="187"/>
      <c r="AK265" s="187"/>
      <c r="AL265" s="187"/>
      <c r="AM265" s="187"/>
      <c r="AN265" s="187"/>
      <c r="AO265" s="187"/>
      <c r="AP265" s="187"/>
      <c r="AQ265" s="187"/>
      <c r="AR265" s="187"/>
      <c r="AT265" s="187">
        <f t="shared" si="192"/>
        <v>0</v>
      </c>
      <c r="AV265" s="189" t="s">
        <v>32</v>
      </c>
      <c r="AW265" s="148"/>
      <c r="AX265" s="187">
        <v>1</v>
      </c>
      <c r="AY265" s="187">
        <f t="shared" si="193"/>
        <v>0</v>
      </c>
      <c r="BA265" s="187"/>
      <c r="BC265" s="187"/>
      <c r="BD265" s="127"/>
      <c r="BE265" s="187"/>
      <c r="BF265" s="127"/>
      <c r="BG265" s="187"/>
      <c r="BH265" s="127"/>
      <c r="BI265" s="187"/>
      <c r="BJ265" s="127"/>
      <c r="BK265" s="191">
        <f t="shared" si="194"/>
        <v>0</v>
      </c>
      <c r="BL265" s="192" t="e">
        <f t="shared" si="200"/>
        <v>#DIV/0!</v>
      </c>
      <c r="BM265" s="127">
        <f t="shared" si="196"/>
        <v>0</v>
      </c>
      <c r="BO265" s="149"/>
    </row>
    <row r="266" spans="1:67" s="115" customFormat="1" ht="73.150000000000006" customHeight="1" x14ac:dyDescent="0.2">
      <c r="A266" s="187" t="s">
        <v>1046</v>
      </c>
      <c r="B266" s="652" t="s">
        <v>264</v>
      </c>
      <c r="C266" s="653"/>
      <c r="D266" s="379"/>
      <c r="E266" s="187" t="s">
        <v>433</v>
      </c>
      <c r="F266" s="379"/>
      <c r="G266" s="187"/>
      <c r="H266" s="379"/>
      <c r="I266" s="187"/>
      <c r="J266" s="187"/>
      <c r="K266" s="187"/>
      <c r="L266" s="187">
        <v>1</v>
      </c>
      <c r="M266" s="187"/>
      <c r="N266" s="379"/>
      <c r="O266" s="187"/>
      <c r="P266" s="187"/>
      <c r="Q266" s="187">
        <v>1</v>
      </c>
      <c r="R266" s="187"/>
      <c r="S266" s="187"/>
      <c r="T266" s="147"/>
      <c r="U266" s="188" t="s">
        <v>377</v>
      </c>
      <c r="V266" s="187">
        <v>4</v>
      </c>
      <c r="W266" s="187"/>
      <c r="X266" s="187"/>
      <c r="Y266" s="187">
        <v>1</v>
      </c>
      <c r="Z266" s="379"/>
      <c r="AA266" s="189"/>
      <c r="AB266" s="148"/>
      <c r="AC266" s="187"/>
      <c r="AD266" s="379"/>
      <c r="AE266" s="187" t="s">
        <v>39</v>
      </c>
      <c r="AF266" s="379"/>
      <c r="AG266" s="187"/>
      <c r="AH266" s="187"/>
      <c r="AI266" s="187"/>
      <c r="AJ266" s="187"/>
      <c r="AK266" s="187"/>
      <c r="AL266" s="187"/>
      <c r="AM266" s="187"/>
      <c r="AN266" s="187"/>
      <c r="AO266" s="187"/>
      <c r="AP266" s="187"/>
      <c r="AQ266" s="187"/>
      <c r="AR266" s="187"/>
      <c r="AT266" s="187">
        <f t="shared" si="192"/>
        <v>0</v>
      </c>
      <c r="AV266" s="189" t="s">
        <v>33</v>
      </c>
      <c r="AW266" s="148"/>
      <c r="AX266" s="187">
        <v>1</v>
      </c>
      <c r="AY266" s="187">
        <f t="shared" si="193"/>
        <v>0</v>
      </c>
      <c r="BA266" s="187" t="s">
        <v>3</v>
      </c>
      <c r="BC266" s="187"/>
      <c r="BD266" s="127"/>
      <c r="BE266" s="187"/>
      <c r="BF266" s="127"/>
      <c r="BG266" s="187"/>
      <c r="BH266" s="127"/>
      <c r="BI266" s="187"/>
      <c r="BJ266" s="127"/>
      <c r="BK266" s="191">
        <f t="shared" si="194"/>
        <v>0</v>
      </c>
      <c r="BL266" s="192" t="e">
        <f t="shared" si="200"/>
        <v>#DIV/0!</v>
      </c>
      <c r="BM266" s="127">
        <f t="shared" si="196"/>
        <v>0</v>
      </c>
      <c r="BO266" s="149"/>
    </row>
    <row r="267" spans="1:67" s="115" customFormat="1" ht="73.150000000000006" customHeight="1" x14ac:dyDescent="0.2">
      <c r="A267" s="187" t="s">
        <v>1047</v>
      </c>
      <c r="B267" s="652" t="s">
        <v>76</v>
      </c>
      <c r="C267" s="653"/>
      <c r="D267" s="379"/>
      <c r="E267" s="187" t="s">
        <v>433</v>
      </c>
      <c r="F267" s="379"/>
      <c r="G267" s="187"/>
      <c r="H267" s="379"/>
      <c r="I267" s="187"/>
      <c r="J267" s="187"/>
      <c r="K267" s="187"/>
      <c r="L267" s="187">
        <v>1</v>
      </c>
      <c r="M267" s="187"/>
      <c r="N267" s="379"/>
      <c r="O267" s="187"/>
      <c r="P267" s="187"/>
      <c r="Q267" s="187"/>
      <c r="R267" s="187"/>
      <c r="S267" s="187">
        <v>1</v>
      </c>
      <c r="T267" s="147"/>
      <c r="U267" s="188" t="s">
        <v>377</v>
      </c>
      <c r="V267" s="187">
        <v>4</v>
      </c>
      <c r="W267" s="187"/>
      <c r="X267" s="187">
        <v>1</v>
      </c>
      <c r="Y267" s="187"/>
      <c r="Z267" s="379"/>
      <c r="AA267" s="189"/>
      <c r="AB267" s="148"/>
      <c r="AC267" s="187"/>
      <c r="AD267" s="379"/>
      <c r="AE267" s="245" t="s">
        <v>39</v>
      </c>
      <c r="AF267" s="379"/>
      <c r="AG267" s="187"/>
      <c r="AH267" s="187"/>
      <c r="AI267" s="187"/>
      <c r="AJ267" s="187"/>
      <c r="AK267" s="187"/>
      <c r="AL267" s="187"/>
      <c r="AM267" s="187"/>
      <c r="AN267" s="187"/>
      <c r="AO267" s="187"/>
      <c r="AP267" s="187"/>
      <c r="AQ267" s="187"/>
      <c r="AR267" s="187"/>
      <c r="AT267" s="187">
        <f t="shared" si="192"/>
        <v>0</v>
      </c>
      <c r="AV267" s="189" t="s">
        <v>258</v>
      </c>
      <c r="AW267" s="148"/>
      <c r="AX267" s="187">
        <v>1</v>
      </c>
      <c r="AY267" s="187">
        <f t="shared" si="193"/>
        <v>0</v>
      </c>
      <c r="BA267" s="187"/>
      <c r="BC267" s="187"/>
      <c r="BD267" s="127"/>
      <c r="BE267" s="187"/>
      <c r="BF267" s="127"/>
      <c r="BG267" s="187"/>
      <c r="BH267" s="127"/>
      <c r="BI267" s="187"/>
      <c r="BJ267" s="127"/>
      <c r="BK267" s="191">
        <f t="shared" si="194"/>
        <v>0</v>
      </c>
      <c r="BL267" s="192" t="e">
        <f t="shared" si="200"/>
        <v>#DIV/0!</v>
      </c>
      <c r="BM267" s="127">
        <f t="shared" si="196"/>
        <v>0</v>
      </c>
      <c r="BO267" s="149"/>
    </row>
    <row r="268" spans="1:67" s="115" customFormat="1" ht="73.150000000000006" customHeight="1" x14ac:dyDescent="0.2">
      <c r="A268" s="187" t="s">
        <v>1048</v>
      </c>
      <c r="B268" s="652" t="s">
        <v>75</v>
      </c>
      <c r="C268" s="653"/>
      <c r="D268" s="379"/>
      <c r="E268" s="187" t="s">
        <v>433</v>
      </c>
      <c r="F268" s="379"/>
      <c r="G268" s="187"/>
      <c r="H268" s="379"/>
      <c r="I268" s="187"/>
      <c r="J268" s="187"/>
      <c r="K268" s="187"/>
      <c r="L268" s="187">
        <v>1</v>
      </c>
      <c r="M268" s="187"/>
      <c r="N268" s="379"/>
      <c r="O268" s="187">
        <v>1</v>
      </c>
      <c r="P268" s="187"/>
      <c r="Q268" s="187"/>
      <c r="R268" s="187"/>
      <c r="S268" s="187"/>
      <c r="T268" s="147"/>
      <c r="U268" s="188" t="s">
        <v>377</v>
      </c>
      <c r="V268" s="187">
        <v>5</v>
      </c>
      <c r="W268" s="187"/>
      <c r="X268" s="187"/>
      <c r="Y268" s="187"/>
      <c r="Z268" s="379"/>
      <c r="AA268" s="189"/>
      <c r="AB268" s="148"/>
      <c r="AC268" s="187"/>
      <c r="AD268" s="379"/>
      <c r="AE268" s="187" t="s">
        <v>39</v>
      </c>
      <c r="AF268" s="379"/>
      <c r="AG268" s="187"/>
      <c r="AH268" s="187"/>
      <c r="AI268" s="187"/>
      <c r="AJ268" s="187"/>
      <c r="AK268" s="187"/>
      <c r="AL268" s="187"/>
      <c r="AM268" s="187"/>
      <c r="AN268" s="187"/>
      <c r="AO268" s="187"/>
      <c r="AP268" s="187"/>
      <c r="AQ268" s="187"/>
      <c r="AR268" s="187"/>
      <c r="AT268" s="187">
        <f t="shared" si="192"/>
        <v>0</v>
      </c>
      <c r="AV268" s="189" t="s">
        <v>66</v>
      </c>
      <c r="AW268" s="148"/>
      <c r="AX268" s="187">
        <v>1</v>
      </c>
      <c r="AY268" s="187">
        <f t="shared" si="193"/>
        <v>0</v>
      </c>
      <c r="BA268" s="187"/>
      <c r="BC268" s="187"/>
      <c r="BD268" s="127"/>
      <c r="BE268" s="187"/>
      <c r="BF268" s="127"/>
      <c r="BG268" s="187"/>
      <c r="BH268" s="127"/>
      <c r="BI268" s="187"/>
      <c r="BJ268" s="127"/>
      <c r="BK268" s="191">
        <f t="shared" si="194"/>
        <v>0</v>
      </c>
      <c r="BL268" s="192" t="e">
        <f t="shared" si="200"/>
        <v>#DIV/0!</v>
      </c>
      <c r="BM268" s="127">
        <f t="shared" si="196"/>
        <v>0</v>
      </c>
      <c r="BO268" s="149"/>
    </row>
    <row r="269" spans="1:67" s="115" customFormat="1" ht="88.15" customHeight="1" x14ac:dyDescent="0.2">
      <c r="A269" s="187" t="s">
        <v>1049</v>
      </c>
      <c r="B269" s="652" t="s">
        <v>392</v>
      </c>
      <c r="C269" s="653"/>
      <c r="D269" s="379"/>
      <c r="E269" s="187" t="s">
        <v>433</v>
      </c>
      <c r="F269" s="379"/>
      <c r="G269" s="187"/>
      <c r="H269" s="379"/>
      <c r="I269" s="187"/>
      <c r="J269" s="187"/>
      <c r="K269" s="187"/>
      <c r="L269" s="187">
        <v>1</v>
      </c>
      <c r="M269" s="187"/>
      <c r="N269" s="379"/>
      <c r="O269" s="187"/>
      <c r="P269" s="187"/>
      <c r="Q269" s="187">
        <v>1</v>
      </c>
      <c r="R269" s="187"/>
      <c r="S269" s="187"/>
      <c r="T269" s="147"/>
      <c r="U269" s="188" t="s">
        <v>377</v>
      </c>
      <c r="V269" s="187">
        <v>4</v>
      </c>
      <c r="W269" s="187"/>
      <c r="X269" s="187"/>
      <c r="Y269" s="187">
        <v>1</v>
      </c>
      <c r="Z269" s="379"/>
      <c r="AA269" s="189"/>
      <c r="AB269" s="148"/>
      <c r="AC269" s="187"/>
      <c r="AD269" s="379"/>
      <c r="AE269" s="187" t="s">
        <v>39</v>
      </c>
      <c r="AF269" s="379"/>
      <c r="AG269" s="187"/>
      <c r="AH269" s="187"/>
      <c r="AI269" s="187"/>
      <c r="AJ269" s="187"/>
      <c r="AK269" s="187"/>
      <c r="AL269" s="187"/>
      <c r="AM269" s="187"/>
      <c r="AN269" s="187"/>
      <c r="AO269" s="187"/>
      <c r="AP269" s="187"/>
      <c r="AQ269" s="187"/>
      <c r="AR269" s="187"/>
      <c r="AT269" s="187">
        <f t="shared" si="192"/>
        <v>0</v>
      </c>
      <c r="AV269" s="189" t="s">
        <v>32</v>
      </c>
      <c r="AW269" s="148"/>
      <c r="AX269" s="187">
        <v>1</v>
      </c>
      <c r="AY269" s="187">
        <f t="shared" si="193"/>
        <v>0</v>
      </c>
      <c r="BA269" s="187" t="s">
        <v>3</v>
      </c>
      <c r="BC269" s="187"/>
      <c r="BD269" s="127"/>
      <c r="BE269" s="187"/>
      <c r="BF269" s="127"/>
      <c r="BG269" s="187"/>
      <c r="BH269" s="127"/>
      <c r="BI269" s="187"/>
      <c r="BJ269" s="127"/>
      <c r="BK269" s="191">
        <f t="shared" si="194"/>
        <v>0</v>
      </c>
      <c r="BL269" s="192" t="e">
        <f t="shared" si="200"/>
        <v>#DIV/0!</v>
      </c>
      <c r="BM269" s="127">
        <f t="shared" si="196"/>
        <v>0</v>
      </c>
      <c r="BO269" s="149"/>
    </row>
    <row r="270" spans="1:67" s="115" customFormat="1" ht="97.9" customHeight="1" x14ac:dyDescent="0.2">
      <c r="A270" s="187" t="s">
        <v>1050</v>
      </c>
      <c r="B270" s="652" t="s">
        <v>227</v>
      </c>
      <c r="C270" s="653"/>
      <c r="D270" s="379"/>
      <c r="E270" s="187" t="s">
        <v>433</v>
      </c>
      <c r="F270" s="379"/>
      <c r="G270" s="187"/>
      <c r="H270" s="379"/>
      <c r="I270" s="187"/>
      <c r="J270" s="187"/>
      <c r="K270" s="187"/>
      <c r="L270" s="187">
        <v>1</v>
      </c>
      <c r="M270" s="187"/>
      <c r="N270" s="379"/>
      <c r="O270" s="187"/>
      <c r="P270" s="187"/>
      <c r="Q270" s="187">
        <v>1</v>
      </c>
      <c r="R270" s="187"/>
      <c r="S270" s="187"/>
      <c r="T270" s="147"/>
      <c r="U270" s="188" t="s">
        <v>377</v>
      </c>
      <c r="V270" s="187">
        <v>5</v>
      </c>
      <c r="W270" s="187"/>
      <c r="X270" s="187"/>
      <c r="Y270" s="187"/>
      <c r="Z270" s="379"/>
      <c r="AA270" s="189"/>
      <c r="AB270" s="148"/>
      <c r="AC270" s="187"/>
      <c r="AD270" s="379"/>
      <c r="AE270" s="187" t="s">
        <v>39</v>
      </c>
      <c r="AF270" s="379"/>
      <c r="AG270" s="187"/>
      <c r="AH270" s="187"/>
      <c r="AI270" s="187"/>
      <c r="AJ270" s="187"/>
      <c r="AK270" s="187"/>
      <c r="AL270" s="187"/>
      <c r="AM270" s="187"/>
      <c r="AN270" s="187"/>
      <c r="AO270" s="187"/>
      <c r="AP270" s="187"/>
      <c r="AQ270" s="187"/>
      <c r="AR270" s="187"/>
      <c r="AT270" s="187">
        <f t="shared" si="192"/>
        <v>0</v>
      </c>
      <c r="AV270" s="189" t="s">
        <v>255</v>
      </c>
      <c r="AW270" s="148"/>
      <c r="AX270" s="187">
        <v>1</v>
      </c>
      <c r="AY270" s="187">
        <f t="shared" si="193"/>
        <v>0</v>
      </c>
      <c r="BA270" s="187"/>
      <c r="BC270" s="187"/>
      <c r="BD270" s="127"/>
      <c r="BE270" s="187"/>
      <c r="BF270" s="127"/>
      <c r="BG270" s="187"/>
      <c r="BH270" s="127"/>
      <c r="BI270" s="187"/>
      <c r="BJ270" s="127"/>
      <c r="BK270" s="191">
        <f t="shared" si="194"/>
        <v>0</v>
      </c>
      <c r="BL270" s="192" t="e">
        <f t="shared" si="200"/>
        <v>#DIV/0!</v>
      </c>
      <c r="BM270" s="127">
        <f t="shared" si="196"/>
        <v>0</v>
      </c>
      <c r="BO270" s="149"/>
    </row>
    <row r="271" spans="1:67" s="115" customFormat="1" ht="91.15" customHeight="1" x14ac:dyDescent="0.2">
      <c r="A271" s="187" t="s">
        <v>1051</v>
      </c>
      <c r="B271" s="652" t="s">
        <v>560</v>
      </c>
      <c r="C271" s="653"/>
      <c r="D271" s="379"/>
      <c r="E271" s="187" t="s">
        <v>433</v>
      </c>
      <c r="F271" s="379"/>
      <c r="G271" s="187"/>
      <c r="H271" s="379"/>
      <c r="I271" s="187"/>
      <c r="J271" s="187"/>
      <c r="K271" s="187"/>
      <c r="L271" s="187">
        <v>1</v>
      </c>
      <c r="M271" s="187"/>
      <c r="N271" s="379"/>
      <c r="O271" s="187"/>
      <c r="P271" s="187"/>
      <c r="Q271" s="187">
        <v>1</v>
      </c>
      <c r="R271" s="187"/>
      <c r="S271" s="187"/>
      <c r="T271" s="147"/>
      <c r="U271" s="188" t="s">
        <v>376</v>
      </c>
      <c r="V271" s="187">
        <v>3</v>
      </c>
      <c r="W271" s="187"/>
      <c r="X271" s="187"/>
      <c r="Y271" s="187"/>
      <c r="Z271" s="379"/>
      <c r="AA271" s="189"/>
      <c r="AB271" s="148"/>
      <c r="AC271" s="187"/>
      <c r="AD271" s="379"/>
      <c r="AE271" s="245" t="s">
        <v>39</v>
      </c>
      <c r="AF271" s="379"/>
      <c r="AG271" s="187"/>
      <c r="AH271" s="187"/>
      <c r="AI271" s="187"/>
      <c r="AJ271" s="187"/>
      <c r="AK271" s="187"/>
      <c r="AL271" s="187"/>
      <c r="AM271" s="187"/>
      <c r="AN271" s="187"/>
      <c r="AO271" s="187"/>
      <c r="AP271" s="187"/>
      <c r="AQ271" s="187"/>
      <c r="AR271" s="187"/>
      <c r="AT271" s="187">
        <f t="shared" si="192"/>
        <v>0</v>
      </c>
      <c r="AV271" s="189" t="s">
        <v>36</v>
      </c>
      <c r="AW271" s="148"/>
      <c r="AX271" s="187">
        <v>1</v>
      </c>
      <c r="AY271" s="187">
        <f t="shared" si="193"/>
        <v>0</v>
      </c>
      <c r="BA271" s="187"/>
      <c r="BC271" s="187"/>
      <c r="BD271" s="127"/>
      <c r="BE271" s="187"/>
      <c r="BF271" s="127"/>
      <c r="BG271" s="187"/>
      <c r="BH271" s="127"/>
      <c r="BI271" s="187"/>
      <c r="BJ271" s="127"/>
      <c r="BK271" s="191">
        <f t="shared" si="194"/>
        <v>0</v>
      </c>
      <c r="BL271" s="192" t="e">
        <f t="shared" si="200"/>
        <v>#DIV/0!</v>
      </c>
      <c r="BM271" s="127">
        <f t="shared" si="196"/>
        <v>0</v>
      </c>
      <c r="BO271" s="149"/>
    </row>
    <row r="272" spans="1:67" s="115" customFormat="1" ht="117.6" customHeight="1" x14ac:dyDescent="0.2">
      <c r="A272" s="187" t="s">
        <v>1052</v>
      </c>
      <c r="B272" s="652" t="s">
        <v>951</v>
      </c>
      <c r="C272" s="653"/>
      <c r="D272" s="379"/>
      <c r="E272" s="187" t="s">
        <v>433</v>
      </c>
      <c r="F272" s="379"/>
      <c r="G272" s="187"/>
      <c r="H272" s="379"/>
      <c r="I272" s="187"/>
      <c r="J272" s="187"/>
      <c r="K272" s="187"/>
      <c r="L272" s="187">
        <v>1</v>
      </c>
      <c r="M272" s="187"/>
      <c r="N272" s="379"/>
      <c r="O272" s="187"/>
      <c r="P272" s="187">
        <v>1</v>
      </c>
      <c r="Q272" s="187"/>
      <c r="R272" s="187"/>
      <c r="S272" s="187"/>
      <c r="T272" s="147"/>
      <c r="U272" s="188" t="s">
        <v>377</v>
      </c>
      <c r="V272" s="187">
        <v>5</v>
      </c>
      <c r="W272" s="187"/>
      <c r="X272" s="187"/>
      <c r="Y272" s="187"/>
      <c r="Z272" s="379"/>
      <c r="AA272" s="189"/>
      <c r="AB272" s="148"/>
      <c r="AC272" s="187"/>
      <c r="AD272" s="379"/>
      <c r="AE272" s="245" t="s">
        <v>39</v>
      </c>
      <c r="AF272" s="379"/>
      <c r="AG272" s="187"/>
      <c r="AH272" s="187"/>
      <c r="AI272" s="187"/>
      <c r="AJ272" s="187"/>
      <c r="AK272" s="187"/>
      <c r="AL272" s="187"/>
      <c r="AM272" s="187"/>
      <c r="AN272" s="187"/>
      <c r="AO272" s="187"/>
      <c r="AP272" s="187"/>
      <c r="AQ272" s="187"/>
      <c r="AR272" s="187"/>
      <c r="AT272" s="187">
        <f t="shared" si="192"/>
        <v>0</v>
      </c>
      <c r="AV272" s="189" t="s">
        <v>53</v>
      </c>
      <c r="AW272" s="148"/>
      <c r="AX272" s="187">
        <v>1</v>
      </c>
      <c r="AY272" s="187">
        <f t="shared" si="193"/>
        <v>0</v>
      </c>
      <c r="BA272" s="187"/>
      <c r="BC272" s="187"/>
      <c r="BD272" s="127"/>
      <c r="BE272" s="187"/>
      <c r="BF272" s="127"/>
      <c r="BG272" s="187"/>
      <c r="BH272" s="127"/>
      <c r="BI272" s="187"/>
      <c r="BJ272" s="127"/>
      <c r="BK272" s="191">
        <f t="shared" si="194"/>
        <v>0</v>
      </c>
      <c r="BL272" s="192" t="e">
        <f t="shared" si="200"/>
        <v>#DIV/0!</v>
      </c>
      <c r="BM272" s="127">
        <f t="shared" si="196"/>
        <v>0</v>
      </c>
      <c r="BO272" s="149"/>
    </row>
    <row r="273" spans="1:67" s="115" customFormat="1" ht="83.25" customHeight="1" x14ac:dyDescent="0.2">
      <c r="A273" s="187" t="s">
        <v>1053</v>
      </c>
      <c r="B273" s="652" t="s">
        <v>180</v>
      </c>
      <c r="C273" s="653"/>
      <c r="D273" s="379"/>
      <c r="E273" s="187" t="s">
        <v>433</v>
      </c>
      <c r="F273" s="379"/>
      <c r="G273" s="187"/>
      <c r="H273" s="379"/>
      <c r="I273" s="187"/>
      <c r="J273" s="187"/>
      <c r="K273" s="187"/>
      <c r="L273" s="187">
        <v>1</v>
      </c>
      <c r="M273" s="187"/>
      <c r="N273" s="379"/>
      <c r="O273" s="187"/>
      <c r="P273" s="187">
        <v>1</v>
      </c>
      <c r="Q273" s="187"/>
      <c r="R273" s="187"/>
      <c r="S273" s="187"/>
      <c r="T273" s="147"/>
      <c r="U273" s="188" t="s">
        <v>377</v>
      </c>
      <c r="V273" s="187">
        <v>4</v>
      </c>
      <c r="W273" s="187"/>
      <c r="X273" s="187"/>
      <c r="Y273" s="187"/>
      <c r="Z273" s="379"/>
      <c r="AA273" s="189"/>
      <c r="AB273" s="148"/>
      <c r="AC273" s="187"/>
      <c r="AD273" s="379"/>
      <c r="AE273" s="245" t="s">
        <v>39</v>
      </c>
      <c r="AF273" s="379"/>
      <c r="AG273" s="187"/>
      <c r="AH273" s="187"/>
      <c r="AI273" s="187"/>
      <c r="AJ273" s="187"/>
      <c r="AK273" s="187"/>
      <c r="AL273" s="187"/>
      <c r="AM273" s="187"/>
      <c r="AN273" s="187"/>
      <c r="AO273" s="187"/>
      <c r="AP273" s="187"/>
      <c r="AQ273" s="187"/>
      <c r="AR273" s="187"/>
      <c r="AT273" s="187">
        <f t="shared" si="192"/>
        <v>0</v>
      </c>
      <c r="AV273" s="189" t="s">
        <v>62</v>
      </c>
      <c r="AW273" s="148"/>
      <c r="AX273" s="187">
        <v>1</v>
      </c>
      <c r="AY273" s="187">
        <f t="shared" si="193"/>
        <v>0</v>
      </c>
      <c r="BA273" s="187"/>
      <c r="BC273" s="187"/>
      <c r="BD273" s="127"/>
      <c r="BE273" s="187"/>
      <c r="BF273" s="127"/>
      <c r="BG273" s="187"/>
      <c r="BH273" s="127"/>
      <c r="BI273" s="187"/>
      <c r="BJ273" s="127"/>
      <c r="BK273" s="191">
        <f t="shared" si="194"/>
        <v>0</v>
      </c>
      <c r="BL273" s="192" t="e">
        <f t="shared" si="200"/>
        <v>#DIV/0!</v>
      </c>
      <c r="BM273" s="127">
        <f t="shared" si="196"/>
        <v>0</v>
      </c>
      <c r="BO273" s="149"/>
    </row>
    <row r="274" spans="1:67" s="115" customFormat="1" ht="169.9" customHeight="1" x14ac:dyDescent="0.2">
      <c r="A274" s="187" t="s">
        <v>1054</v>
      </c>
      <c r="B274" s="652" t="s">
        <v>561</v>
      </c>
      <c r="C274" s="653"/>
      <c r="D274" s="379"/>
      <c r="E274" s="187" t="s">
        <v>433</v>
      </c>
      <c r="F274" s="379"/>
      <c r="G274" s="187"/>
      <c r="H274" s="379"/>
      <c r="I274" s="187"/>
      <c r="J274" s="187"/>
      <c r="K274" s="187"/>
      <c r="L274" s="187">
        <v>1</v>
      </c>
      <c r="M274" s="187"/>
      <c r="N274" s="379"/>
      <c r="O274" s="187"/>
      <c r="P274" s="187"/>
      <c r="Q274" s="187">
        <v>1</v>
      </c>
      <c r="R274" s="187"/>
      <c r="S274" s="187"/>
      <c r="T274" s="147"/>
      <c r="U274" s="188" t="s">
        <v>376</v>
      </c>
      <c r="V274" s="187">
        <v>3</v>
      </c>
      <c r="W274" s="187"/>
      <c r="X274" s="187"/>
      <c r="Y274" s="187">
        <v>1</v>
      </c>
      <c r="Z274" s="379"/>
      <c r="AA274" s="189"/>
      <c r="AB274" s="148"/>
      <c r="AC274" s="187"/>
      <c r="AD274" s="379"/>
      <c r="AE274" s="245" t="s">
        <v>39</v>
      </c>
      <c r="AF274" s="431"/>
      <c r="AG274" s="245"/>
      <c r="AH274" s="245"/>
      <c r="AI274" s="245"/>
      <c r="AJ274" s="245"/>
      <c r="AK274" s="245"/>
      <c r="AL274" s="187"/>
      <c r="AM274" s="187"/>
      <c r="AN274" s="187"/>
      <c r="AO274" s="187"/>
      <c r="AP274" s="187"/>
      <c r="AQ274" s="187"/>
      <c r="AR274" s="187"/>
      <c r="AT274" s="187">
        <f t="shared" si="192"/>
        <v>0</v>
      </c>
      <c r="AV274" s="189" t="s">
        <v>32</v>
      </c>
      <c r="AW274" s="148"/>
      <c r="AX274" s="187">
        <v>1</v>
      </c>
      <c r="AY274" s="187">
        <f t="shared" si="193"/>
        <v>0</v>
      </c>
      <c r="BA274" s="187" t="s">
        <v>352</v>
      </c>
      <c r="BC274" s="187"/>
      <c r="BD274" s="127"/>
      <c r="BE274" s="187"/>
      <c r="BF274" s="127"/>
      <c r="BG274" s="187"/>
      <c r="BH274" s="127"/>
      <c r="BI274" s="187"/>
      <c r="BJ274" s="127"/>
      <c r="BK274" s="191">
        <f t="shared" si="194"/>
        <v>0</v>
      </c>
      <c r="BL274" s="192" t="e">
        <f t="shared" si="200"/>
        <v>#DIV/0!</v>
      </c>
      <c r="BM274" s="127">
        <f t="shared" si="196"/>
        <v>0</v>
      </c>
      <c r="BO274" s="149"/>
    </row>
    <row r="275" spans="1:67" s="115" customFormat="1" ht="79.150000000000006" customHeight="1" x14ac:dyDescent="0.2">
      <c r="A275" s="187" t="s">
        <v>1055</v>
      </c>
      <c r="B275" s="652" t="s">
        <v>267</v>
      </c>
      <c r="C275" s="653"/>
      <c r="D275" s="379"/>
      <c r="E275" s="187" t="s">
        <v>433</v>
      </c>
      <c r="F275" s="379"/>
      <c r="G275" s="187"/>
      <c r="H275" s="379"/>
      <c r="I275" s="187"/>
      <c r="J275" s="187"/>
      <c r="K275" s="187"/>
      <c r="L275" s="187">
        <v>1</v>
      </c>
      <c r="M275" s="187"/>
      <c r="N275" s="379"/>
      <c r="O275" s="187"/>
      <c r="P275" s="187"/>
      <c r="Q275" s="187">
        <v>1</v>
      </c>
      <c r="R275" s="187"/>
      <c r="S275" s="187"/>
      <c r="T275" s="147"/>
      <c r="U275" s="188" t="s">
        <v>376</v>
      </c>
      <c r="V275" s="187">
        <v>4</v>
      </c>
      <c r="W275" s="187"/>
      <c r="X275" s="187"/>
      <c r="Y275" s="187"/>
      <c r="Z275" s="379"/>
      <c r="AA275" s="189"/>
      <c r="AB275" s="148"/>
      <c r="AC275" s="187"/>
      <c r="AD275" s="379"/>
      <c r="AE275" s="187" t="s">
        <v>39</v>
      </c>
      <c r="AF275" s="379"/>
      <c r="AG275" s="187"/>
      <c r="AH275" s="187"/>
      <c r="AI275" s="187"/>
      <c r="AJ275" s="187"/>
      <c r="AK275" s="187"/>
      <c r="AL275" s="187"/>
      <c r="AM275" s="187"/>
      <c r="AN275" s="187"/>
      <c r="AO275" s="187"/>
      <c r="AP275" s="187"/>
      <c r="AQ275" s="187"/>
      <c r="AR275" s="187"/>
      <c r="AT275" s="187">
        <f t="shared" si="192"/>
        <v>0</v>
      </c>
      <c r="AV275" s="189" t="s">
        <v>32</v>
      </c>
      <c r="AW275" s="148"/>
      <c r="AX275" s="187">
        <v>1</v>
      </c>
      <c r="AY275" s="187">
        <f t="shared" si="193"/>
        <v>0</v>
      </c>
      <c r="BA275" s="187"/>
      <c r="BC275" s="187"/>
      <c r="BD275" s="127"/>
      <c r="BE275" s="187"/>
      <c r="BF275" s="127"/>
      <c r="BG275" s="187"/>
      <c r="BH275" s="127"/>
      <c r="BI275" s="187"/>
      <c r="BJ275" s="127"/>
      <c r="BK275" s="191">
        <f t="shared" si="194"/>
        <v>0</v>
      </c>
      <c r="BL275" s="192" t="e">
        <f t="shared" si="200"/>
        <v>#DIV/0!</v>
      </c>
      <c r="BM275" s="127">
        <f t="shared" si="196"/>
        <v>0</v>
      </c>
      <c r="BO275" s="149"/>
    </row>
    <row r="276" spans="1:67" s="115" customFormat="1" ht="79.150000000000006" customHeight="1" x14ac:dyDescent="0.2">
      <c r="A276" s="187" t="s">
        <v>1056</v>
      </c>
      <c r="B276" s="652" t="s">
        <v>74</v>
      </c>
      <c r="C276" s="653"/>
      <c r="D276" s="379"/>
      <c r="E276" s="187" t="s">
        <v>433</v>
      </c>
      <c r="F276" s="379"/>
      <c r="G276" s="187"/>
      <c r="H276" s="379"/>
      <c r="I276" s="187"/>
      <c r="J276" s="187"/>
      <c r="K276" s="187"/>
      <c r="L276" s="187">
        <v>1</v>
      </c>
      <c r="M276" s="187"/>
      <c r="N276" s="379"/>
      <c r="O276" s="187"/>
      <c r="P276" s="187"/>
      <c r="Q276" s="187">
        <v>1</v>
      </c>
      <c r="R276" s="187"/>
      <c r="S276" s="187"/>
      <c r="T276" s="147"/>
      <c r="U276" s="188" t="s">
        <v>377</v>
      </c>
      <c r="V276" s="187">
        <v>4</v>
      </c>
      <c r="W276" s="187"/>
      <c r="X276" s="187"/>
      <c r="Y276" s="187"/>
      <c r="Z276" s="379"/>
      <c r="AA276" s="189"/>
      <c r="AB276" s="148"/>
      <c r="AC276" s="187"/>
      <c r="AD276" s="379"/>
      <c r="AE276" s="187" t="s">
        <v>39</v>
      </c>
      <c r="AF276" s="379"/>
      <c r="AG276" s="187"/>
      <c r="AH276" s="187"/>
      <c r="AI276" s="187"/>
      <c r="AJ276" s="187"/>
      <c r="AK276" s="187"/>
      <c r="AL276" s="187"/>
      <c r="AM276" s="187"/>
      <c r="AN276" s="187"/>
      <c r="AO276" s="187"/>
      <c r="AP276" s="187"/>
      <c r="AQ276" s="187"/>
      <c r="AR276" s="187"/>
      <c r="AT276" s="187">
        <f t="shared" si="192"/>
        <v>0</v>
      </c>
      <c r="AV276" s="189" t="s">
        <v>32</v>
      </c>
      <c r="AW276" s="148"/>
      <c r="AX276" s="187">
        <v>1</v>
      </c>
      <c r="AY276" s="187">
        <f t="shared" si="193"/>
        <v>0</v>
      </c>
      <c r="BA276" s="187"/>
      <c r="BC276" s="187"/>
      <c r="BD276" s="127"/>
      <c r="BE276" s="187"/>
      <c r="BF276" s="127"/>
      <c r="BG276" s="187"/>
      <c r="BH276" s="127"/>
      <c r="BI276" s="187"/>
      <c r="BJ276" s="127"/>
      <c r="BK276" s="191">
        <f t="shared" si="194"/>
        <v>0</v>
      </c>
      <c r="BL276" s="192" t="e">
        <f t="shared" si="200"/>
        <v>#DIV/0!</v>
      </c>
      <c r="BM276" s="127">
        <f t="shared" si="196"/>
        <v>0</v>
      </c>
      <c r="BO276" s="149"/>
    </row>
    <row r="277" spans="1:67" s="115" customFormat="1" ht="79.150000000000006" customHeight="1" x14ac:dyDescent="0.2">
      <c r="A277" s="245" t="s">
        <v>1057</v>
      </c>
      <c r="B277" s="652" t="s">
        <v>270</v>
      </c>
      <c r="C277" s="653"/>
      <c r="D277" s="379"/>
      <c r="E277" s="187" t="s">
        <v>433</v>
      </c>
      <c r="F277" s="379"/>
      <c r="G277" s="187"/>
      <c r="H277" s="379"/>
      <c r="I277" s="187"/>
      <c r="J277" s="187"/>
      <c r="K277" s="187"/>
      <c r="L277" s="187">
        <v>1</v>
      </c>
      <c r="M277" s="187"/>
      <c r="N277" s="379"/>
      <c r="O277" s="187"/>
      <c r="P277" s="187">
        <v>1</v>
      </c>
      <c r="Q277" s="187"/>
      <c r="R277" s="187"/>
      <c r="S277" s="187"/>
      <c r="T277" s="147"/>
      <c r="U277" s="188" t="s">
        <v>377</v>
      </c>
      <c r="V277" s="187">
        <v>5</v>
      </c>
      <c r="W277" s="187"/>
      <c r="X277" s="187"/>
      <c r="Y277" s="187"/>
      <c r="Z277" s="379"/>
      <c r="AA277" s="189"/>
      <c r="AB277" s="148"/>
      <c r="AC277" s="187"/>
      <c r="AD277" s="379"/>
      <c r="AE277" s="245" t="s">
        <v>39</v>
      </c>
      <c r="AF277" s="379"/>
      <c r="AG277" s="246"/>
      <c r="AH277" s="246"/>
      <c r="AI277" s="246"/>
      <c r="AJ277" s="246"/>
      <c r="AK277" s="246"/>
      <c r="AL277" s="246"/>
      <c r="AM277" s="246"/>
      <c r="AN277" s="246"/>
      <c r="AO277" s="246"/>
      <c r="AP277" s="246"/>
      <c r="AQ277" s="246"/>
      <c r="AR277" s="246"/>
      <c r="AT277" s="187">
        <f t="shared" si="192"/>
        <v>0</v>
      </c>
      <c r="AV277" s="189" t="s">
        <v>55</v>
      </c>
      <c r="AW277" s="148"/>
      <c r="AX277" s="187">
        <v>1</v>
      </c>
      <c r="AY277" s="187">
        <f t="shared" si="193"/>
        <v>0</v>
      </c>
      <c r="BA277" s="187"/>
      <c r="BC277" s="187"/>
      <c r="BD277" s="127"/>
      <c r="BE277" s="187"/>
      <c r="BF277" s="127"/>
      <c r="BG277" s="187"/>
      <c r="BH277" s="127"/>
      <c r="BI277" s="187"/>
      <c r="BJ277" s="127"/>
      <c r="BK277" s="191">
        <f t="shared" si="194"/>
        <v>0</v>
      </c>
      <c r="BL277" s="192" t="e">
        <f t="shared" si="200"/>
        <v>#DIV/0!</v>
      </c>
      <c r="BM277" s="127">
        <f t="shared" si="196"/>
        <v>0</v>
      </c>
      <c r="BO277" s="131"/>
    </row>
    <row r="278" spans="1:67" s="115" customFormat="1" ht="79.150000000000006" customHeight="1" x14ac:dyDescent="0.2">
      <c r="A278" s="187" t="s">
        <v>1058</v>
      </c>
      <c r="B278" s="652" t="s">
        <v>590</v>
      </c>
      <c r="C278" s="653"/>
      <c r="D278" s="379"/>
      <c r="E278" s="187" t="s">
        <v>433</v>
      </c>
      <c r="F278" s="379"/>
      <c r="G278" s="187"/>
      <c r="H278" s="379"/>
      <c r="I278" s="187"/>
      <c r="J278" s="187"/>
      <c r="K278" s="187"/>
      <c r="L278" s="187">
        <v>1</v>
      </c>
      <c r="M278" s="187"/>
      <c r="N278" s="379"/>
      <c r="O278" s="187">
        <v>1</v>
      </c>
      <c r="P278" s="187">
        <v>1</v>
      </c>
      <c r="Q278" s="187"/>
      <c r="R278" s="187"/>
      <c r="S278" s="187"/>
      <c r="T278" s="147"/>
      <c r="U278" s="188" t="s">
        <v>376</v>
      </c>
      <c r="V278" s="187">
        <v>3</v>
      </c>
      <c r="W278" s="187"/>
      <c r="X278" s="187"/>
      <c r="Y278" s="187">
        <v>1</v>
      </c>
      <c r="Z278" s="379"/>
      <c r="AA278" s="189"/>
      <c r="AB278" s="148"/>
      <c r="AC278" s="187"/>
      <c r="AD278" s="379"/>
      <c r="AE278" s="245" t="s">
        <v>39</v>
      </c>
      <c r="AF278" s="379"/>
      <c r="AG278" s="246"/>
      <c r="AH278" s="246"/>
      <c r="AI278" s="246"/>
      <c r="AJ278" s="246"/>
      <c r="AK278" s="187"/>
      <c r="AL278" s="187"/>
      <c r="AM278" s="187"/>
      <c r="AN278" s="187"/>
      <c r="AO278" s="187"/>
      <c r="AP278" s="187"/>
      <c r="AQ278" s="187"/>
      <c r="AR278" s="187"/>
      <c r="AT278" s="187">
        <f t="shared" si="192"/>
        <v>0</v>
      </c>
      <c r="AV278" s="189" t="s">
        <v>41</v>
      </c>
      <c r="AW278" s="148"/>
      <c r="AX278" s="187">
        <v>1</v>
      </c>
      <c r="AY278" s="187">
        <f t="shared" si="193"/>
        <v>0</v>
      </c>
      <c r="BA278" s="187" t="s">
        <v>3</v>
      </c>
      <c r="BC278" s="187"/>
      <c r="BD278" s="127"/>
      <c r="BE278" s="187"/>
      <c r="BF278" s="127"/>
      <c r="BG278" s="187"/>
      <c r="BH278" s="127"/>
      <c r="BI278" s="187"/>
      <c r="BJ278" s="127"/>
      <c r="BK278" s="191">
        <f t="shared" si="194"/>
        <v>0</v>
      </c>
      <c r="BL278" s="192" t="e">
        <f t="shared" si="200"/>
        <v>#DIV/0!</v>
      </c>
      <c r="BM278" s="127">
        <f t="shared" si="196"/>
        <v>0</v>
      </c>
      <c r="BO278" s="149"/>
    </row>
    <row r="279" spans="1:67" s="115" customFormat="1" ht="79.150000000000006" customHeight="1" x14ac:dyDescent="0.2">
      <c r="A279" s="187" t="s">
        <v>1059</v>
      </c>
      <c r="B279" s="652" t="s">
        <v>271</v>
      </c>
      <c r="C279" s="653"/>
      <c r="D279" s="379"/>
      <c r="E279" s="187" t="s">
        <v>302</v>
      </c>
      <c r="F279" s="379"/>
      <c r="G279" s="187"/>
      <c r="H279" s="379"/>
      <c r="I279" s="187"/>
      <c r="J279" s="187"/>
      <c r="K279" s="187"/>
      <c r="L279" s="187">
        <v>1</v>
      </c>
      <c r="M279" s="187"/>
      <c r="N279" s="379"/>
      <c r="O279" s="187">
        <v>1</v>
      </c>
      <c r="P279" s="187">
        <v>1</v>
      </c>
      <c r="Q279" s="187"/>
      <c r="R279" s="187"/>
      <c r="S279" s="187"/>
      <c r="T279" s="147"/>
      <c r="U279" s="188" t="s">
        <v>377</v>
      </c>
      <c r="V279" s="187">
        <v>5</v>
      </c>
      <c r="W279" s="187"/>
      <c r="X279" s="187"/>
      <c r="Y279" s="187">
        <v>1</v>
      </c>
      <c r="Z279" s="379"/>
      <c r="AA279" s="189"/>
      <c r="AB279" s="148"/>
      <c r="AC279" s="187"/>
      <c r="AD279" s="379"/>
      <c r="AE279" s="187" t="s">
        <v>39</v>
      </c>
      <c r="AF279" s="379"/>
      <c r="AG279" s="246"/>
      <c r="AH279" s="246"/>
      <c r="AI279" s="246"/>
      <c r="AJ279" s="246"/>
      <c r="AK279" s="246"/>
      <c r="AL279" s="246"/>
      <c r="AM279" s="246"/>
      <c r="AN279" s="246"/>
      <c r="AO279" s="246"/>
      <c r="AP279" s="246"/>
      <c r="AQ279" s="246"/>
      <c r="AR279" s="246"/>
      <c r="AT279" s="187">
        <f t="shared" si="192"/>
        <v>0</v>
      </c>
      <c r="AV279" s="189" t="s">
        <v>41</v>
      </c>
      <c r="AW279" s="148"/>
      <c r="AX279" s="187">
        <v>1</v>
      </c>
      <c r="AY279" s="187">
        <f t="shared" si="193"/>
        <v>0</v>
      </c>
      <c r="BA279" s="187" t="s">
        <v>352</v>
      </c>
      <c r="BC279" s="187"/>
      <c r="BD279" s="127"/>
      <c r="BE279" s="187"/>
      <c r="BF279" s="127"/>
      <c r="BG279" s="187"/>
      <c r="BH279" s="127"/>
      <c r="BI279" s="187"/>
      <c r="BJ279" s="127"/>
      <c r="BK279" s="191">
        <f t="shared" si="194"/>
        <v>0</v>
      </c>
      <c r="BL279" s="192" t="e">
        <f t="shared" si="200"/>
        <v>#DIV/0!</v>
      </c>
      <c r="BM279" s="127">
        <f t="shared" si="196"/>
        <v>0</v>
      </c>
      <c r="BO279" s="149"/>
    </row>
    <row r="280" spans="1:67" s="115" customFormat="1" ht="79.150000000000006" customHeight="1" x14ac:dyDescent="0.2">
      <c r="A280" s="187" t="s">
        <v>1060</v>
      </c>
      <c r="B280" s="652" t="s">
        <v>157</v>
      </c>
      <c r="C280" s="653"/>
      <c r="D280" s="379"/>
      <c r="E280" s="187" t="s">
        <v>433</v>
      </c>
      <c r="F280" s="379"/>
      <c r="G280" s="187"/>
      <c r="H280" s="379"/>
      <c r="I280" s="187"/>
      <c r="J280" s="187"/>
      <c r="K280" s="187"/>
      <c r="L280" s="187">
        <v>1</v>
      </c>
      <c r="M280" s="187"/>
      <c r="N280" s="379"/>
      <c r="O280" s="187"/>
      <c r="P280" s="187">
        <v>1</v>
      </c>
      <c r="Q280" s="187"/>
      <c r="R280" s="187"/>
      <c r="S280" s="187"/>
      <c r="T280" s="147"/>
      <c r="U280" s="188" t="s">
        <v>377</v>
      </c>
      <c r="V280" s="187">
        <v>4</v>
      </c>
      <c r="W280" s="187"/>
      <c r="X280" s="187">
        <v>1</v>
      </c>
      <c r="Y280" s="187"/>
      <c r="Z280" s="379"/>
      <c r="AA280" s="189"/>
      <c r="AB280" s="148"/>
      <c r="AC280" s="187"/>
      <c r="AD280" s="379"/>
      <c r="AE280" s="245" t="s">
        <v>39</v>
      </c>
      <c r="AF280" s="379"/>
      <c r="AG280" s="187"/>
      <c r="AH280" s="187"/>
      <c r="AI280" s="187"/>
      <c r="AJ280" s="187"/>
      <c r="AK280" s="187"/>
      <c r="AL280" s="187"/>
      <c r="AM280" s="187"/>
      <c r="AN280" s="187"/>
      <c r="AO280" s="187"/>
      <c r="AP280" s="187"/>
      <c r="AQ280" s="187"/>
      <c r="AR280" s="187"/>
      <c r="AT280" s="187">
        <f t="shared" ref="AT280" si="202">SUM(AG280:AR280)</f>
        <v>0</v>
      </c>
      <c r="AV280" s="189" t="s">
        <v>31</v>
      </c>
      <c r="AW280" s="148"/>
      <c r="AX280" s="187">
        <v>1</v>
      </c>
      <c r="AY280" s="187">
        <f t="shared" ref="AY280:AY282" si="203">IF(AT280&lt;&gt;0,1,0)</f>
        <v>0</v>
      </c>
      <c r="BA280" s="187"/>
      <c r="BC280" s="187"/>
      <c r="BD280" s="127"/>
      <c r="BE280" s="187"/>
      <c r="BF280" s="127"/>
      <c r="BG280" s="187"/>
      <c r="BH280" s="127"/>
      <c r="BI280" s="187"/>
      <c r="BJ280" s="127"/>
      <c r="BK280" s="191">
        <f t="shared" ref="BK280:BK282" si="204">BC280+BE280+BG280+BI280</f>
        <v>0</v>
      </c>
      <c r="BL280" s="192" t="e">
        <f t="shared" ref="BL280:BL282" si="205">BK280/AT280</f>
        <v>#DIV/0!</v>
      </c>
      <c r="BM280" s="127">
        <f t="shared" ref="BM280:BM282" si="206">BD280+BF280+BH280+BJ280</f>
        <v>0</v>
      </c>
      <c r="BO280" s="149"/>
    </row>
    <row r="281" spans="1:67" s="115" customFormat="1" ht="138" customHeight="1" x14ac:dyDescent="0.2">
      <c r="A281" s="187" t="s">
        <v>1061</v>
      </c>
      <c r="B281" s="652" t="s">
        <v>904</v>
      </c>
      <c r="C281" s="653"/>
      <c r="D281" s="379"/>
      <c r="E281" s="187" t="s">
        <v>433</v>
      </c>
      <c r="F281" s="379"/>
      <c r="G281" s="187"/>
      <c r="H281" s="379"/>
      <c r="I281" s="187"/>
      <c r="J281" s="187"/>
      <c r="K281" s="187"/>
      <c r="L281" s="187">
        <v>1</v>
      </c>
      <c r="M281" s="187"/>
      <c r="N281" s="379"/>
      <c r="O281" s="187"/>
      <c r="P281" s="187">
        <v>1</v>
      </c>
      <c r="Q281" s="187"/>
      <c r="R281" s="187"/>
      <c r="S281" s="187"/>
      <c r="T281" s="147"/>
      <c r="U281" s="188" t="s">
        <v>377</v>
      </c>
      <c r="V281" s="187">
        <v>4</v>
      </c>
      <c r="W281" s="187"/>
      <c r="X281" s="187">
        <v>1</v>
      </c>
      <c r="Y281" s="187"/>
      <c r="Z281" s="379"/>
      <c r="AA281" s="189"/>
      <c r="AB281" s="148"/>
      <c r="AC281" s="187" t="s">
        <v>877</v>
      </c>
      <c r="AD281" s="379"/>
      <c r="AE281" s="531" t="s">
        <v>889</v>
      </c>
      <c r="AF281" s="379"/>
      <c r="AG281" s="187"/>
      <c r="AH281" s="187">
        <v>1</v>
      </c>
      <c r="AI281" s="187"/>
      <c r="AJ281" s="187"/>
      <c r="AK281" s="187"/>
      <c r="AL281" s="187"/>
      <c r="AM281" s="187"/>
      <c r="AN281" s="187"/>
      <c r="AO281" s="187"/>
      <c r="AP281" s="187"/>
      <c r="AQ281" s="187"/>
      <c r="AR281" s="187"/>
      <c r="AT281" s="187">
        <f t="shared" ref="AT281" si="207">SUM(AG281:AR281)</f>
        <v>1</v>
      </c>
      <c r="AV281" s="189" t="s">
        <v>31</v>
      </c>
      <c r="AW281" s="148"/>
      <c r="AX281" s="187">
        <v>1</v>
      </c>
      <c r="AY281" s="187">
        <f t="shared" si="203"/>
        <v>1</v>
      </c>
      <c r="BA281" s="187"/>
      <c r="BC281" s="187"/>
      <c r="BD281" s="127"/>
      <c r="BE281" s="187"/>
      <c r="BF281" s="127"/>
      <c r="BG281" s="187"/>
      <c r="BH281" s="127"/>
      <c r="BI281" s="187"/>
      <c r="BJ281" s="127"/>
      <c r="BK281" s="191">
        <f t="shared" si="204"/>
        <v>0</v>
      </c>
      <c r="BL281" s="192">
        <f t="shared" si="205"/>
        <v>0</v>
      </c>
      <c r="BM281" s="127">
        <f t="shared" si="206"/>
        <v>0</v>
      </c>
      <c r="BO281" s="149"/>
    </row>
    <row r="282" spans="1:67" s="115" customFormat="1" ht="92.45" customHeight="1" x14ac:dyDescent="0.2">
      <c r="A282" s="187" t="s">
        <v>1062</v>
      </c>
      <c r="B282" s="652" t="s">
        <v>930</v>
      </c>
      <c r="C282" s="653"/>
      <c r="D282" s="379"/>
      <c r="E282" s="187" t="s">
        <v>433</v>
      </c>
      <c r="F282" s="379"/>
      <c r="G282" s="187"/>
      <c r="H282" s="379"/>
      <c r="I282" s="187"/>
      <c r="J282" s="187"/>
      <c r="K282" s="187"/>
      <c r="L282" s="187">
        <v>1</v>
      </c>
      <c r="M282" s="187"/>
      <c r="N282" s="379"/>
      <c r="O282" s="187">
        <v>1</v>
      </c>
      <c r="P282" s="187">
        <v>1</v>
      </c>
      <c r="Q282" s="187"/>
      <c r="R282" s="187"/>
      <c r="S282" s="187"/>
      <c r="T282" s="147"/>
      <c r="U282" s="188" t="s">
        <v>377</v>
      </c>
      <c r="V282" s="187">
        <v>4</v>
      </c>
      <c r="W282" s="187"/>
      <c r="X282" s="187"/>
      <c r="Y282" s="187"/>
      <c r="Z282" s="379"/>
      <c r="AA282" s="189"/>
      <c r="AB282" s="148"/>
      <c r="AC282" s="187"/>
      <c r="AD282" s="379"/>
      <c r="AE282" s="245" t="s">
        <v>39</v>
      </c>
      <c r="AF282" s="379"/>
      <c r="AG282" s="187"/>
      <c r="AH282" s="187"/>
      <c r="AI282" s="187"/>
      <c r="AJ282" s="187"/>
      <c r="AK282" s="187"/>
      <c r="AL282" s="187"/>
      <c r="AM282" s="187"/>
      <c r="AN282" s="187"/>
      <c r="AO282" s="187"/>
      <c r="AP282" s="187"/>
      <c r="AQ282" s="187"/>
      <c r="AR282" s="187"/>
      <c r="AT282" s="187">
        <f t="shared" ref="AT282" si="208">SUM(AG282:AR282)</f>
        <v>0</v>
      </c>
      <c r="AV282" s="189" t="s">
        <v>86</v>
      </c>
      <c r="AW282" s="148"/>
      <c r="AX282" s="187">
        <v>1</v>
      </c>
      <c r="AY282" s="187">
        <f t="shared" si="203"/>
        <v>0</v>
      </c>
      <c r="BA282" s="187"/>
      <c r="BC282" s="187"/>
      <c r="BD282" s="127"/>
      <c r="BE282" s="187"/>
      <c r="BF282" s="127"/>
      <c r="BG282" s="187"/>
      <c r="BH282" s="127"/>
      <c r="BI282" s="187"/>
      <c r="BJ282" s="127"/>
      <c r="BK282" s="191">
        <f t="shared" si="204"/>
        <v>0</v>
      </c>
      <c r="BL282" s="192" t="e">
        <f t="shared" si="205"/>
        <v>#DIV/0!</v>
      </c>
      <c r="BM282" s="127">
        <f t="shared" si="206"/>
        <v>0</v>
      </c>
      <c r="BO282" s="149"/>
    </row>
    <row r="283" spans="1:67" s="115" customFormat="1" ht="92.45" customHeight="1" x14ac:dyDescent="0.2">
      <c r="A283" s="187" t="s">
        <v>1063</v>
      </c>
      <c r="B283" s="652" t="s">
        <v>1002</v>
      </c>
      <c r="C283" s="653"/>
      <c r="D283" s="379"/>
      <c r="E283" s="187" t="s">
        <v>433</v>
      </c>
      <c r="F283" s="379"/>
      <c r="G283" s="187" t="s">
        <v>987</v>
      </c>
      <c r="H283" s="379"/>
      <c r="I283" s="187"/>
      <c r="J283" s="187"/>
      <c r="K283" s="187"/>
      <c r="L283" s="187">
        <v>1</v>
      </c>
      <c r="M283" s="187"/>
      <c r="N283" s="379"/>
      <c r="O283" s="187">
        <v>1</v>
      </c>
      <c r="P283" s="187">
        <v>1</v>
      </c>
      <c r="Q283" s="187">
        <v>1</v>
      </c>
      <c r="R283" s="187">
        <v>1</v>
      </c>
      <c r="S283" s="187">
        <v>1</v>
      </c>
      <c r="T283" s="147"/>
      <c r="U283" s="188" t="s">
        <v>377</v>
      </c>
      <c r="V283" s="187">
        <v>4</v>
      </c>
      <c r="W283" s="187"/>
      <c r="X283" s="187"/>
      <c r="Y283" s="187"/>
      <c r="Z283" s="379"/>
      <c r="AA283" s="189"/>
      <c r="AB283" s="148"/>
      <c r="AC283" s="187" t="s">
        <v>67</v>
      </c>
      <c r="AD283" s="379"/>
      <c r="AE283" s="541" t="s">
        <v>1005</v>
      </c>
      <c r="AF283" s="379"/>
      <c r="AG283" s="187"/>
      <c r="AH283" s="187"/>
      <c r="AI283" s="187"/>
      <c r="AJ283" s="187"/>
      <c r="AK283" s="187"/>
      <c r="AL283" s="187"/>
      <c r="AM283" s="187"/>
      <c r="AN283" s="187">
        <v>1</v>
      </c>
      <c r="AO283" s="187"/>
      <c r="AP283" s="187"/>
      <c r="AQ283" s="187"/>
      <c r="AR283" s="187"/>
      <c r="AT283" s="187">
        <f t="shared" si="192"/>
        <v>1</v>
      </c>
      <c r="AV283" s="189" t="s">
        <v>86</v>
      </c>
      <c r="AW283" s="148"/>
      <c r="AX283" s="187">
        <v>1</v>
      </c>
      <c r="AY283" s="187">
        <f t="shared" si="193"/>
        <v>1</v>
      </c>
      <c r="BA283" s="187"/>
      <c r="BC283" s="187"/>
      <c r="BD283" s="127"/>
      <c r="BE283" s="187"/>
      <c r="BF283" s="127"/>
      <c r="BG283" s="187"/>
      <c r="BH283" s="127"/>
      <c r="BI283" s="187"/>
      <c r="BJ283" s="127"/>
      <c r="BK283" s="191">
        <f t="shared" si="194"/>
        <v>0</v>
      </c>
      <c r="BL283" s="192">
        <f t="shared" si="200"/>
        <v>0</v>
      </c>
      <c r="BM283" s="127">
        <f t="shared" si="196"/>
        <v>0</v>
      </c>
      <c r="BO283" s="149"/>
    </row>
    <row r="284" spans="1:67" s="94" customFormat="1" ht="9" customHeight="1" thickBot="1" x14ac:dyDescent="0.25">
      <c r="A284" s="114"/>
      <c r="B284" s="115"/>
      <c r="C284" s="115"/>
      <c r="D284" s="114"/>
      <c r="E284" s="114"/>
      <c r="F284" s="114"/>
      <c r="G284" s="114"/>
      <c r="H284" s="114"/>
      <c r="I284" s="114"/>
      <c r="J284" s="114"/>
      <c r="K284" s="114"/>
      <c r="L284" s="114"/>
      <c r="M284" s="114"/>
      <c r="N284" s="114"/>
      <c r="O284" s="114"/>
      <c r="P284" s="114"/>
      <c r="Q284" s="114"/>
      <c r="R284" s="114"/>
      <c r="S284" s="114"/>
      <c r="T284" s="114"/>
      <c r="U284" s="116"/>
      <c r="V284" s="114"/>
      <c r="W284" s="114"/>
      <c r="X284" s="114"/>
      <c r="Y284" s="114"/>
      <c r="Z284" s="114"/>
      <c r="AA284" s="117"/>
      <c r="AB284" s="114"/>
      <c r="AC284" s="114"/>
      <c r="AD284" s="114"/>
      <c r="AE284" s="114"/>
      <c r="AF284" s="114"/>
      <c r="AG284" s="114"/>
      <c r="AH284" s="114"/>
      <c r="AI284" s="114"/>
      <c r="AJ284" s="114"/>
      <c r="AK284" s="114"/>
      <c r="AL284" s="114"/>
      <c r="AM284" s="114"/>
      <c r="AN284" s="114"/>
      <c r="AO284" s="114"/>
      <c r="AP284" s="114"/>
      <c r="AQ284" s="114"/>
      <c r="AR284" s="114"/>
      <c r="AT284" s="114"/>
      <c r="AV284" s="115"/>
      <c r="AW284" s="114"/>
      <c r="AX284" s="114"/>
      <c r="AY284" s="114"/>
      <c r="BA284" s="114"/>
      <c r="BD284" s="118"/>
      <c r="BF284" s="118"/>
      <c r="BH284" s="118"/>
      <c r="BJ284" s="118"/>
      <c r="BK284" s="119"/>
      <c r="BL284" s="119"/>
      <c r="BM284" s="118"/>
    </row>
    <row r="285" spans="1:67" s="206" customFormat="1" ht="60.6" customHeight="1" thickTop="1" thickBot="1" x14ac:dyDescent="0.25">
      <c r="A285" s="743" t="str">
        <f>B251</f>
        <v>AUDITORÍAS A PLANES</v>
      </c>
      <c r="B285" s="743"/>
      <c r="C285" s="457" t="s">
        <v>353</v>
      </c>
      <c r="D285" s="203"/>
      <c r="E285" s="423">
        <f>COUNTIF(BA252:BA283,"P")</f>
        <v>4</v>
      </c>
      <c r="F285" s="203"/>
      <c r="G285" s="599">
        <f>E285/(E285+E286)</f>
        <v>0.5</v>
      </c>
      <c r="H285" s="203"/>
      <c r="I285" s="423">
        <f>SUM(I252:I283)</f>
        <v>0</v>
      </c>
      <c r="J285" s="423">
        <f>SUM(J252:J283)</f>
        <v>0</v>
      </c>
      <c r="K285" s="423">
        <f>SUM(K252:K283)</f>
        <v>0</v>
      </c>
      <c r="L285" s="423">
        <f>SUM(L252:L283)</f>
        <v>30</v>
      </c>
      <c r="M285" s="423">
        <f>SUM(M252:M283)</f>
        <v>0</v>
      </c>
      <c r="N285" s="204"/>
      <c r="O285" s="423">
        <f>SUM(O252:O283)</f>
        <v>6</v>
      </c>
      <c r="P285" s="423">
        <f>SUM(P252:P283)</f>
        <v>11</v>
      </c>
      <c r="Q285" s="423">
        <f>SUM(Q252:Q283)</f>
        <v>15</v>
      </c>
      <c r="R285" s="423">
        <f>SUM(R252:R283)</f>
        <v>3</v>
      </c>
      <c r="S285" s="423">
        <f>SUM(S252:S283)</f>
        <v>2</v>
      </c>
      <c r="T285" s="203"/>
      <c r="U285" s="205"/>
      <c r="V285" s="203"/>
      <c r="W285" s="518">
        <f>SUM(W252:W283)</f>
        <v>0</v>
      </c>
      <c r="X285" s="518">
        <f>SUM(X252:X283)</f>
        <v>5</v>
      </c>
      <c r="Y285" s="518">
        <f>SUM(Y252:Y283)</f>
        <v>6</v>
      </c>
      <c r="Z285" s="203"/>
      <c r="AA285" s="886"/>
      <c r="AB285" s="203"/>
      <c r="AC285" s="203"/>
      <c r="AD285" s="203"/>
      <c r="AE285" s="423" t="s">
        <v>260</v>
      </c>
      <c r="AF285" s="203"/>
      <c r="AG285" s="743">
        <f>SUM(AG252:AI283)</f>
        <v>2</v>
      </c>
      <c r="AH285" s="743"/>
      <c r="AI285" s="743"/>
      <c r="AJ285" s="743">
        <f>SUM(AJ252:AL283)</f>
        <v>1</v>
      </c>
      <c r="AK285" s="743"/>
      <c r="AL285" s="743"/>
      <c r="AM285" s="743">
        <f>SUM(AM252:AO283)</f>
        <v>2</v>
      </c>
      <c r="AN285" s="743"/>
      <c r="AO285" s="743"/>
      <c r="AP285" s="743">
        <f>SUM(AP252:AR283)</f>
        <v>1</v>
      </c>
      <c r="AQ285" s="743"/>
      <c r="AR285" s="743"/>
      <c r="AT285" s="743">
        <f>SUM(AT252:AT283)</f>
        <v>6</v>
      </c>
      <c r="AV285" s="742" t="s">
        <v>272</v>
      </c>
      <c r="AW285" s="203"/>
      <c r="AX285" s="423">
        <f>SUM(AX252:AX283)</f>
        <v>30</v>
      </c>
      <c r="AY285" s="423">
        <f>SUM(AY252:AY283)</f>
        <v>3</v>
      </c>
      <c r="BA285" s="204"/>
      <c r="BC285" s="466">
        <f t="shared" ref="BC285:BK285" si="209">SUM(BC252:BC283)</f>
        <v>0</v>
      </c>
      <c r="BD285" s="762">
        <f t="shared" si="209"/>
        <v>0</v>
      </c>
      <c r="BE285" s="466">
        <f t="shared" si="209"/>
        <v>0</v>
      </c>
      <c r="BF285" s="762">
        <f t="shared" si="209"/>
        <v>0</v>
      </c>
      <c r="BG285" s="466">
        <f t="shared" si="209"/>
        <v>0</v>
      </c>
      <c r="BH285" s="762">
        <f t="shared" si="209"/>
        <v>0</v>
      </c>
      <c r="BI285" s="466">
        <f t="shared" si="209"/>
        <v>0</v>
      </c>
      <c r="BJ285" s="762">
        <f t="shared" si="209"/>
        <v>0</v>
      </c>
      <c r="BK285" s="1199">
        <f t="shared" si="209"/>
        <v>0</v>
      </c>
      <c r="BL285" s="874">
        <f>BK285/AT285</f>
        <v>0</v>
      </c>
      <c r="BM285" s="879">
        <f>SUM(BM252:BM283)</f>
        <v>0</v>
      </c>
      <c r="BN285" s="207"/>
      <c r="BO285" s="207"/>
    </row>
    <row r="286" spans="1:67" s="206" customFormat="1" ht="60.6" customHeight="1" thickTop="1" thickBot="1" x14ac:dyDescent="0.25">
      <c r="A286" s="743"/>
      <c r="B286" s="743"/>
      <c r="C286" s="457" t="s">
        <v>354</v>
      </c>
      <c r="D286" s="203"/>
      <c r="E286" s="423">
        <f>COUNTIF(BA252:BA283,"C")</f>
        <v>4</v>
      </c>
      <c r="F286" s="203"/>
      <c r="G286" s="599">
        <f>E286/(E285+E286)</f>
        <v>0.5</v>
      </c>
      <c r="H286" s="203"/>
      <c r="I286" s="743">
        <f>SUM(I285:M285)</f>
        <v>30</v>
      </c>
      <c r="J286" s="743"/>
      <c r="K286" s="743"/>
      <c r="L286" s="743"/>
      <c r="M286" s="743"/>
      <c r="N286" s="208"/>
      <c r="O286" s="743">
        <f>SUM(O285:S285)</f>
        <v>37</v>
      </c>
      <c r="P286" s="743"/>
      <c r="Q286" s="743"/>
      <c r="R286" s="743"/>
      <c r="S286" s="743"/>
      <c r="T286" s="203"/>
      <c r="U286" s="205"/>
      <c r="V286" s="203"/>
      <c r="W286" s="203"/>
      <c r="X286" s="203"/>
      <c r="Y286" s="203"/>
      <c r="Z286" s="203"/>
      <c r="AA286" s="886"/>
      <c r="AB286" s="203"/>
      <c r="AC286" s="203"/>
      <c r="AD286" s="203"/>
      <c r="AE286" s="423" t="s">
        <v>857</v>
      </c>
      <c r="AF286" s="203"/>
      <c r="AG286" s="743">
        <f>AG285+AJ285+AM285+AP285</f>
        <v>6</v>
      </c>
      <c r="AH286" s="743"/>
      <c r="AI286" s="743"/>
      <c r="AJ286" s="743"/>
      <c r="AK286" s="743"/>
      <c r="AL286" s="743"/>
      <c r="AM286" s="743"/>
      <c r="AN286" s="743"/>
      <c r="AO286" s="743"/>
      <c r="AP286" s="743"/>
      <c r="AQ286" s="743"/>
      <c r="AR286" s="743"/>
      <c r="AT286" s="743"/>
      <c r="AV286" s="742"/>
      <c r="AW286" s="203"/>
      <c r="AX286" s="746">
        <f>AY285/AX285</f>
        <v>0.1</v>
      </c>
      <c r="AY286" s="746"/>
      <c r="BA286" s="209"/>
      <c r="BC286" s="403">
        <f>BC285/AG285</f>
        <v>0</v>
      </c>
      <c r="BD286" s="763"/>
      <c r="BE286" s="403">
        <f>BE285/AJ285</f>
        <v>0</v>
      </c>
      <c r="BF286" s="763"/>
      <c r="BG286" s="403">
        <f>BG285/AM285</f>
        <v>0</v>
      </c>
      <c r="BH286" s="763"/>
      <c r="BI286" s="403">
        <f>BI285/AP285</f>
        <v>0</v>
      </c>
      <c r="BJ286" s="763"/>
      <c r="BK286" s="1199"/>
      <c r="BL286" s="874"/>
      <c r="BM286" s="879"/>
      <c r="BN286" s="207"/>
      <c r="BO286" s="207"/>
    </row>
    <row r="287" spans="1:67" s="94" customFormat="1" ht="24" thickTop="1" x14ac:dyDescent="0.2">
      <c r="A287" s="120"/>
      <c r="B287" s="121"/>
      <c r="C287" s="121"/>
      <c r="D287" s="114"/>
      <c r="E287" s="114"/>
      <c r="F287" s="114"/>
      <c r="G287" s="114"/>
      <c r="H287" s="114"/>
      <c r="I287" s="114"/>
      <c r="J287" s="114"/>
      <c r="K287" s="114"/>
      <c r="L287" s="114"/>
      <c r="M287" s="114"/>
      <c r="N287" s="114"/>
      <c r="O287" s="114"/>
      <c r="P287" s="114"/>
      <c r="Q287" s="114"/>
      <c r="R287" s="114"/>
      <c r="S287" s="114"/>
      <c r="T287" s="114"/>
      <c r="U287" s="116"/>
      <c r="V287" s="114"/>
      <c r="W287" s="114"/>
      <c r="X287" s="114"/>
      <c r="Y287" s="114"/>
      <c r="Z287" s="114"/>
      <c r="AA287" s="117"/>
      <c r="AB287" s="114"/>
      <c r="AC287" s="114"/>
      <c r="AD287" s="114"/>
      <c r="AE287" s="114"/>
      <c r="AF287" s="114"/>
      <c r="AG287" s="114"/>
      <c r="AH287" s="114"/>
      <c r="AI287" s="114"/>
      <c r="AJ287" s="114"/>
      <c r="AK287" s="114"/>
      <c r="AL287" s="114"/>
      <c r="AM287" s="114"/>
      <c r="AN287" s="114"/>
      <c r="AO287" s="114"/>
      <c r="AP287" s="114"/>
      <c r="AQ287" s="114"/>
      <c r="AR287" s="114"/>
      <c r="AT287" s="114"/>
      <c r="AV287" s="115"/>
      <c r="AW287" s="114"/>
      <c r="AX287" s="114"/>
      <c r="AY287" s="114"/>
      <c r="BA287" s="114"/>
      <c r="BD287" s="118"/>
      <c r="BF287" s="118"/>
      <c r="BH287" s="118"/>
      <c r="BJ287" s="118"/>
      <c r="BK287" s="119"/>
      <c r="BL287" s="119"/>
      <c r="BM287" s="118"/>
    </row>
    <row r="288" spans="1:67" s="207" customFormat="1" ht="64.900000000000006" customHeight="1" x14ac:dyDescent="0.2">
      <c r="A288" s="247">
        <v>11</v>
      </c>
      <c r="B288" s="891" t="s">
        <v>276</v>
      </c>
      <c r="C288" s="892"/>
      <c r="D288" s="204"/>
      <c r="E288" s="114"/>
      <c r="F288" s="114"/>
      <c r="G288" s="114"/>
      <c r="H288" s="204"/>
      <c r="I288" s="213"/>
      <c r="J288" s="213"/>
      <c r="K288" s="213"/>
      <c r="L288" s="213"/>
      <c r="M288" s="213"/>
      <c r="N288" s="204"/>
      <c r="O288" s="213"/>
      <c r="P288" s="213"/>
      <c r="Q288" s="213"/>
      <c r="R288" s="213"/>
      <c r="S288" s="213"/>
      <c r="T288" s="204"/>
      <c r="U288" s="214"/>
      <c r="V288" s="213"/>
      <c r="W288" s="213"/>
      <c r="X288" s="213"/>
      <c r="Y288" s="213"/>
      <c r="Z288" s="204"/>
      <c r="AA288" s="210"/>
      <c r="AB288" s="204"/>
      <c r="AC288" s="213"/>
      <c r="AD288" s="204"/>
      <c r="AE288" s="213"/>
      <c r="AF288" s="204"/>
      <c r="AG288" s="213"/>
      <c r="AH288" s="213"/>
      <c r="AI288" s="213"/>
      <c r="AJ288" s="213"/>
      <c r="AK288" s="213"/>
      <c r="AL288" s="213"/>
      <c r="AM288" s="213"/>
      <c r="AN288" s="213"/>
      <c r="AO288" s="213"/>
      <c r="AP288" s="213"/>
      <c r="AQ288" s="213"/>
      <c r="AR288" s="213"/>
      <c r="AT288" s="213"/>
      <c r="AV288" s="215"/>
      <c r="AW288" s="204"/>
      <c r="AX288" s="213"/>
      <c r="AY288" s="213"/>
      <c r="BA288" s="213"/>
      <c r="BD288" s="212"/>
      <c r="BF288" s="212"/>
      <c r="BH288" s="212"/>
      <c r="BJ288" s="212"/>
      <c r="BK288" s="206"/>
      <c r="BL288" s="206"/>
      <c r="BM288" s="212"/>
    </row>
    <row r="289" spans="1:67" s="115" customFormat="1" ht="101.25" x14ac:dyDescent="0.2">
      <c r="A289" s="248" t="s">
        <v>195</v>
      </c>
      <c r="B289" s="860" t="s">
        <v>390</v>
      </c>
      <c r="C289" s="861"/>
      <c r="D289" s="379"/>
      <c r="E289" s="248" t="s">
        <v>433</v>
      </c>
      <c r="F289" s="379"/>
      <c r="G289" s="248"/>
      <c r="H289" s="379"/>
      <c r="I289" s="248"/>
      <c r="J289" s="248"/>
      <c r="K289" s="248"/>
      <c r="L289" s="248">
        <v>1</v>
      </c>
      <c r="M289" s="248"/>
      <c r="N289" s="379"/>
      <c r="O289" s="248">
        <v>1</v>
      </c>
      <c r="P289" s="248"/>
      <c r="Q289" s="248"/>
      <c r="R289" s="248"/>
      <c r="S289" s="248"/>
      <c r="T289" s="147"/>
      <c r="U289" s="249" t="s">
        <v>376</v>
      </c>
      <c r="V289" s="248">
        <v>3</v>
      </c>
      <c r="W289" s="248"/>
      <c r="X289" s="248"/>
      <c r="Y289" s="248">
        <v>1</v>
      </c>
      <c r="Z289" s="379"/>
      <c r="AA289" s="250"/>
      <c r="AB289" s="148"/>
      <c r="AC289" s="248"/>
      <c r="AD289" s="379"/>
      <c r="AE289" s="253" t="s">
        <v>39</v>
      </c>
      <c r="AF289" s="431"/>
      <c r="AG289" s="253"/>
      <c r="AH289" s="253"/>
      <c r="AI289" s="253"/>
      <c r="AJ289" s="253"/>
      <c r="AK289" s="248"/>
      <c r="AL289" s="248"/>
      <c r="AM289" s="248"/>
      <c r="AN289" s="248"/>
      <c r="AO289" s="248"/>
      <c r="AP289" s="248"/>
      <c r="AQ289" s="248"/>
      <c r="AR289" s="248"/>
      <c r="AT289" s="248">
        <f>SUM(AG289:AR289)</f>
        <v>0</v>
      </c>
      <c r="AV289" s="250" t="s">
        <v>36</v>
      </c>
      <c r="AW289" s="148"/>
      <c r="AX289" s="248">
        <v>1</v>
      </c>
      <c r="AY289" s="248">
        <f>IF(AT289&lt;&gt;0,1,0)</f>
        <v>0</v>
      </c>
      <c r="BA289" s="248" t="s">
        <v>352</v>
      </c>
      <c r="BC289" s="248"/>
      <c r="BD289" s="127"/>
      <c r="BE289" s="248"/>
      <c r="BF289" s="127"/>
      <c r="BG289" s="248"/>
      <c r="BH289" s="127"/>
      <c r="BI289" s="248"/>
      <c r="BJ289" s="127"/>
      <c r="BK289" s="251">
        <f t="shared" ref="BK289:BK301" si="210">BC289+BE289+BG289+BI289</f>
        <v>0</v>
      </c>
      <c r="BL289" s="252" t="e">
        <f t="shared" ref="BL289:BL321" si="211">BK289/AT289</f>
        <v>#DIV/0!</v>
      </c>
      <c r="BM289" s="127">
        <f t="shared" ref="BM289:BM301" si="212">BD289+BF289+BH289+BJ289</f>
        <v>0</v>
      </c>
      <c r="BO289" s="149"/>
    </row>
    <row r="290" spans="1:67" s="115" customFormat="1" ht="93" x14ac:dyDescent="0.2">
      <c r="A290" s="248" t="s">
        <v>196</v>
      </c>
      <c r="B290" s="860" t="s">
        <v>161</v>
      </c>
      <c r="C290" s="861"/>
      <c r="D290" s="379"/>
      <c r="E290" s="248" t="s">
        <v>433</v>
      </c>
      <c r="F290" s="379"/>
      <c r="G290" s="248"/>
      <c r="H290" s="379"/>
      <c r="I290" s="248"/>
      <c r="J290" s="248"/>
      <c r="K290" s="248"/>
      <c r="L290" s="248">
        <v>1</v>
      </c>
      <c r="M290" s="248"/>
      <c r="N290" s="379"/>
      <c r="O290" s="248"/>
      <c r="P290" s="248"/>
      <c r="Q290" s="248"/>
      <c r="R290" s="248"/>
      <c r="S290" s="248">
        <v>1</v>
      </c>
      <c r="T290" s="147"/>
      <c r="U290" s="249" t="s">
        <v>377</v>
      </c>
      <c r="V290" s="248">
        <v>5</v>
      </c>
      <c r="W290" s="248"/>
      <c r="X290" s="248"/>
      <c r="Y290" s="248"/>
      <c r="Z290" s="379"/>
      <c r="AA290" s="250"/>
      <c r="AB290" s="148"/>
      <c r="AC290" s="248"/>
      <c r="AD290" s="379"/>
      <c r="AE290" s="253" t="s">
        <v>39</v>
      </c>
      <c r="AF290" s="379"/>
      <c r="AG290" s="248"/>
      <c r="AH290" s="248"/>
      <c r="AI290" s="248"/>
      <c r="AJ290" s="248"/>
      <c r="AK290" s="248"/>
      <c r="AL290" s="248"/>
      <c r="AM290" s="248"/>
      <c r="AN290" s="248"/>
      <c r="AO290" s="248"/>
      <c r="AP290" s="248"/>
      <c r="AQ290" s="248"/>
      <c r="AR290" s="248"/>
      <c r="AT290" s="248">
        <f t="shared" ref="AT290:AT301" si="213">SUM(AG290:AR290)</f>
        <v>0</v>
      </c>
      <c r="AV290" s="250" t="s">
        <v>258</v>
      </c>
      <c r="AW290" s="148"/>
      <c r="AX290" s="248">
        <v>1</v>
      </c>
      <c r="AY290" s="248">
        <f t="shared" ref="AY290:AY301" si="214">IF(AT290&lt;&gt;0,1,0)</f>
        <v>0</v>
      </c>
      <c r="BA290" s="248"/>
      <c r="BC290" s="248"/>
      <c r="BD290" s="127"/>
      <c r="BE290" s="248"/>
      <c r="BF290" s="127"/>
      <c r="BG290" s="248"/>
      <c r="BH290" s="127"/>
      <c r="BI290" s="248"/>
      <c r="BJ290" s="127"/>
      <c r="BK290" s="251">
        <f t="shared" si="210"/>
        <v>0</v>
      </c>
      <c r="BL290" s="252" t="e">
        <f t="shared" si="211"/>
        <v>#DIV/0!</v>
      </c>
      <c r="BM290" s="127">
        <f t="shared" si="212"/>
        <v>0</v>
      </c>
      <c r="BO290" s="149"/>
    </row>
    <row r="291" spans="1:67" s="115" customFormat="1" ht="93" x14ac:dyDescent="0.2">
      <c r="A291" s="248" t="s">
        <v>197</v>
      </c>
      <c r="B291" s="860" t="s">
        <v>160</v>
      </c>
      <c r="C291" s="861"/>
      <c r="D291" s="379"/>
      <c r="E291" s="248" t="s">
        <v>433</v>
      </c>
      <c r="F291" s="379"/>
      <c r="G291" s="248"/>
      <c r="H291" s="379"/>
      <c r="I291" s="248"/>
      <c r="J291" s="248"/>
      <c r="K291" s="248"/>
      <c r="L291" s="248">
        <v>1</v>
      </c>
      <c r="M291" s="248"/>
      <c r="N291" s="379"/>
      <c r="O291" s="248"/>
      <c r="P291" s="248"/>
      <c r="Q291" s="248"/>
      <c r="R291" s="248"/>
      <c r="S291" s="248">
        <v>1</v>
      </c>
      <c r="T291" s="147"/>
      <c r="U291" s="249" t="s">
        <v>377</v>
      </c>
      <c r="V291" s="248">
        <v>5</v>
      </c>
      <c r="W291" s="248"/>
      <c r="X291" s="248"/>
      <c r="Y291" s="248"/>
      <c r="Z291" s="379"/>
      <c r="AA291" s="250"/>
      <c r="AB291" s="148"/>
      <c r="AC291" s="248" t="s">
        <v>877</v>
      </c>
      <c r="AD291" s="379"/>
      <c r="AE291" s="255" t="s">
        <v>370</v>
      </c>
      <c r="AF291" s="379"/>
      <c r="AG291" s="248"/>
      <c r="AH291" s="248">
        <v>1</v>
      </c>
      <c r="AI291" s="248"/>
      <c r="AJ291" s="248"/>
      <c r="AK291" s="248"/>
      <c r="AL291" s="248"/>
      <c r="AM291" s="248"/>
      <c r="AN291" s="248"/>
      <c r="AO291" s="248"/>
      <c r="AP291" s="248"/>
      <c r="AQ291" s="248"/>
      <c r="AR291" s="248"/>
      <c r="AT291" s="248">
        <f t="shared" si="213"/>
        <v>1</v>
      </c>
      <c r="AV291" s="250" t="s">
        <v>258</v>
      </c>
      <c r="AW291" s="148"/>
      <c r="AX291" s="248">
        <v>1</v>
      </c>
      <c r="AY291" s="248">
        <f t="shared" si="214"/>
        <v>1</v>
      </c>
      <c r="BA291" s="248"/>
      <c r="BC291" s="248"/>
      <c r="BD291" s="127"/>
      <c r="BE291" s="248"/>
      <c r="BF291" s="127"/>
      <c r="BG291" s="248"/>
      <c r="BH291" s="127"/>
      <c r="BI291" s="248"/>
      <c r="BJ291" s="127"/>
      <c r="BK291" s="251">
        <f t="shared" si="210"/>
        <v>0</v>
      </c>
      <c r="BL291" s="252">
        <f t="shared" si="211"/>
        <v>0</v>
      </c>
      <c r="BM291" s="127">
        <f t="shared" si="212"/>
        <v>0</v>
      </c>
      <c r="BO291" s="149"/>
    </row>
    <row r="292" spans="1:67" s="115" customFormat="1" ht="71.45" customHeight="1" x14ac:dyDescent="0.2">
      <c r="A292" s="248" t="s">
        <v>198</v>
      </c>
      <c r="B292" s="860" t="s">
        <v>163</v>
      </c>
      <c r="C292" s="861"/>
      <c r="D292" s="379"/>
      <c r="E292" s="248" t="s">
        <v>433</v>
      </c>
      <c r="F292" s="379"/>
      <c r="G292" s="248"/>
      <c r="H292" s="379"/>
      <c r="I292" s="248"/>
      <c r="J292" s="248"/>
      <c r="K292" s="248"/>
      <c r="L292" s="248">
        <v>1</v>
      </c>
      <c r="M292" s="248"/>
      <c r="N292" s="379"/>
      <c r="O292" s="248"/>
      <c r="P292" s="248"/>
      <c r="Q292" s="248">
        <v>1</v>
      </c>
      <c r="R292" s="248"/>
      <c r="S292" s="248"/>
      <c r="T292" s="147"/>
      <c r="U292" s="249" t="s">
        <v>377</v>
      </c>
      <c r="V292" s="248">
        <v>4</v>
      </c>
      <c r="W292" s="248"/>
      <c r="X292" s="248"/>
      <c r="Y292" s="248"/>
      <c r="Z292" s="379"/>
      <c r="AA292" s="250"/>
      <c r="AB292" s="148"/>
      <c r="AC292" s="248"/>
      <c r="AD292" s="379"/>
      <c r="AE292" s="253" t="s">
        <v>39</v>
      </c>
      <c r="AF292" s="379"/>
      <c r="AG292" s="248"/>
      <c r="AH292" s="248"/>
      <c r="AI292" s="248"/>
      <c r="AJ292" s="248"/>
      <c r="AK292" s="248"/>
      <c r="AL292" s="248"/>
      <c r="AM292" s="248"/>
      <c r="AN292" s="248"/>
      <c r="AO292" s="248"/>
      <c r="AP292" s="248"/>
      <c r="AQ292" s="248"/>
      <c r="AR292" s="248"/>
      <c r="AT292" s="248">
        <f t="shared" si="213"/>
        <v>0</v>
      </c>
      <c r="AV292" s="250" t="s">
        <v>32</v>
      </c>
      <c r="AW292" s="148"/>
      <c r="AX292" s="248">
        <v>1</v>
      </c>
      <c r="AY292" s="248">
        <f t="shared" si="214"/>
        <v>0</v>
      </c>
      <c r="BA292" s="248"/>
      <c r="BC292" s="248"/>
      <c r="BD292" s="127"/>
      <c r="BE292" s="248"/>
      <c r="BF292" s="127"/>
      <c r="BG292" s="248"/>
      <c r="BH292" s="127"/>
      <c r="BI292" s="248"/>
      <c r="BJ292" s="127"/>
      <c r="BK292" s="251">
        <f t="shared" si="210"/>
        <v>0</v>
      </c>
      <c r="BL292" s="252" t="e">
        <f t="shared" si="211"/>
        <v>#DIV/0!</v>
      </c>
      <c r="BM292" s="127">
        <f t="shared" si="212"/>
        <v>0</v>
      </c>
      <c r="BO292" s="149"/>
    </row>
    <row r="293" spans="1:67" s="115" customFormat="1" ht="75.75" customHeight="1" x14ac:dyDescent="0.2">
      <c r="A293" s="616" t="s">
        <v>199</v>
      </c>
      <c r="B293" s="866" t="s">
        <v>562</v>
      </c>
      <c r="C293" s="867"/>
      <c r="D293" s="379"/>
      <c r="E293" s="616" t="s">
        <v>433</v>
      </c>
      <c r="F293" s="379"/>
      <c r="G293" s="616"/>
      <c r="H293" s="379"/>
      <c r="I293" s="616"/>
      <c r="J293" s="616"/>
      <c r="K293" s="616"/>
      <c r="L293" s="616">
        <v>1</v>
      </c>
      <c r="M293" s="616"/>
      <c r="N293" s="379"/>
      <c r="O293" s="616"/>
      <c r="P293" s="616">
        <v>1</v>
      </c>
      <c r="Q293" s="616"/>
      <c r="R293" s="616"/>
      <c r="S293" s="616"/>
      <c r="T293" s="147"/>
      <c r="U293" s="999" t="s">
        <v>376</v>
      </c>
      <c r="V293" s="616">
        <v>4</v>
      </c>
      <c r="W293" s="616"/>
      <c r="X293" s="616"/>
      <c r="Y293" s="616">
        <v>1</v>
      </c>
      <c r="Z293" s="379"/>
      <c r="AA293" s="638"/>
      <c r="AB293" s="148"/>
      <c r="AC293" s="616"/>
      <c r="AD293" s="379"/>
      <c r="AE293" s="626" t="s">
        <v>39</v>
      </c>
      <c r="AF293" s="379"/>
      <c r="AG293" s="616"/>
      <c r="AH293" s="616"/>
      <c r="AI293" s="616"/>
      <c r="AJ293" s="616"/>
      <c r="AK293" s="616"/>
      <c r="AL293" s="616"/>
      <c r="AM293" s="616"/>
      <c r="AN293" s="616"/>
      <c r="AO293" s="616"/>
      <c r="AP293" s="616"/>
      <c r="AQ293" s="616"/>
      <c r="AR293" s="616"/>
      <c r="AT293" s="616">
        <f t="shared" si="213"/>
        <v>0</v>
      </c>
      <c r="AV293" s="250" t="s">
        <v>54</v>
      </c>
      <c r="AW293" s="148"/>
      <c r="AX293" s="616">
        <v>1</v>
      </c>
      <c r="AY293" s="616">
        <f t="shared" si="214"/>
        <v>0</v>
      </c>
      <c r="BA293" s="616" t="s">
        <v>3</v>
      </c>
      <c r="BC293" s="616"/>
      <c r="BD293" s="618"/>
      <c r="BE293" s="616"/>
      <c r="BF293" s="618"/>
      <c r="BG293" s="616"/>
      <c r="BH293" s="618"/>
      <c r="BI293" s="616"/>
      <c r="BJ293" s="618"/>
      <c r="BK293" s="620">
        <f t="shared" si="210"/>
        <v>0</v>
      </c>
      <c r="BL293" s="622" t="e">
        <f t="shared" si="211"/>
        <v>#DIV/0!</v>
      </c>
      <c r="BM293" s="618">
        <f t="shared" si="212"/>
        <v>0</v>
      </c>
      <c r="BO293" s="624"/>
    </row>
    <row r="294" spans="1:67" s="115" customFormat="1" ht="73.5" customHeight="1" x14ac:dyDescent="0.2">
      <c r="A294" s="617"/>
      <c r="B294" s="868"/>
      <c r="C294" s="869"/>
      <c r="D294" s="379"/>
      <c r="E294" s="617"/>
      <c r="F294" s="379"/>
      <c r="G294" s="617"/>
      <c r="H294" s="379"/>
      <c r="I294" s="617"/>
      <c r="J294" s="617"/>
      <c r="K294" s="617"/>
      <c r="L294" s="617"/>
      <c r="M294" s="617"/>
      <c r="N294" s="379"/>
      <c r="O294" s="617"/>
      <c r="P294" s="617"/>
      <c r="Q294" s="617"/>
      <c r="R294" s="617"/>
      <c r="S294" s="617"/>
      <c r="T294" s="147"/>
      <c r="U294" s="1000"/>
      <c r="V294" s="617"/>
      <c r="W294" s="617"/>
      <c r="X294" s="617"/>
      <c r="Y294" s="617"/>
      <c r="Z294" s="379"/>
      <c r="AA294" s="639"/>
      <c r="AB294" s="148"/>
      <c r="AC294" s="617"/>
      <c r="AD294" s="379"/>
      <c r="AE294" s="627"/>
      <c r="AF294" s="379"/>
      <c r="AG294" s="617"/>
      <c r="AH294" s="617"/>
      <c r="AI294" s="617"/>
      <c r="AJ294" s="617"/>
      <c r="AK294" s="617"/>
      <c r="AL294" s="617"/>
      <c r="AM294" s="617"/>
      <c r="AN294" s="617"/>
      <c r="AO294" s="617"/>
      <c r="AP294" s="617"/>
      <c r="AQ294" s="617"/>
      <c r="AR294" s="617"/>
      <c r="AT294" s="617"/>
      <c r="AV294" s="250" t="s">
        <v>53</v>
      </c>
      <c r="AW294" s="148"/>
      <c r="AX294" s="617"/>
      <c r="AY294" s="617"/>
      <c r="BA294" s="617"/>
      <c r="BC294" s="617"/>
      <c r="BD294" s="619"/>
      <c r="BE294" s="617"/>
      <c r="BF294" s="619"/>
      <c r="BG294" s="617"/>
      <c r="BH294" s="619"/>
      <c r="BI294" s="617"/>
      <c r="BJ294" s="619"/>
      <c r="BK294" s="621"/>
      <c r="BL294" s="623"/>
      <c r="BM294" s="619"/>
      <c r="BO294" s="625"/>
    </row>
    <row r="295" spans="1:67" s="115" customFormat="1" ht="75.75" customHeight="1" x14ac:dyDescent="0.2">
      <c r="A295" s="616" t="s">
        <v>200</v>
      </c>
      <c r="B295" s="866" t="s">
        <v>156</v>
      </c>
      <c r="C295" s="867"/>
      <c r="D295" s="379"/>
      <c r="E295" s="616" t="s">
        <v>433</v>
      </c>
      <c r="F295" s="379"/>
      <c r="G295" s="616"/>
      <c r="H295" s="379"/>
      <c r="I295" s="616"/>
      <c r="J295" s="616"/>
      <c r="K295" s="616"/>
      <c r="L295" s="616">
        <v>1</v>
      </c>
      <c r="M295" s="616"/>
      <c r="N295" s="379"/>
      <c r="O295" s="616"/>
      <c r="P295" s="616">
        <v>1</v>
      </c>
      <c r="Q295" s="616"/>
      <c r="R295" s="616"/>
      <c r="S295" s="616"/>
      <c r="T295" s="147"/>
      <c r="U295" s="999" t="s">
        <v>377</v>
      </c>
      <c r="V295" s="616">
        <v>4</v>
      </c>
      <c r="W295" s="616"/>
      <c r="X295" s="616"/>
      <c r="Y295" s="616"/>
      <c r="Z295" s="379"/>
      <c r="AA295" s="638"/>
      <c r="AB295" s="148"/>
      <c r="AC295" s="616"/>
      <c r="AD295" s="379"/>
      <c r="AE295" s="626" t="s">
        <v>39</v>
      </c>
      <c r="AF295" s="379"/>
      <c r="AG295" s="616"/>
      <c r="AH295" s="616"/>
      <c r="AI295" s="616"/>
      <c r="AJ295" s="616"/>
      <c r="AK295" s="616"/>
      <c r="AL295" s="616"/>
      <c r="AM295" s="616"/>
      <c r="AN295" s="616"/>
      <c r="AO295" s="616"/>
      <c r="AP295" s="616"/>
      <c r="AQ295" s="616"/>
      <c r="AR295" s="616"/>
      <c r="AT295" s="616">
        <f t="shared" si="213"/>
        <v>0</v>
      </c>
      <c r="AV295" s="250" t="s">
        <v>54</v>
      </c>
      <c r="AW295" s="148"/>
      <c r="AX295" s="616">
        <v>1</v>
      </c>
      <c r="AY295" s="616">
        <f t="shared" si="214"/>
        <v>0</v>
      </c>
      <c r="BA295" s="616"/>
      <c r="BC295" s="616"/>
      <c r="BD295" s="618"/>
      <c r="BE295" s="616"/>
      <c r="BF295" s="618"/>
      <c r="BG295" s="616"/>
      <c r="BH295" s="618"/>
      <c r="BI295" s="616"/>
      <c r="BJ295" s="618"/>
      <c r="BK295" s="620">
        <f t="shared" si="210"/>
        <v>0</v>
      </c>
      <c r="BL295" s="622" t="e">
        <f t="shared" si="211"/>
        <v>#DIV/0!</v>
      </c>
      <c r="BM295" s="618">
        <f t="shared" si="212"/>
        <v>0</v>
      </c>
      <c r="BO295" s="624"/>
    </row>
    <row r="296" spans="1:67" s="115" customFormat="1" ht="75.75" customHeight="1" x14ac:dyDescent="0.2">
      <c r="A296" s="617"/>
      <c r="B296" s="868"/>
      <c r="C296" s="869"/>
      <c r="D296" s="379"/>
      <c r="E296" s="617"/>
      <c r="F296" s="379"/>
      <c r="G296" s="617"/>
      <c r="H296" s="379"/>
      <c r="I296" s="617"/>
      <c r="J296" s="617"/>
      <c r="K296" s="617"/>
      <c r="L296" s="617"/>
      <c r="M296" s="617"/>
      <c r="N296" s="379"/>
      <c r="O296" s="617"/>
      <c r="P296" s="617"/>
      <c r="Q296" s="617"/>
      <c r="R296" s="617"/>
      <c r="S296" s="617"/>
      <c r="T296" s="147"/>
      <c r="U296" s="1000"/>
      <c r="V296" s="617"/>
      <c r="W296" s="617"/>
      <c r="X296" s="617"/>
      <c r="Y296" s="617"/>
      <c r="Z296" s="379"/>
      <c r="AA296" s="639"/>
      <c r="AB296" s="148"/>
      <c r="AC296" s="617"/>
      <c r="AD296" s="379"/>
      <c r="AE296" s="627"/>
      <c r="AF296" s="379"/>
      <c r="AG296" s="617"/>
      <c r="AH296" s="617"/>
      <c r="AI296" s="617"/>
      <c r="AJ296" s="617"/>
      <c r="AK296" s="617"/>
      <c r="AL296" s="617"/>
      <c r="AM296" s="617"/>
      <c r="AN296" s="617"/>
      <c r="AO296" s="617"/>
      <c r="AP296" s="617"/>
      <c r="AQ296" s="617"/>
      <c r="AR296" s="617"/>
      <c r="AT296" s="617"/>
      <c r="AV296" s="250" t="s">
        <v>53</v>
      </c>
      <c r="AW296" s="148"/>
      <c r="AX296" s="617"/>
      <c r="AY296" s="617"/>
      <c r="BA296" s="617"/>
      <c r="BC296" s="617"/>
      <c r="BD296" s="619"/>
      <c r="BE296" s="617"/>
      <c r="BF296" s="619"/>
      <c r="BG296" s="617"/>
      <c r="BH296" s="619"/>
      <c r="BI296" s="617"/>
      <c r="BJ296" s="619"/>
      <c r="BK296" s="621"/>
      <c r="BL296" s="623"/>
      <c r="BM296" s="619"/>
      <c r="BO296" s="625"/>
    </row>
    <row r="297" spans="1:67" s="115" customFormat="1" ht="69.75" x14ac:dyDescent="0.2">
      <c r="A297" s="253" t="s">
        <v>201</v>
      </c>
      <c r="B297" s="862" t="s">
        <v>328</v>
      </c>
      <c r="C297" s="863"/>
      <c r="D297" s="379"/>
      <c r="E297" s="248" t="s">
        <v>433</v>
      </c>
      <c r="F297" s="379"/>
      <c r="G297" s="248"/>
      <c r="H297" s="379"/>
      <c r="I297" s="248"/>
      <c r="J297" s="248"/>
      <c r="K297" s="248"/>
      <c r="L297" s="248">
        <v>1</v>
      </c>
      <c r="M297" s="248"/>
      <c r="N297" s="379"/>
      <c r="O297" s="248">
        <v>1</v>
      </c>
      <c r="P297" s="248"/>
      <c r="Q297" s="248"/>
      <c r="R297" s="248"/>
      <c r="S297" s="248"/>
      <c r="T297" s="243"/>
      <c r="U297" s="249" t="s">
        <v>377</v>
      </c>
      <c r="V297" s="248">
        <v>5</v>
      </c>
      <c r="W297" s="248"/>
      <c r="X297" s="248"/>
      <c r="Y297" s="248"/>
      <c r="Z297" s="379"/>
      <c r="AA297" s="250"/>
      <c r="AB297" s="244"/>
      <c r="AC297" s="248"/>
      <c r="AD297" s="379"/>
      <c r="AE297" s="253" t="s">
        <v>39</v>
      </c>
      <c r="AF297" s="379"/>
      <c r="AG297" s="254"/>
      <c r="AH297" s="254"/>
      <c r="AI297" s="254"/>
      <c r="AJ297" s="254"/>
      <c r="AK297" s="254"/>
      <c r="AL297" s="254"/>
      <c r="AM297" s="254"/>
      <c r="AN297" s="254"/>
      <c r="AO297" s="254"/>
      <c r="AP297" s="254"/>
      <c r="AQ297" s="254"/>
      <c r="AR297" s="254"/>
      <c r="AT297" s="248">
        <f t="shared" si="213"/>
        <v>0</v>
      </c>
      <c r="AV297" s="250" t="s">
        <v>259</v>
      </c>
      <c r="AW297" s="244"/>
      <c r="AX297" s="248">
        <v>1</v>
      </c>
      <c r="AY297" s="248">
        <f t="shared" si="214"/>
        <v>0</v>
      </c>
      <c r="BA297" s="248"/>
      <c r="BC297" s="248"/>
      <c r="BD297" s="127"/>
      <c r="BE297" s="248"/>
      <c r="BF297" s="127"/>
      <c r="BG297" s="248"/>
      <c r="BH297" s="127"/>
      <c r="BI297" s="248"/>
      <c r="BJ297" s="127"/>
      <c r="BK297" s="251">
        <f t="shared" si="210"/>
        <v>0</v>
      </c>
      <c r="BL297" s="252" t="e">
        <f t="shared" si="211"/>
        <v>#DIV/0!</v>
      </c>
      <c r="BM297" s="127">
        <f t="shared" si="212"/>
        <v>0</v>
      </c>
      <c r="BO297" s="149"/>
    </row>
    <row r="298" spans="1:67" s="115" customFormat="1" ht="93" x14ac:dyDescent="0.2">
      <c r="A298" s="248" t="s">
        <v>202</v>
      </c>
      <c r="B298" s="860" t="s">
        <v>162</v>
      </c>
      <c r="C298" s="861"/>
      <c r="D298" s="379"/>
      <c r="E298" s="248" t="s">
        <v>433</v>
      </c>
      <c r="F298" s="379"/>
      <c r="G298" s="248"/>
      <c r="H298" s="379"/>
      <c r="I298" s="248"/>
      <c r="J298" s="248"/>
      <c r="K298" s="248"/>
      <c r="L298" s="248">
        <v>1</v>
      </c>
      <c r="M298" s="248"/>
      <c r="N298" s="379"/>
      <c r="O298" s="248">
        <v>1</v>
      </c>
      <c r="P298" s="248"/>
      <c r="Q298" s="248">
        <v>1</v>
      </c>
      <c r="R298" s="248"/>
      <c r="S298" s="248"/>
      <c r="T298" s="147"/>
      <c r="U298" s="249" t="s">
        <v>377</v>
      </c>
      <c r="V298" s="248">
        <v>4</v>
      </c>
      <c r="W298" s="248"/>
      <c r="X298" s="248"/>
      <c r="Y298" s="248"/>
      <c r="Z298" s="379"/>
      <c r="AA298" s="250"/>
      <c r="AB298" s="148"/>
      <c r="AC298" s="248"/>
      <c r="AD298" s="379"/>
      <c r="AE298" s="253" t="s">
        <v>39</v>
      </c>
      <c r="AF298" s="379"/>
      <c r="AG298" s="248"/>
      <c r="AH298" s="248"/>
      <c r="AI298" s="248"/>
      <c r="AJ298" s="248"/>
      <c r="AK298" s="248"/>
      <c r="AL298" s="248"/>
      <c r="AM298" s="248"/>
      <c r="AN298" s="248"/>
      <c r="AO298" s="248"/>
      <c r="AP298" s="248"/>
      <c r="AQ298" s="248"/>
      <c r="AR298" s="248"/>
      <c r="AT298" s="248">
        <f t="shared" si="213"/>
        <v>0</v>
      </c>
      <c r="AV298" s="250" t="s">
        <v>36</v>
      </c>
      <c r="AW298" s="148"/>
      <c r="AX298" s="248">
        <v>1</v>
      </c>
      <c r="AY298" s="248">
        <f t="shared" si="214"/>
        <v>0</v>
      </c>
      <c r="BA298" s="248"/>
      <c r="BC298" s="248"/>
      <c r="BD298" s="127"/>
      <c r="BE298" s="248"/>
      <c r="BF298" s="127"/>
      <c r="BG298" s="248"/>
      <c r="BH298" s="127"/>
      <c r="BI298" s="248"/>
      <c r="BJ298" s="127"/>
      <c r="BK298" s="251">
        <f t="shared" si="210"/>
        <v>0</v>
      </c>
      <c r="BL298" s="252" t="e">
        <f t="shared" si="211"/>
        <v>#DIV/0!</v>
      </c>
      <c r="BM298" s="127">
        <f t="shared" si="212"/>
        <v>0</v>
      </c>
      <c r="BO298" s="149"/>
    </row>
    <row r="299" spans="1:67" s="115" customFormat="1" ht="69.75" x14ac:dyDescent="0.2">
      <c r="A299" s="248" t="s">
        <v>594</v>
      </c>
      <c r="B299" s="860" t="s">
        <v>169</v>
      </c>
      <c r="C299" s="861"/>
      <c r="D299" s="379"/>
      <c r="E299" s="248" t="s">
        <v>433</v>
      </c>
      <c r="F299" s="379"/>
      <c r="G299" s="248"/>
      <c r="H299" s="379"/>
      <c r="I299" s="248"/>
      <c r="J299" s="248"/>
      <c r="K299" s="248"/>
      <c r="L299" s="248">
        <v>1</v>
      </c>
      <c r="M299" s="248"/>
      <c r="N299" s="379"/>
      <c r="O299" s="248"/>
      <c r="P299" s="248">
        <v>1</v>
      </c>
      <c r="Q299" s="248"/>
      <c r="R299" s="248"/>
      <c r="S299" s="248"/>
      <c r="T299" s="147"/>
      <c r="U299" s="249" t="s">
        <v>377</v>
      </c>
      <c r="V299" s="248">
        <v>5</v>
      </c>
      <c r="W299" s="248"/>
      <c r="X299" s="248"/>
      <c r="Y299" s="248"/>
      <c r="Z299" s="379"/>
      <c r="AA299" s="250"/>
      <c r="AB299" s="148"/>
      <c r="AC299" s="248"/>
      <c r="AD299" s="379"/>
      <c r="AE299" s="253" t="s">
        <v>39</v>
      </c>
      <c r="AF299" s="379"/>
      <c r="AG299" s="248"/>
      <c r="AH299" s="248"/>
      <c r="AI299" s="248"/>
      <c r="AJ299" s="248"/>
      <c r="AK299" s="248"/>
      <c r="AL299" s="248"/>
      <c r="AM299" s="248"/>
      <c r="AN299" s="248"/>
      <c r="AO299" s="248"/>
      <c r="AP299" s="248"/>
      <c r="AQ299" s="248"/>
      <c r="AR299" s="248"/>
      <c r="AT299" s="248">
        <f t="shared" si="213"/>
        <v>0</v>
      </c>
      <c r="AV299" s="250" t="s">
        <v>55</v>
      </c>
      <c r="AW299" s="148"/>
      <c r="AX299" s="248">
        <v>1</v>
      </c>
      <c r="AY299" s="248">
        <f t="shared" si="214"/>
        <v>0</v>
      </c>
      <c r="BA299" s="248"/>
      <c r="BC299" s="248"/>
      <c r="BD299" s="127"/>
      <c r="BE299" s="248"/>
      <c r="BF299" s="127"/>
      <c r="BG299" s="248"/>
      <c r="BH299" s="127"/>
      <c r="BI299" s="248"/>
      <c r="BJ299" s="127"/>
      <c r="BK299" s="251">
        <f t="shared" si="210"/>
        <v>0</v>
      </c>
      <c r="BL299" s="252" t="e">
        <f t="shared" si="211"/>
        <v>#DIV/0!</v>
      </c>
      <c r="BM299" s="127">
        <f t="shared" si="212"/>
        <v>0</v>
      </c>
      <c r="BO299" s="149"/>
    </row>
    <row r="300" spans="1:67" s="115" customFormat="1" ht="81.599999999999994" customHeight="1" x14ac:dyDescent="0.2">
      <c r="A300" s="248" t="s">
        <v>203</v>
      </c>
      <c r="B300" s="860" t="s">
        <v>784</v>
      </c>
      <c r="C300" s="861"/>
      <c r="D300" s="379"/>
      <c r="E300" s="248" t="s">
        <v>433</v>
      </c>
      <c r="F300" s="379"/>
      <c r="G300" s="248"/>
      <c r="H300" s="379"/>
      <c r="I300" s="248"/>
      <c r="J300" s="248"/>
      <c r="K300" s="248"/>
      <c r="L300" s="248">
        <v>1</v>
      </c>
      <c r="M300" s="248"/>
      <c r="N300" s="379"/>
      <c r="O300" s="248">
        <v>1</v>
      </c>
      <c r="P300" s="248"/>
      <c r="Q300" s="248"/>
      <c r="R300" s="248"/>
      <c r="S300" s="248"/>
      <c r="T300" s="147"/>
      <c r="U300" s="249" t="s">
        <v>377</v>
      </c>
      <c r="V300" s="248">
        <v>4</v>
      </c>
      <c r="W300" s="248"/>
      <c r="X300" s="248"/>
      <c r="Y300" s="248"/>
      <c r="Z300" s="379"/>
      <c r="AA300" s="250"/>
      <c r="AB300" s="148"/>
      <c r="AC300" s="248"/>
      <c r="AD300" s="379"/>
      <c r="AE300" s="253" t="s">
        <v>39</v>
      </c>
      <c r="AF300" s="379"/>
      <c r="AG300" s="248"/>
      <c r="AH300" s="248"/>
      <c r="AI300" s="248"/>
      <c r="AJ300" s="248"/>
      <c r="AK300" s="248"/>
      <c r="AL300" s="248"/>
      <c r="AM300" s="248"/>
      <c r="AN300" s="248"/>
      <c r="AO300" s="248"/>
      <c r="AP300" s="248"/>
      <c r="AQ300" s="248"/>
      <c r="AR300" s="248"/>
      <c r="AT300" s="248">
        <f t="shared" si="213"/>
        <v>0</v>
      </c>
      <c r="AV300" s="250" t="s">
        <v>41</v>
      </c>
      <c r="AW300" s="148"/>
      <c r="AX300" s="248">
        <v>1</v>
      </c>
      <c r="AY300" s="248">
        <f t="shared" si="214"/>
        <v>0</v>
      </c>
      <c r="BA300" s="248"/>
      <c r="BC300" s="248"/>
      <c r="BD300" s="127"/>
      <c r="BE300" s="248"/>
      <c r="BF300" s="127"/>
      <c r="BG300" s="248"/>
      <c r="BH300" s="127"/>
      <c r="BI300" s="248"/>
      <c r="BJ300" s="127"/>
      <c r="BK300" s="251">
        <f t="shared" si="210"/>
        <v>0</v>
      </c>
      <c r="BL300" s="252" t="e">
        <f t="shared" si="211"/>
        <v>#DIV/0!</v>
      </c>
      <c r="BM300" s="127">
        <f t="shared" si="212"/>
        <v>0</v>
      </c>
      <c r="BO300" s="149"/>
    </row>
    <row r="301" spans="1:67" s="115" customFormat="1" ht="101.25" x14ac:dyDescent="0.2">
      <c r="A301" s="248" t="s">
        <v>204</v>
      </c>
      <c r="B301" s="860" t="s">
        <v>159</v>
      </c>
      <c r="C301" s="861"/>
      <c r="D301" s="379"/>
      <c r="E301" s="248" t="s">
        <v>433</v>
      </c>
      <c r="F301" s="379"/>
      <c r="G301" s="248"/>
      <c r="H301" s="379"/>
      <c r="I301" s="248"/>
      <c r="J301" s="248"/>
      <c r="K301" s="248"/>
      <c r="L301" s="248">
        <v>1</v>
      </c>
      <c r="M301" s="248"/>
      <c r="N301" s="379"/>
      <c r="O301" s="248"/>
      <c r="P301" s="248"/>
      <c r="Q301" s="248">
        <v>1</v>
      </c>
      <c r="R301" s="248"/>
      <c r="S301" s="248"/>
      <c r="T301" s="147"/>
      <c r="U301" s="249" t="s">
        <v>376</v>
      </c>
      <c r="V301" s="248">
        <v>3</v>
      </c>
      <c r="W301" s="248"/>
      <c r="X301" s="248"/>
      <c r="Y301" s="248"/>
      <c r="Z301" s="379"/>
      <c r="AA301" s="250"/>
      <c r="AB301" s="148"/>
      <c r="AC301" s="248"/>
      <c r="AD301" s="379"/>
      <c r="AE301" s="253" t="s">
        <v>39</v>
      </c>
      <c r="AF301" s="379"/>
      <c r="AG301" s="248"/>
      <c r="AH301" s="248"/>
      <c r="AI301" s="248"/>
      <c r="AJ301" s="248"/>
      <c r="AK301" s="248"/>
      <c r="AL301" s="248"/>
      <c r="AM301" s="248"/>
      <c r="AN301" s="248"/>
      <c r="AO301" s="248"/>
      <c r="AP301" s="248"/>
      <c r="AQ301" s="248"/>
      <c r="AR301" s="248"/>
      <c r="AT301" s="248">
        <f t="shared" si="213"/>
        <v>0</v>
      </c>
      <c r="AV301" s="250" t="s">
        <v>255</v>
      </c>
      <c r="AW301" s="148"/>
      <c r="AX301" s="248">
        <v>1</v>
      </c>
      <c r="AY301" s="248">
        <f t="shared" si="214"/>
        <v>0</v>
      </c>
      <c r="BA301" s="248"/>
      <c r="BC301" s="248"/>
      <c r="BD301" s="127"/>
      <c r="BE301" s="248"/>
      <c r="BF301" s="127"/>
      <c r="BG301" s="248"/>
      <c r="BH301" s="127"/>
      <c r="BI301" s="248"/>
      <c r="BJ301" s="127"/>
      <c r="BK301" s="251">
        <f t="shared" si="210"/>
        <v>0</v>
      </c>
      <c r="BL301" s="252" t="e">
        <f t="shared" si="211"/>
        <v>#DIV/0!</v>
      </c>
      <c r="BM301" s="127">
        <f t="shared" si="212"/>
        <v>0</v>
      </c>
      <c r="BO301" s="149"/>
    </row>
    <row r="302" spans="1:67" s="115" customFormat="1" ht="77.45" customHeight="1" x14ac:dyDescent="0.2">
      <c r="A302" s="248" t="s">
        <v>205</v>
      </c>
      <c r="B302" s="860" t="s">
        <v>254</v>
      </c>
      <c r="C302" s="861"/>
      <c r="D302" s="379"/>
      <c r="E302" s="248" t="s">
        <v>433</v>
      </c>
      <c r="F302" s="379"/>
      <c r="G302" s="248"/>
      <c r="H302" s="379"/>
      <c r="I302" s="248"/>
      <c r="J302" s="248"/>
      <c r="K302" s="248"/>
      <c r="L302" s="248">
        <v>1</v>
      </c>
      <c r="M302" s="248"/>
      <c r="N302" s="379"/>
      <c r="O302" s="248"/>
      <c r="P302" s="248">
        <v>1</v>
      </c>
      <c r="Q302" s="248"/>
      <c r="R302" s="248"/>
      <c r="S302" s="248"/>
      <c r="T302" s="243"/>
      <c r="U302" s="249" t="s">
        <v>377</v>
      </c>
      <c r="V302" s="248">
        <v>4</v>
      </c>
      <c r="W302" s="248"/>
      <c r="X302" s="248"/>
      <c r="Y302" s="248"/>
      <c r="Z302" s="379"/>
      <c r="AA302" s="250"/>
      <c r="AB302" s="244"/>
      <c r="AC302" s="248"/>
      <c r="AD302" s="379"/>
      <c r="AE302" s="253" t="s">
        <v>39</v>
      </c>
      <c r="AF302" s="379"/>
      <c r="AG302" s="248"/>
      <c r="AH302" s="248"/>
      <c r="AI302" s="248"/>
      <c r="AJ302" s="248"/>
      <c r="AK302" s="255"/>
      <c r="AL302" s="248"/>
      <c r="AM302" s="248"/>
      <c r="AN302" s="248"/>
      <c r="AO302" s="248"/>
      <c r="AP302" s="248"/>
      <c r="AQ302" s="248"/>
      <c r="AR302" s="248"/>
      <c r="AT302" s="248">
        <f t="shared" ref="AT302:AT308" si="215">SUM(AG302:AR302)</f>
        <v>0</v>
      </c>
      <c r="AV302" s="250" t="s">
        <v>256</v>
      </c>
      <c r="AW302" s="244"/>
      <c r="AX302" s="248">
        <v>1</v>
      </c>
      <c r="AY302" s="248">
        <f t="shared" ref="AY302:AY321" si="216">IF(AT302&lt;&gt;0,1,0)</f>
        <v>0</v>
      </c>
      <c r="BA302" s="248"/>
      <c r="BC302" s="248"/>
      <c r="BD302" s="127"/>
      <c r="BE302" s="248"/>
      <c r="BF302" s="127"/>
      <c r="BG302" s="248"/>
      <c r="BH302" s="127"/>
      <c r="BI302" s="248"/>
      <c r="BJ302" s="127"/>
      <c r="BK302" s="251">
        <f t="shared" ref="BK302:BK321" si="217">BC302+BE302+BG302+BI302</f>
        <v>0</v>
      </c>
      <c r="BL302" s="252" t="e">
        <f t="shared" si="211"/>
        <v>#DIV/0!</v>
      </c>
      <c r="BM302" s="127">
        <f t="shared" ref="BM302:BM321" si="218">BD302+BF302+BH302+BJ302</f>
        <v>0</v>
      </c>
      <c r="BO302" s="256"/>
    </row>
    <row r="303" spans="1:67" s="115" customFormat="1" ht="66" customHeight="1" x14ac:dyDescent="0.2">
      <c r="A303" s="616" t="s">
        <v>206</v>
      </c>
      <c r="B303" s="866" t="s">
        <v>991</v>
      </c>
      <c r="C303" s="867"/>
      <c r="D303" s="379"/>
      <c r="E303" s="616" t="s">
        <v>433</v>
      </c>
      <c r="F303" s="379"/>
      <c r="G303" s="616"/>
      <c r="H303" s="379"/>
      <c r="I303" s="616"/>
      <c r="J303" s="616"/>
      <c r="K303" s="616"/>
      <c r="L303" s="616">
        <v>1</v>
      </c>
      <c r="M303" s="616"/>
      <c r="N303" s="379"/>
      <c r="O303" s="616"/>
      <c r="P303" s="616"/>
      <c r="Q303" s="616">
        <v>1</v>
      </c>
      <c r="R303" s="616"/>
      <c r="S303" s="616"/>
      <c r="T303" s="147"/>
      <c r="U303" s="999" t="s">
        <v>377</v>
      </c>
      <c r="V303" s="616">
        <v>4</v>
      </c>
      <c r="W303" s="616"/>
      <c r="X303" s="616"/>
      <c r="Y303" s="616"/>
      <c r="Z303" s="379"/>
      <c r="AA303" s="638"/>
      <c r="AB303" s="148"/>
      <c r="AC303" s="616"/>
      <c r="AD303" s="379"/>
      <c r="AE303" s="626" t="s">
        <v>39</v>
      </c>
      <c r="AF303" s="379"/>
      <c r="AG303" s="616"/>
      <c r="AH303" s="616"/>
      <c r="AI303" s="616"/>
      <c r="AJ303" s="616"/>
      <c r="AK303" s="616"/>
      <c r="AL303" s="616"/>
      <c r="AM303" s="616"/>
      <c r="AN303" s="616"/>
      <c r="AO303" s="616"/>
      <c r="AP303" s="616"/>
      <c r="AQ303" s="616"/>
      <c r="AR303" s="616"/>
      <c r="AT303" s="616">
        <f t="shared" ref="AT303" si="219">SUM(AG303:AR303)</f>
        <v>0</v>
      </c>
      <c r="AV303" s="250" t="s">
        <v>36</v>
      </c>
      <c r="AW303" s="148"/>
      <c r="AX303" s="616">
        <v>1</v>
      </c>
      <c r="AY303" s="616">
        <f t="shared" ref="AY303" si="220">IF(AT303&lt;&gt;0,1,0)</f>
        <v>0</v>
      </c>
      <c r="BA303" s="616"/>
      <c r="BC303" s="616"/>
      <c r="BD303" s="618"/>
      <c r="BE303" s="616"/>
      <c r="BF303" s="618"/>
      <c r="BG303" s="616"/>
      <c r="BH303" s="618"/>
      <c r="BI303" s="616"/>
      <c r="BJ303" s="618"/>
      <c r="BK303" s="620">
        <f t="shared" ref="BK303" si="221">BC303+BE303+BG303+BI303</f>
        <v>0</v>
      </c>
      <c r="BL303" s="622" t="e">
        <f t="shared" ref="BL303" si="222">BK303/AT303</f>
        <v>#DIV/0!</v>
      </c>
      <c r="BM303" s="618">
        <f t="shared" ref="BM303" si="223">BD303+BF303+BH303+BJ303</f>
        <v>0</v>
      </c>
      <c r="BO303" s="624"/>
    </row>
    <row r="304" spans="1:67" s="115" customFormat="1" ht="66" customHeight="1" x14ac:dyDescent="0.2">
      <c r="A304" s="617"/>
      <c r="B304" s="868"/>
      <c r="C304" s="869"/>
      <c r="D304" s="379"/>
      <c r="E304" s="617"/>
      <c r="F304" s="379"/>
      <c r="G304" s="617"/>
      <c r="H304" s="379"/>
      <c r="I304" s="617"/>
      <c r="J304" s="617"/>
      <c r="K304" s="617"/>
      <c r="L304" s="617"/>
      <c r="M304" s="617"/>
      <c r="N304" s="379"/>
      <c r="O304" s="617"/>
      <c r="P304" s="617"/>
      <c r="Q304" s="617"/>
      <c r="R304" s="617"/>
      <c r="S304" s="617"/>
      <c r="T304" s="147"/>
      <c r="U304" s="1000"/>
      <c r="V304" s="617"/>
      <c r="W304" s="617"/>
      <c r="X304" s="617"/>
      <c r="Y304" s="617"/>
      <c r="Z304" s="379"/>
      <c r="AA304" s="639"/>
      <c r="AB304" s="148"/>
      <c r="AC304" s="617"/>
      <c r="AD304" s="379"/>
      <c r="AE304" s="627"/>
      <c r="AF304" s="379"/>
      <c r="AG304" s="617"/>
      <c r="AH304" s="617"/>
      <c r="AI304" s="617"/>
      <c r="AJ304" s="617"/>
      <c r="AK304" s="617"/>
      <c r="AL304" s="617"/>
      <c r="AM304" s="617"/>
      <c r="AN304" s="617"/>
      <c r="AO304" s="617"/>
      <c r="AP304" s="617"/>
      <c r="AQ304" s="617"/>
      <c r="AR304" s="617"/>
      <c r="AT304" s="617"/>
      <c r="AV304" s="250" t="s">
        <v>80</v>
      </c>
      <c r="AW304" s="148"/>
      <c r="AX304" s="617"/>
      <c r="AY304" s="617"/>
      <c r="BA304" s="617"/>
      <c r="BC304" s="617"/>
      <c r="BD304" s="619"/>
      <c r="BE304" s="617"/>
      <c r="BF304" s="619"/>
      <c r="BG304" s="617"/>
      <c r="BH304" s="619"/>
      <c r="BI304" s="617"/>
      <c r="BJ304" s="619"/>
      <c r="BK304" s="621"/>
      <c r="BL304" s="623"/>
      <c r="BM304" s="619"/>
      <c r="BO304" s="625"/>
    </row>
    <row r="305" spans="1:67" s="115" customFormat="1" ht="75.75" customHeight="1" x14ac:dyDescent="0.2">
      <c r="A305" s="616" t="s">
        <v>207</v>
      </c>
      <c r="B305" s="866" t="s">
        <v>597</v>
      </c>
      <c r="C305" s="867"/>
      <c r="D305" s="379"/>
      <c r="E305" s="616" t="s">
        <v>433</v>
      </c>
      <c r="F305" s="379"/>
      <c r="G305" s="616"/>
      <c r="H305" s="379"/>
      <c r="I305" s="616"/>
      <c r="J305" s="616"/>
      <c r="K305" s="616"/>
      <c r="L305" s="616">
        <v>1</v>
      </c>
      <c r="M305" s="616"/>
      <c r="N305" s="379"/>
      <c r="O305" s="616">
        <v>1</v>
      </c>
      <c r="P305" s="616"/>
      <c r="Q305" s="616">
        <v>1</v>
      </c>
      <c r="R305" s="616"/>
      <c r="S305" s="616"/>
      <c r="T305" s="147"/>
      <c r="U305" s="999" t="s">
        <v>377</v>
      </c>
      <c r="V305" s="616">
        <v>4</v>
      </c>
      <c r="W305" s="616"/>
      <c r="X305" s="616">
        <v>1</v>
      </c>
      <c r="Y305" s="616"/>
      <c r="Z305" s="379"/>
      <c r="AA305" s="638"/>
      <c r="AB305" s="148"/>
      <c r="AC305" s="616"/>
      <c r="AD305" s="379"/>
      <c r="AE305" s="626" t="s">
        <v>39</v>
      </c>
      <c r="AF305" s="379"/>
      <c r="AG305" s="616"/>
      <c r="AH305" s="616"/>
      <c r="AI305" s="616"/>
      <c r="AJ305" s="616"/>
      <c r="AK305" s="616"/>
      <c r="AL305" s="616"/>
      <c r="AM305" s="616"/>
      <c r="AN305" s="616"/>
      <c r="AO305" s="616"/>
      <c r="AP305" s="616"/>
      <c r="AQ305" s="616"/>
      <c r="AR305" s="616"/>
      <c r="AT305" s="616">
        <f t="shared" ref="AT305" si="224">SUM(AG305:AR305)</f>
        <v>0</v>
      </c>
      <c r="AV305" s="250" t="s">
        <v>36</v>
      </c>
      <c r="AW305" s="148"/>
      <c r="AX305" s="616">
        <v>1</v>
      </c>
      <c r="AY305" s="616">
        <f t="shared" si="216"/>
        <v>0</v>
      </c>
      <c r="BA305" s="616"/>
      <c r="BC305" s="616"/>
      <c r="BD305" s="618"/>
      <c r="BE305" s="616"/>
      <c r="BF305" s="618"/>
      <c r="BG305" s="616"/>
      <c r="BH305" s="618"/>
      <c r="BI305" s="616"/>
      <c r="BJ305" s="618"/>
      <c r="BK305" s="620">
        <f t="shared" si="217"/>
        <v>0</v>
      </c>
      <c r="BL305" s="622" t="e">
        <f t="shared" si="211"/>
        <v>#DIV/0!</v>
      </c>
      <c r="BM305" s="618">
        <f t="shared" si="218"/>
        <v>0</v>
      </c>
      <c r="BO305" s="624"/>
    </row>
    <row r="306" spans="1:67" s="115" customFormat="1" ht="75.75" customHeight="1" x14ac:dyDescent="0.2">
      <c r="A306" s="617"/>
      <c r="B306" s="868"/>
      <c r="C306" s="869"/>
      <c r="D306" s="379"/>
      <c r="E306" s="617"/>
      <c r="F306" s="379"/>
      <c r="G306" s="617"/>
      <c r="H306" s="379"/>
      <c r="I306" s="617"/>
      <c r="J306" s="617"/>
      <c r="K306" s="617"/>
      <c r="L306" s="617"/>
      <c r="M306" s="617"/>
      <c r="N306" s="379"/>
      <c r="O306" s="617"/>
      <c r="P306" s="617"/>
      <c r="Q306" s="617"/>
      <c r="R306" s="617"/>
      <c r="S306" s="617"/>
      <c r="T306" s="147"/>
      <c r="U306" s="1000"/>
      <c r="V306" s="617"/>
      <c r="W306" s="617"/>
      <c r="X306" s="617"/>
      <c r="Y306" s="617"/>
      <c r="Z306" s="379"/>
      <c r="AA306" s="639"/>
      <c r="AB306" s="148"/>
      <c r="AC306" s="617"/>
      <c r="AD306" s="379"/>
      <c r="AE306" s="627"/>
      <c r="AF306" s="379"/>
      <c r="AG306" s="617"/>
      <c r="AH306" s="617"/>
      <c r="AI306" s="617"/>
      <c r="AJ306" s="617"/>
      <c r="AK306" s="617"/>
      <c r="AL306" s="617"/>
      <c r="AM306" s="617"/>
      <c r="AN306" s="617"/>
      <c r="AO306" s="617"/>
      <c r="AP306" s="617"/>
      <c r="AQ306" s="617"/>
      <c r="AR306" s="617"/>
      <c r="AT306" s="617"/>
      <c r="AV306" s="250" t="s">
        <v>80</v>
      </c>
      <c r="AW306" s="148"/>
      <c r="AX306" s="617"/>
      <c r="AY306" s="617"/>
      <c r="BA306" s="617"/>
      <c r="BC306" s="617"/>
      <c r="BD306" s="619"/>
      <c r="BE306" s="617"/>
      <c r="BF306" s="619"/>
      <c r="BG306" s="617"/>
      <c r="BH306" s="619"/>
      <c r="BI306" s="617"/>
      <c r="BJ306" s="619"/>
      <c r="BK306" s="621"/>
      <c r="BL306" s="623"/>
      <c r="BM306" s="619"/>
      <c r="BO306" s="625"/>
    </row>
    <row r="307" spans="1:67" s="115" customFormat="1" ht="133.15" customHeight="1" x14ac:dyDescent="0.2">
      <c r="A307" s="248" t="s">
        <v>211</v>
      </c>
      <c r="B307" s="860" t="s">
        <v>595</v>
      </c>
      <c r="C307" s="861"/>
      <c r="D307" s="379"/>
      <c r="E307" s="248" t="s">
        <v>433</v>
      </c>
      <c r="F307" s="379"/>
      <c r="G307" s="248"/>
      <c r="H307" s="379"/>
      <c r="I307" s="248"/>
      <c r="J307" s="248"/>
      <c r="K307" s="248"/>
      <c r="L307" s="248">
        <v>1</v>
      </c>
      <c r="M307" s="248"/>
      <c r="N307" s="379"/>
      <c r="O307" s="248">
        <v>1</v>
      </c>
      <c r="P307" s="248"/>
      <c r="Q307" s="248"/>
      <c r="R307" s="248"/>
      <c r="S307" s="248"/>
      <c r="T307" s="243"/>
      <c r="U307" s="249" t="s">
        <v>377</v>
      </c>
      <c r="V307" s="248">
        <v>4</v>
      </c>
      <c r="W307" s="248"/>
      <c r="X307" s="248"/>
      <c r="Y307" s="248">
        <v>1</v>
      </c>
      <c r="Z307" s="379"/>
      <c r="AA307" s="250"/>
      <c r="AB307" s="244"/>
      <c r="AC307" s="248"/>
      <c r="AD307" s="379"/>
      <c r="AE307" s="253" t="s">
        <v>39</v>
      </c>
      <c r="AF307" s="379"/>
      <c r="AG307" s="248"/>
      <c r="AH307" s="248"/>
      <c r="AI307" s="248"/>
      <c r="AJ307" s="248"/>
      <c r="AK307" s="255"/>
      <c r="AL307" s="248"/>
      <c r="AM307" s="248"/>
      <c r="AN307" s="248"/>
      <c r="AO307" s="248"/>
      <c r="AP307" s="248"/>
      <c r="AQ307" s="248"/>
      <c r="AR307" s="248"/>
      <c r="AT307" s="248">
        <f t="shared" si="215"/>
        <v>0</v>
      </c>
      <c r="AV307" s="250" t="s">
        <v>36</v>
      </c>
      <c r="AW307" s="244"/>
      <c r="AX307" s="248">
        <v>1</v>
      </c>
      <c r="AY307" s="248">
        <f t="shared" si="216"/>
        <v>0</v>
      </c>
      <c r="BA307" s="248" t="s">
        <v>3</v>
      </c>
      <c r="BC307" s="248"/>
      <c r="BD307" s="127"/>
      <c r="BE307" s="248"/>
      <c r="BF307" s="127"/>
      <c r="BG307" s="248"/>
      <c r="BH307" s="127"/>
      <c r="BI307" s="248"/>
      <c r="BJ307" s="127"/>
      <c r="BK307" s="251">
        <f t="shared" si="217"/>
        <v>0</v>
      </c>
      <c r="BL307" s="252" t="e">
        <f t="shared" si="211"/>
        <v>#DIV/0!</v>
      </c>
      <c r="BM307" s="127">
        <f t="shared" si="218"/>
        <v>0</v>
      </c>
      <c r="BO307" s="256"/>
    </row>
    <row r="308" spans="1:67" s="115" customFormat="1" ht="187.15" customHeight="1" x14ac:dyDescent="0.2">
      <c r="A308" s="248" t="s">
        <v>234</v>
      </c>
      <c r="B308" s="860" t="s">
        <v>598</v>
      </c>
      <c r="C308" s="861"/>
      <c r="D308" s="379"/>
      <c r="E308" s="248" t="s">
        <v>433</v>
      </c>
      <c r="F308" s="379"/>
      <c r="G308" s="248"/>
      <c r="H308" s="379"/>
      <c r="I308" s="248"/>
      <c r="J308" s="248"/>
      <c r="K308" s="248"/>
      <c r="L308" s="248">
        <v>1</v>
      </c>
      <c r="M308" s="248"/>
      <c r="N308" s="379"/>
      <c r="O308" s="248"/>
      <c r="P308" s="248"/>
      <c r="Q308" s="248">
        <v>1</v>
      </c>
      <c r="R308" s="248"/>
      <c r="S308" s="248"/>
      <c r="T308" s="243"/>
      <c r="U308" s="249" t="s">
        <v>377</v>
      </c>
      <c r="V308" s="248">
        <v>4</v>
      </c>
      <c r="W308" s="248"/>
      <c r="X308" s="248">
        <v>1</v>
      </c>
      <c r="Y308" s="248"/>
      <c r="Z308" s="379"/>
      <c r="AA308" s="250"/>
      <c r="AB308" s="244"/>
      <c r="AC308" s="248"/>
      <c r="AD308" s="379"/>
      <c r="AE308" s="253" t="s">
        <v>39</v>
      </c>
      <c r="AF308" s="379"/>
      <c r="AG308" s="248"/>
      <c r="AH308" s="248"/>
      <c r="AI308" s="248"/>
      <c r="AJ308" s="248"/>
      <c r="AK308" s="255"/>
      <c r="AL308" s="248"/>
      <c r="AM308" s="248"/>
      <c r="AN308" s="248"/>
      <c r="AO308" s="248"/>
      <c r="AP308" s="248"/>
      <c r="AQ308" s="248"/>
      <c r="AR308" s="248"/>
      <c r="AT308" s="248">
        <f t="shared" si="215"/>
        <v>0</v>
      </c>
      <c r="AV308" s="250" t="s">
        <v>92</v>
      </c>
      <c r="AW308" s="244"/>
      <c r="AX308" s="248">
        <v>1</v>
      </c>
      <c r="AY308" s="248">
        <f t="shared" si="216"/>
        <v>0</v>
      </c>
      <c r="BA308" s="248"/>
      <c r="BC308" s="248"/>
      <c r="BD308" s="127"/>
      <c r="BE308" s="248"/>
      <c r="BF308" s="127"/>
      <c r="BG308" s="248"/>
      <c r="BH308" s="127"/>
      <c r="BI308" s="248"/>
      <c r="BJ308" s="127"/>
      <c r="BK308" s="251">
        <f t="shared" si="217"/>
        <v>0</v>
      </c>
      <c r="BL308" s="252" t="e">
        <f t="shared" si="211"/>
        <v>#DIV/0!</v>
      </c>
      <c r="BM308" s="127">
        <f t="shared" si="218"/>
        <v>0</v>
      </c>
      <c r="BO308" s="256"/>
    </row>
    <row r="309" spans="1:67" s="115" customFormat="1" ht="141.6" customHeight="1" x14ac:dyDescent="0.2">
      <c r="A309" s="248" t="s">
        <v>250</v>
      </c>
      <c r="B309" s="860" t="s">
        <v>596</v>
      </c>
      <c r="C309" s="861"/>
      <c r="D309" s="379"/>
      <c r="E309" s="248" t="s">
        <v>433</v>
      </c>
      <c r="F309" s="379"/>
      <c r="G309" s="248"/>
      <c r="H309" s="379"/>
      <c r="I309" s="248"/>
      <c r="J309" s="248"/>
      <c r="K309" s="248"/>
      <c r="L309" s="248">
        <v>1</v>
      </c>
      <c r="M309" s="248"/>
      <c r="N309" s="379"/>
      <c r="O309" s="248">
        <v>1</v>
      </c>
      <c r="P309" s="248">
        <v>1</v>
      </c>
      <c r="Q309" s="248">
        <v>1</v>
      </c>
      <c r="R309" s="248"/>
      <c r="S309" s="248">
        <v>1</v>
      </c>
      <c r="T309" s="243"/>
      <c r="U309" s="249" t="s">
        <v>377</v>
      </c>
      <c r="V309" s="248">
        <v>4</v>
      </c>
      <c r="W309" s="248"/>
      <c r="X309" s="248"/>
      <c r="Y309" s="248">
        <v>1</v>
      </c>
      <c r="Z309" s="379"/>
      <c r="AA309" s="250"/>
      <c r="AB309" s="244"/>
      <c r="AC309" s="248"/>
      <c r="AD309" s="379"/>
      <c r="AE309" s="253" t="s">
        <v>39</v>
      </c>
      <c r="AF309" s="379"/>
      <c r="AG309" s="248"/>
      <c r="AH309" s="248"/>
      <c r="AI309" s="248"/>
      <c r="AJ309" s="248"/>
      <c r="AK309" s="255"/>
      <c r="AL309" s="248"/>
      <c r="AM309" s="248"/>
      <c r="AN309" s="248"/>
      <c r="AO309" s="248"/>
      <c r="AP309" s="248"/>
      <c r="AQ309" s="248"/>
      <c r="AR309" s="248"/>
      <c r="AT309" s="248">
        <f t="shared" ref="AT309:AT321" si="225">SUM(AG309:AR309)</f>
        <v>0</v>
      </c>
      <c r="AV309" s="250" t="s">
        <v>36</v>
      </c>
      <c r="AW309" s="244"/>
      <c r="AX309" s="248">
        <v>1</v>
      </c>
      <c r="AY309" s="248">
        <f t="shared" si="216"/>
        <v>0</v>
      </c>
      <c r="BA309" s="248" t="s">
        <v>352</v>
      </c>
      <c r="BC309" s="248"/>
      <c r="BD309" s="127"/>
      <c r="BE309" s="248"/>
      <c r="BF309" s="127"/>
      <c r="BG309" s="248"/>
      <c r="BH309" s="127"/>
      <c r="BI309" s="248"/>
      <c r="BJ309" s="127"/>
      <c r="BK309" s="251">
        <f t="shared" si="217"/>
        <v>0</v>
      </c>
      <c r="BL309" s="252" t="e">
        <f t="shared" si="211"/>
        <v>#DIV/0!</v>
      </c>
      <c r="BM309" s="127">
        <f t="shared" si="218"/>
        <v>0</v>
      </c>
      <c r="BO309" s="256"/>
    </row>
    <row r="310" spans="1:67" s="115" customFormat="1" ht="95.45" customHeight="1" x14ac:dyDescent="0.2">
      <c r="A310" s="616" t="s">
        <v>288</v>
      </c>
      <c r="B310" s="866" t="s">
        <v>992</v>
      </c>
      <c r="C310" s="867"/>
      <c r="D310" s="379"/>
      <c r="E310" s="616" t="s">
        <v>302</v>
      </c>
      <c r="F310" s="379"/>
      <c r="G310" s="616" t="s">
        <v>997</v>
      </c>
      <c r="H310" s="379"/>
      <c r="I310" s="616"/>
      <c r="J310" s="616"/>
      <c r="K310" s="616"/>
      <c r="L310" s="616">
        <v>1</v>
      </c>
      <c r="M310" s="616"/>
      <c r="N310" s="379"/>
      <c r="O310" s="616"/>
      <c r="P310" s="616"/>
      <c r="Q310" s="616">
        <v>1</v>
      </c>
      <c r="R310" s="616"/>
      <c r="S310" s="616"/>
      <c r="T310" s="147"/>
      <c r="U310" s="999" t="s">
        <v>377</v>
      </c>
      <c r="V310" s="616">
        <v>4</v>
      </c>
      <c r="W310" s="616"/>
      <c r="X310" s="616"/>
      <c r="Y310" s="616"/>
      <c r="Z310" s="379"/>
      <c r="AA310" s="638"/>
      <c r="AB310" s="148"/>
      <c r="AC310" s="616" t="s">
        <v>67</v>
      </c>
      <c r="AD310" s="379"/>
      <c r="AE310" s="253" t="s">
        <v>257</v>
      </c>
      <c r="AF310" s="379"/>
      <c r="AG310" s="616"/>
      <c r="AH310" s="616"/>
      <c r="AI310" s="616"/>
      <c r="AJ310" s="616"/>
      <c r="AK310" s="616"/>
      <c r="AL310" s="616"/>
      <c r="AM310" s="616"/>
      <c r="AN310" s="616"/>
      <c r="AO310" s="616"/>
      <c r="AP310" s="616"/>
      <c r="AQ310" s="616">
        <v>1</v>
      </c>
      <c r="AR310" s="616"/>
      <c r="AT310" s="616">
        <f t="shared" si="225"/>
        <v>1</v>
      </c>
      <c r="AV310" s="250" t="s">
        <v>36</v>
      </c>
      <c r="AW310" s="148"/>
      <c r="AX310" s="616">
        <v>1</v>
      </c>
      <c r="AY310" s="616">
        <f t="shared" si="216"/>
        <v>1</v>
      </c>
      <c r="BA310" s="616"/>
      <c r="BC310" s="616"/>
      <c r="BD310" s="618"/>
      <c r="BE310" s="616"/>
      <c r="BF310" s="618"/>
      <c r="BG310" s="616"/>
      <c r="BH310" s="618"/>
      <c r="BI310" s="616"/>
      <c r="BJ310" s="618"/>
      <c r="BK310" s="620">
        <f t="shared" si="217"/>
        <v>0</v>
      </c>
      <c r="BL310" s="622">
        <f t="shared" si="211"/>
        <v>0</v>
      </c>
      <c r="BM310" s="618">
        <f t="shared" si="218"/>
        <v>0</v>
      </c>
      <c r="BO310" s="624"/>
    </row>
    <row r="311" spans="1:67" s="115" customFormat="1" ht="95.45" customHeight="1" x14ac:dyDescent="0.2">
      <c r="A311" s="617"/>
      <c r="B311" s="868"/>
      <c r="C311" s="869"/>
      <c r="D311" s="379"/>
      <c r="E311" s="617"/>
      <c r="F311" s="379"/>
      <c r="G311" s="617"/>
      <c r="H311" s="379"/>
      <c r="I311" s="617"/>
      <c r="J311" s="617"/>
      <c r="K311" s="617"/>
      <c r="L311" s="617"/>
      <c r="M311" s="617"/>
      <c r="N311" s="379"/>
      <c r="O311" s="617"/>
      <c r="P311" s="617"/>
      <c r="Q311" s="617"/>
      <c r="R311" s="617"/>
      <c r="S311" s="617"/>
      <c r="T311" s="147"/>
      <c r="U311" s="1000"/>
      <c r="V311" s="617"/>
      <c r="W311" s="617"/>
      <c r="X311" s="617"/>
      <c r="Y311" s="617"/>
      <c r="Z311" s="379"/>
      <c r="AA311" s="639"/>
      <c r="AB311" s="148"/>
      <c r="AC311" s="617"/>
      <c r="AD311" s="379"/>
      <c r="AE311" s="549" t="s">
        <v>1005</v>
      </c>
      <c r="AF311" s="379"/>
      <c r="AG311" s="617"/>
      <c r="AH311" s="617"/>
      <c r="AI311" s="617"/>
      <c r="AJ311" s="617"/>
      <c r="AK311" s="617"/>
      <c r="AL311" s="617"/>
      <c r="AM311" s="617"/>
      <c r="AN311" s="617"/>
      <c r="AO311" s="617"/>
      <c r="AP311" s="617"/>
      <c r="AQ311" s="617"/>
      <c r="AR311" s="617"/>
      <c r="AT311" s="617"/>
      <c r="AV311" s="250" t="s">
        <v>80</v>
      </c>
      <c r="AW311" s="148"/>
      <c r="AX311" s="617"/>
      <c r="AY311" s="617"/>
      <c r="BA311" s="617"/>
      <c r="BC311" s="617"/>
      <c r="BD311" s="619"/>
      <c r="BE311" s="617"/>
      <c r="BF311" s="619"/>
      <c r="BG311" s="617"/>
      <c r="BH311" s="619"/>
      <c r="BI311" s="617"/>
      <c r="BJ311" s="619"/>
      <c r="BK311" s="621"/>
      <c r="BL311" s="623"/>
      <c r="BM311" s="619"/>
      <c r="BO311" s="625"/>
    </row>
    <row r="312" spans="1:67" s="115" customFormat="1" ht="133.15" customHeight="1" x14ac:dyDescent="0.2">
      <c r="A312" s="248" t="s">
        <v>289</v>
      </c>
      <c r="B312" s="860" t="s">
        <v>599</v>
      </c>
      <c r="C312" s="861"/>
      <c r="D312" s="379"/>
      <c r="E312" s="248" t="s">
        <v>433</v>
      </c>
      <c r="F312" s="379"/>
      <c r="G312" s="248"/>
      <c r="H312" s="379"/>
      <c r="I312" s="248"/>
      <c r="J312" s="248"/>
      <c r="K312" s="248"/>
      <c r="L312" s="248">
        <v>1</v>
      </c>
      <c r="M312" s="248"/>
      <c r="N312" s="379"/>
      <c r="O312" s="248"/>
      <c r="P312" s="248"/>
      <c r="Q312" s="248">
        <v>1</v>
      </c>
      <c r="R312" s="248"/>
      <c r="S312" s="248"/>
      <c r="T312" s="243"/>
      <c r="U312" s="249" t="s">
        <v>377</v>
      </c>
      <c r="V312" s="248">
        <v>4</v>
      </c>
      <c r="W312" s="248"/>
      <c r="X312" s="248"/>
      <c r="Y312" s="248">
        <v>1</v>
      </c>
      <c r="Z312" s="379"/>
      <c r="AA312" s="250"/>
      <c r="AB312" s="244"/>
      <c r="AC312" s="248"/>
      <c r="AD312" s="379"/>
      <c r="AE312" s="253" t="s">
        <v>39</v>
      </c>
      <c r="AF312" s="379"/>
      <c r="AG312" s="248"/>
      <c r="AH312" s="248"/>
      <c r="AI312" s="248"/>
      <c r="AJ312" s="248"/>
      <c r="AK312" s="255"/>
      <c r="AL312" s="248"/>
      <c r="AM312" s="248"/>
      <c r="AN312" s="248"/>
      <c r="AO312" s="248"/>
      <c r="AP312" s="248"/>
      <c r="AQ312" s="248"/>
      <c r="AR312" s="248"/>
      <c r="AT312" s="248">
        <f t="shared" si="225"/>
        <v>0</v>
      </c>
      <c r="AV312" s="250" t="s">
        <v>255</v>
      </c>
      <c r="AW312" s="244"/>
      <c r="AX312" s="248">
        <v>1</v>
      </c>
      <c r="AY312" s="248">
        <f t="shared" si="216"/>
        <v>0</v>
      </c>
      <c r="BA312" s="248" t="s">
        <v>3</v>
      </c>
      <c r="BC312" s="248"/>
      <c r="BD312" s="127"/>
      <c r="BE312" s="248"/>
      <c r="BF312" s="127"/>
      <c r="BG312" s="248"/>
      <c r="BH312" s="127"/>
      <c r="BI312" s="248"/>
      <c r="BJ312" s="127"/>
      <c r="BK312" s="251">
        <f t="shared" si="217"/>
        <v>0</v>
      </c>
      <c r="BL312" s="252" t="e">
        <f t="shared" si="211"/>
        <v>#DIV/0!</v>
      </c>
      <c r="BM312" s="127">
        <f t="shared" si="218"/>
        <v>0</v>
      </c>
      <c r="BO312" s="256"/>
    </row>
    <row r="313" spans="1:67" s="115" customFormat="1" ht="133.15" customHeight="1" x14ac:dyDescent="0.2">
      <c r="A313" s="248" t="s">
        <v>290</v>
      </c>
      <c r="B313" s="860" t="s">
        <v>600</v>
      </c>
      <c r="C313" s="861"/>
      <c r="D313" s="379"/>
      <c r="E313" s="248" t="s">
        <v>433</v>
      </c>
      <c r="F313" s="379"/>
      <c r="G313" s="248"/>
      <c r="H313" s="379"/>
      <c r="I313" s="248"/>
      <c r="J313" s="248"/>
      <c r="K313" s="248"/>
      <c r="L313" s="248">
        <v>1</v>
      </c>
      <c r="M313" s="248"/>
      <c r="N313" s="379"/>
      <c r="O313" s="248"/>
      <c r="P313" s="248"/>
      <c r="Q313" s="248">
        <v>1</v>
      </c>
      <c r="R313" s="248"/>
      <c r="S313" s="248"/>
      <c r="T313" s="243"/>
      <c r="U313" s="249" t="s">
        <v>377</v>
      </c>
      <c r="V313" s="248">
        <v>4</v>
      </c>
      <c r="W313" s="248"/>
      <c r="X313" s="248"/>
      <c r="Y313" s="248"/>
      <c r="Z313" s="379"/>
      <c r="AA313" s="250"/>
      <c r="AB313" s="244"/>
      <c r="AC313" s="248" t="s">
        <v>877</v>
      </c>
      <c r="AD313" s="379"/>
      <c r="AE313" s="255" t="s">
        <v>1004</v>
      </c>
      <c r="AF313" s="379"/>
      <c r="AG313" s="248"/>
      <c r="AH313" s="248"/>
      <c r="AI313" s="248"/>
      <c r="AJ313" s="248"/>
      <c r="AK313" s="255"/>
      <c r="AL313" s="248"/>
      <c r="AM313" s="248"/>
      <c r="AN313" s="248"/>
      <c r="AO313" s="248"/>
      <c r="AP313" s="248"/>
      <c r="AQ313" s="248"/>
      <c r="AR313" s="248"/>
      <c r="AT313" s="248">
        <f t="shared" si="225"/>
        <v>0</v>
      </c>
      <c r="AV313" s="250" t="s">
        <v>87</v>
      </c>
      <c r="AW313" s="244"/>
      <c r="AX313" s="248">
        <v>1</v>
      </c>
      <c r="AY313" s="248">
        <f t="shared" si="216"/>
        <v>0</v>
      </c>
      <c r="BA313" s="248"/>
      <c r="BC313" s="248"/>
      <c r="BD313" s="127"/>
      <c r="BE313" s="248"/>
      <c r="BF313" s="127"/>
      <c r="BG313" s="248"/>
      <c r="BH313" s="127"/>
      <c r="BI313" s="248"/>
      <c r="BJ313" s="127"/>
      <c r="BK313" s="251">
        <f t="shared" si="217"/>
        <v>0</v>
      </c>
      <c r="BL313" s="252" t="e">
        <f t="shared" si="211"/>
        <v>#DIV/0!</v>
      </c>
      <c r="BM313" s="127">
        <f t="shared" si="218"/>
        <v>0</v>
      </c>
      <c r="BO313" s="256"/>
    </row>
    <row r="314" spans="1:67" s="115" customFormat="1" ht="133.15" customHeight="1" x14ac:dyDescent="0.2">
      <c r="A314" s="248" t="s">
        <v>291</v>
      </c>
      <c r="B314" s="860" t="s">
        <v>601</v>
      </c>
      <c r="C314" s="861"/>
      <c r="D314" s="379"/>
      <c r="E314" s="248" t="s">
        <v>433</v>
      </c>
      <c r="F314" s="379"/>
      <c r="G314" s="248"/>
      <c r="H314" s="379"/>
      <c r="I314" s="248"/>
      <c r="J314" s="248"/>
      <c r="K314" s="248"/>
      <c r="L314" s="248">
        <v>1</v>
      </c>
      <c r="M314" s="248"/>
      <c r="N314" s="379"/>
      <c r="O314" s="248">
        <v>1</v>
      </c>
      <c r="P314" s="248">
        <v>1</v>
      </c>
      <c r="Q314" s="248">
        <v>1</v>
      </c>
      <c r="R314" s="248">
        <v>1</v>
      </c>
      <c r="S314" s="248">
        <v>1</v>
      </c>
      <c r="T314" s="243"/>
      <c r="U314" s="249" t="s">
        <v>377</v>
      </c>
      <c r="V314" s="248">
        <v>4</v>
      </c>
      <c r="W314" s="248"/>
      <c r="X314" s="248"/>
      <c r="Y314" s="248"/>
      <c r="Z314" s="379"/>
      <c r="AA314" s="250"/>
      <c r="AB314" s="244"/>
      <c r="AC314" s="248"/>
      <c r="AD314" s="379"/>
      <c r="AE314" s="253" t="s">
        <v>39</v>
      </c>
      <c r="AF314" s="379"/>
      <c r="AG314" s="248"/>
      <c r="AH314" s="248"/>
      <c r="AI314" s="248"/>
      <c r="AJ314" s="248"/>
      <c r="AK314" s="255"/>
      <c r="AL314" s="248"/>
      <c r="AM314" s="248"/>
      <c r="AN314" s="248"/>
      <c r="AO314" s="248"/>
      <c r="AP314" s="248"/>
      <c r="AQ314" s="248"/>
      <c r="AR314" s="248"/>
      <c r="AT314" s="248">
        <f t="shared" si="225"/>
        <v>0</v>
      </c>
      <c r="AV314" s="250" t="s">
        <v>36</v>
      </c>
      <c r="AW314" s="244"/>
      <c r="AX314" s="248">
        <v>1</v>
      </c>
      <c r="AY314" s="248">
        <f t="shared" si="216"/>
        <v>0</v>
      </c>
      <c r="BA314" s="248"/>
      <c r="BC314" s="248"/>
      <c r="BD314" s="127"/>
      <c r="BE314" s="248"/>
      <c r="BF314" s="127"/>
      <c r="BG314" s="248"/>
      <c r="BH314" s="127"/>
      <c r="BI314" s="248"/>
      <c r="BJ314" s="127"/>
      <c r="BK314" s="251">
        <f t="shared" si="217"/>
        <v>0</v>
      </c>
      <c r="BL314" s="252" t="e">
        <f t="shared" si="211"/>
        <v>#DIV/0!</v>
      </c>
      <c r="BM314" s="127">
        <f t="shared" si="218"/>
        <v>0</v>
      </c>
      <c r="BO314" s="256"/>
    </row>
    <row r="315" spans="1:67" s="115" customFormat="1" ht="133.15" customHeight="1" x14ac:dyDescent="0.2">
      <c r="A315" s="248" t="s">
        <v>292</v>
      </c>
      <c r="B315" s="860" t="s">
        <v>602</v>
      </c>
      <c r="C315" s="861"/>
      <c r="D315" s="379"/>
      <c r="E315" s="248" t="s">
        <v>433</v>
      </c>
      <c r="F315" s="379"/>
      <c r="G315" s="248" t="s">
        <v>987</v>
      </c>
      <c r="H315" s="379"/>
      <c r="I315" s="248"/>
      <c r="J315" s="248"/>
      <c r="K315" s="248"/>
      <c r="L315" s="248">
        <v>1</v>
      </c>
      <c r="M315" s="248"/>
      <c r="N315" s="379"/>
      <c r="O315" s="248"/>
      <c r="P315" s="248"/>
      <c r="Q315" s="248"/>
      <c r="R315" s="248"/>
      <c r="S315" s="248">
        <v>1</v>
      </c>
      <c r="T315" s="243"/>
      <c r="U315" s="249" t="s">
        <v>377</v>
      </c>
      <c r="V315" s="248">
        <v>4</v>
      </c>
      <c r="W315" s="248"/>
      <c r="X315" s="248"/>
      <c r="Y315" s="248"/>
      <c r="Z315" s="379"/>
      <c r="AA315" s="250"/>
      <c r="AB315" s="244"/>
      <c r="AC315" s="248" t="s">
        <v>67</v>
      </c>
      <c r="AD315" s="379"/>
      <c r="AE315" s="253" t="s">
        <v>213</v>
      </c>
      <c r="AF315" s="379"/>
      <c r="AG315" s="248"/>
      <c r="AH315" s="248"/>
      <c r="AI315" s="248"/>
      <c r="AJ315" s="248"/>
      <c r="AK315" s="255"/>
      <c r="AL315" s="248"/>
      <c r="AM315" s="248">
        <v>1</v>
      </c>
      <c r="AN315" s="248"/>
      <c r="AO315" s="248"/>
      <c r="AP315" s="248"/>
      <c r="AQ315" s="248"/>
      <c r="AR315" s="248"/>
      <c r="AT315" s="248">
        <f t="shared" si="225"/>
        <v>1</v>
      </c>
      <c r="AV315" s="250" t="s">
        <v>458</v>
      </c>
      <c r="AW315" s="244"/>
      <c r="AX315" s="248">
        <v>1</v>
      </c>
      <c r="AY315" s="248">
        <f t="shared" si="216"/>
        <v>1</v>
      </c>
      <c r="BA315" s="248"/>
      <c r="BC315" s="248"/>
      <c r="BD315" s="127"/>
      <c r="BE315" s="248"/>
      <c r="BF315" s="127"/>
      <c r="BG315" s="248"/>
      <c r="BH315" s="127"/>
      <c r="BI315" s="248"/>
      <c r="BJ315" s="127"/>
      <c r="BK315" s="251">
        <f t="shared" si="217"/>
        <v>0</v>
      </c>
      <c r="BL315" s="252">
        <f t="shared" si="211"/>
        <v>0</v>
      </c>
      <c r="BM315" s="127">
        <f t="shared" si="218"/>
        <v>0</v>
      </c>
      <c r="BO315" s="256"/>
    </row>
    <row r="316" spans="1:67" s="115" customFormat="1" ht="133.15" customHeight="1" x14ac:dyDescent="0.2">
      <c r="A316" s="254" t="s">
        <v>293</v>
      </c>
      <c r="B316" s="860" t="s">
        <v>603</v>
      </c>
      <c r="C316" s="861"/>
      <c r="D316" s="379"/>
      <c r="E316" s="248" t="s">
        <v>433</v>
      </c>
      <c r="F316" s="379"/>
      <c r="G316" s="248"/>
      <c r="H316" s="379"/>
      <c r="I316" s="248"/>
      <c r="J316" s="248"/>
      <c r="K316" s="248"/>
      <c r="L316" s="248">
        <v>1</v>
      </c>
      <c r="M316" s="248"/>
      <c r="N316" s="379"/>
      <c r="O316" s="248">
        <v>1</v>
      </c>
      <c r="P316" s="248"/>
      <c r="Q316" s="248"/>
      <c r="R316" s="248"/>
      <c r="S316" s="248"/>
      <c r="T316" s="243"/>
      <c r="U316" s="249" t="s">
        <v>377</v>
      </c>
      <c r="V316" s="248">
        <v>4</v>
      </c>
      <c r="W316" s="248"/>
      <c r="X316" s="248"/>
      <c r="Y316" s="248"/>
      <c r="Z316" s="379"/>
      <c r="AA316" s="250"/>
      <c r="AB316" s="244"/>
      <c r="AC316" s="248" t="s">
        <v>69</v>
      </c>
      <c r="AD316" s="379"/>
      <c r="AE316" s="549" t="s">
        <v>1005</v>
      </c>
      <c r="AF316" s="379"/>
      <c r="AG316" s="248"/>
      <c r="AH316" s="248"/>
      <c r="AI316" s="248"/>
      <c r="AJ316" s="248"/>
      <c r="AK316" s="255"/>
      <c r="AL316" s="248"/>
      <c r="AM316" s="248"/>
      <c r="AN316" s="248"/>
      <c r="AO316" s="248"/>
      <c r="AP316" s="248"/>
      <c r="AQ316" s="248"/>
      <c r="AR316" s="248"/>
      <c r="AT316" s="248">
        <f t="shared" si="225"/>
        <v>0</v>
      </c>
      <c r="AV316" s="250" t="s">
        <v>36</v>
      </c>
      <c r="AW316" s="244"/>
      <c r="AX316" s="248">
        <v>1</v>
      </c>
      <c r="AY316" s="248">
        <f t="shared" si="216"/>
        <v>0</v>
      </c>
      <c r="BA316" s="248"/>
      <c r="BC316" s="248"/>
      <c r="BD316" s="127"/>
      <c r="BE316" s="248"/>
      <c r="BF316" s="127"/>
      <c r="BG316" s="248"/>
      <c r="BH316" s="127"/>
      <c r="BI316" s="248"/>
      <c r="BJ316" s="127"/>
      <c r="BK316" s="251">
        <f t="shared" si="217"/>
        <v>0</v>
      </c>
      <c r="BL316" s="252" t="e">
        <f t="shared" si="211"/>
        <v>#DIV/0!</v>
      </c>
      <c r="BM316" s="127">
        <f t="shared" si="218"/>
        <v>0</v>
      </c>
      <c r="BO316" s="256"/>
    </row>
    <row r="317" spans="1:67" s="115" customFormat="1" ht="153.6" customHeight="1" x14ac:dyDescent="0.2">
      <c r="A317" s="248" t="s">
        <v>294</v>
      </c>
      <c r="B317" s="860" t="s">
        <v>604</v>
      </c>
      <c r="C317" s="861"/>
      <c r="D317" s="379"/>
      <c r="E317" s="248" t="s">
        <v>433</v>
      </c>
      <c r="F317" s="379"/>
      <c r="G317" s="248"/>
      <c r="H317" s="379"/>
      <c r="I317" s="248"/>
      <c r="J317" s="248"/>
      <c r="K317" s="248"/>
      <c r="L317" s="248">
        <v>1</v>
      </c>
      <c r="M317" s="248"/>
      <c r="N317" s="379"/>
      <c r="O317" s="248"/>
      <c r="P317" s="248"/>
      <c r="Q317" s="248"/>
      <c r="R317" s="248"/>
      <c r="S317" s="248">
        <v>1</v>
      </c>
      <c r="T317" s="243"/>
      <c r="U317" s="249" t="s">
        <v>377</v>
      </c>
      <c r="V317" s="248">
        <v>4</v>
      </c>
      <c r="W317" s="248"/>
      <c r="X317" s="248"/>
      <c r="Y317" s="248"/>
      <c r="Z317" s="379"/>
      <c r="AA317" s="250"/>
      <c r="AB317" s="244"/>
      <c r="AC317" s="248" t="s">
        <v>877</v>
      </c>
      <c r="AD317" s="379"/>
      <c r="AE317" s="255" t="s">
        <v>1004</v>
      </c>
      <c r="AF317" s="379"/>
      <c r="AG317" s="248"/>
      <c r="AH317" s="248"/>
      <c r="AI317" s="248"/>
      <c r="AJ317" s="248"/>
      <c r="AK317" s="255"/>
      <c r="AL317" s="248"/>
      <c r="AM317" s="248"/>
      <c r="AN317" s="248"/>
      <c r="AO317" s="248"/>
      <c r="AP317" s="248"/>
      <c r="AQ317" s="248"/>
      <c r="AR317" s="248"/>
      <c r="AT317" s="248">
        <f t="shared" si="225"/>
        <v>0</v>
      </c>
      <c r="AV317" s="250" t="s">
        <v>458</v>
      </c>
      <c r="AW317" s="244"/>
      <c r="AX317" s="248">
        <v>1</v>
      </c>
      <c r="AY317" s="248">
        <f t="shared" si="216"/>
        <v>0</v>
      </c>
      <c r="BA317" s="248"/>
      <c r="BC317" s="248"/>
      <c r="BD317" s="127"/>
      <c r="BE317" s="248"/>
      <c r="BF317" s="127"/>
      <c r="BG317" s="248"/>
      <c r="BH317" s="127"/>
      <c r="BI317" s="248"/>
      <c r="BJ317" s="127"/>
      <c r="BK317" s="251">
        <f t="shared" si="217"/>
        <v>0</v>
      </c>
      <c r="BL317" s="252" t="e">
        <f t="shared" si="211"/>
        <v>#DIV/0!</v>
      </c>
      <c r="BM317" s="127">
        <f t="shared" si="218"/>
        <v>0</v>
      </c>
      <c r="BO317" s="256"/>
    </row>
    <row r="318" spans="1:67" s="115" customFormat="1" ht="153.6" customHeight="1" x14ac:dyDescent="0.2">
      <c r="A318" s="248" t="s">
        <v>295</v>
      </c>
      <c r="B318" s="860" t="s">
        <v>605</v>
      </c>
      <c r="C318" s="861"/>
      <c r="D318" s="379"/>
      <c r="E318" s="248" t="s">
        <v>433</v>
      </c>
      <c r="F318" s="379"/>
      <c r="G318" s="248"/>
      <c r="H318" s="379"/>
      <c r="I318" s="248"/>
      <c r="J318" s="248"/>
      <c r="K318" s="248"/>
      <c r="L318" s="248">
        <v>1</v>
      </c>
      <c r="M318" s="248"/>
      <c r="N318" s="379"/>
      <c r="O318" s="248"/>
      <c r="P318" s="248"/>
      <c r="Q318" s="248">
        <v>1</v>
      </c>
      <c r="R318" s="248"/>
      <c r="S318" s="248"/>
      <c r="T318" s="243"/>
      <c r="U318" s="249" t="s">
        <v>377</v>
      </c>
      <c r="V318" s="248">
        <v>4</v>
      </c>
      <c r="W318" s="248"/>
      <c r="X318" s="248">
        <v>1</v>
      </c>
      <c r="Y318" s="248"/>
      <c r="Z318" s="379"/>
      <c r="AA318" s="250"/>
      <c r="AB318" s="244"/>
      <c r="AC318" s="248"/>
      <c r="AD318" s="379"/>
      <c r="AE318" s="253" t="s">
        <v>39</v>
      </c>
      <c r="AF318" s="379"/>
      <c r="AG318" s="248"/>
      <c r="AH318" s="248"/>
      <c r="AI318" s="248"/>
      <c r="AJ318" s="248"/>
      <c r="AK318" s="253"/>
      <c r="AL318" s="248"/>
      <c r="AM318" s="248"/>
      <c r="AN318" s="248"/>
      <c r="AO318" s="248"/>
      <c r="AP318" s="248"/>
      <c r="AQ318" s="248"/>
      <c r="AR318" s="248"/>
      <c r="AT318" s="248">
        <f t="shared" si="225"/>
        <v>0</v>
      </c>
      <c r="AV318" s="250" t="s">
        <v>458</v>
      </c>
      <c r="AW318" s="244"/>
      <c r="AX318" s="248">
        <v>1</v>
      </c>
      <c r="AY318" s="248">
        <f t="shared" si="216"/>
        <v>0</v>
      </c>
      <c r="BA318" s="248"/>
      <c r="BC318" s="248"/>
      <c r="BD318" s="127"/>
      <c r="BE318" s="248"/>
      <c r="BF318" s="127"/>
      <c r="BG318" s="248"/>
      <c r="BH318" s="127"/>
      <c r="BI318" s="248"/>
      <c r="BJ318" s="127"/>
      <c r="BK318" s="251">
        <f t="shared" si="217"/>
        <v>0</v>
      </c>
      <c r="BL318" s="252" t="e">
        <f t="shared" si="211"/>
        <v>#DIV/0!</v>
      </c>
      <c r="BM318" s="127">
        <f t="shared" si="218"/>
        <v>0</v>
      </c>
      <c r="BO318" s="256"/>
    </row>
    <row r="319" spans="1:67" s="115" customFormat="1" ht="168" customHeight="1" x14ac:dyDescent="0.2">
      <c r="A319" s="248" t="s">
        <v>442</v>
      </c>
      <c r="B319" s="860" t="s">
        <v>606</v>
      </c>
      <c r="C319" s="861"/>
      <c r="D319" s="379"/>
      <c r="E319" s="248" t="s">
        <v>433</v>
      </c>
      <c r="F319" s="379"/>
      <c r="G319" s="248"/>
      <c r="H319" s="379"/>
      <c r="I319" s="248"/>
      <c r="J319" s="248"/>
      <c r="K319" s="248"/>
      <c r="L319" s="248">
        <v>1</v>
      </c>
      <c r="M319" s="248"/>
      <c r="N319" s="379"/>
      <c r="O319" s="248">
        <v>1</v>
      </c>
      <c r="P319" s="248"/>
      <c r="Q319" s="248"/>
      <c r="R319" s="248"/>
      <c r="S319" s="248">
        <v>1</v>
      </c>
      <c r="T319" s="243"/>
      <c r="U319" s="249" t="s">
        <v>377</v>
      </c>
      <c r="V319" s="248">
        <v>4</v>
      </c>
      <c r="W319" s="248"/>
      <c r="X319" s="248"/>
      <c r="Y319" s="248">
        <v>1</v>
      </c>
      <c r="Z319" s="379"/>
      <c r="AA319" s="250"/>
      <c r="AB319" s="244"/>
      <c r="AC319" s="248"/>
      <c r="AD319" s="379"/>
      <c r="AE319" s="253" t="s">
        <v>39</v>
      </c>
      <c r="AF319" s="379"/>
      <c r="AG319" s="248"/>
      <c r="AH319" s="248"/>
      <c r="AI319" s="248"/>
      <c r="AJ319" s="248"/>
      <c r="AK319" s="253"/>
      <c r="AL319" s="248"/>
      <c r="AM319" s="248"/>
      <c r="AN319" s="248"/>
      <c r="AO319" s="248"/>
      <c r="AP319" s="248"/>
      <c r="AQ319" s="248"/>
      <c r="AR319" s="248"/>
      <c r="AT319" s="248">
        <f t="shared" si="225"/>
        <v>0</v>
      </c>
      <c r="AV319" s="250" t="s">
        <v>458</v>
      </c>
      <c r="AW319" s="244"/>
      <c r="AX319" s="248">
        <v>1</v>
      </c>
      <c r="AY319" s="248">
        <f t="shared" si="216"/>
        <v>0</v>
      </c>
      <c r="BA319" s="248" t="s">
        <v>352</v>
      </c>
      <c r="BC319" s="248"/>
      <c r="BD319" s="127"/>
      <c r="BE319" s="248"/>
      <c r="BF319" s="127"/>
      <c r="BG319" s="248"/>
      <c r="BH319" s="127"/>
      <c r="BI319" s="248"/>
      <c r="BJ319" s="127"/>
      <c r="BK319" s="251">
        <f t="shared" si="217"/>
        <v>0</v>
      </c>
      <c r="BL319" s="252" t="e">
        <f t="shared" si="211"/>
        <v>#DIV/0!</v>
      </c>
      <c r="BM319" s="127">
        <f t="shared" si="218"/>
        <v>0</v>
      </c>
      <c r="BO319" s="256"/>
    </row>
    <row r="320" spans="1:67" s="115" customFormat="1" ht="153.6" customHeight="1" x14ac:dyDescent="0.2">
      <c r="A320" s="248" t="s">
        <v>296</v>
      </c>
      <c r="B320" s="860" t="s">
        <v>607</v>
      </c>
      <c r="C320" s="861"/>
      <c r="D320" s="379"/>
      <c r="E320" s="248" t="s">
        <v>433</v>
      </c>
      <c r="F320" s="379"/>
      <c r="G320" s="248"/>
      <c r="H320" s="379"/>
      <c r="I320" s="248"/>
      <c r="J320" s="248"/>
      <c r="K320" s="248"/>
      <c r="L320" s="248">
        <v>1</v>
      </c>
      <c r="M320" s="248"/>
      <c r="N320" s="379"/>
      <c r="O320" s="248">
        <v>1</v>
      </c>
      <c r="P320" s="248">
        <v>1</v>
      </c>
      <c r="Q320" s="248">
        <v>1</v>
      </c>
      <c r="R320" s="248">
        <v>1</v>
      </c>
      <c r="S320" s="248">
        <v>1</v>
      </c>
      <c r="T320" s="243"/>
      <c r="U320" s="249" t="s">
        <v>377</v>
      </c>
      <c r="V320" s="248">
        <v>4</v>
      </c>
      <c r="W320" s="248"/>
      <c r="X320" s="248"/>
      <c r="Y320" s="248">
        <v>1</v>
      </c>
      <c r="Z320" s="379"/>
      <c r="AA320" s="250"/>
      <c r="AB320" s="244"/>
      <c r="AC320" s="248"/>
      <c r="AD320" s="379"/>
      <c r="AE320" s="253" t="s">
        <v>39</v>
      </c>
      <c r="AF320" s="379"/>
      <c r="AG320" s="248"/>
      <c r="AH320" s="248"/>
      <c r="AI320" s="248"/>
      <c r="AJ320" s="248"/>
      <c r="AK320" s="253"/>
      <c r="AL320" s="248"/>
      <c r="AM320" s="248"/>
      <c r="AN320" s="248"/>
      <c r="AO320" s="248"/>
      <c r="AP320" s="248"/>
      <c r="AQ320" s="248"/>
      <c r="AR320" s="248"/>
      <c r="AT320" s="248">
        <f t="shared" si="225"/>
        <v>0</v>
      </c>
      <c r="AV320" s="250" t="s">
        <v>36</v>
      </c>
      <c r="AW320" s="244"/>
      <c r="AX320" s="248">
        <v>1</v>
      </c>
      <c r="AY320" s="248">
        <f t="shared" si="216"/>
        <v>0</v>
      </c>
      <c r="BA320" s="248" t="s">
        <v>3</v>
      </c>
      <c r="BC320" s="248"/>
      <c r="BD320" s="127"/>
      <c r="BE320" s="248"/>
      <c r="BF320" s="127"/>
      <c r="BG320" s="248"/>
      <c r="BH320" s="127"/>
      <c r="BI320" s="248"/>
      <c r="BJ320" s="127"/>
      <c r="BK320" s="251">
        <f t="shared" si="217"/>
        <v>0</v>
      </c>
      <c r="BL320" s="252" t="e">
        <f t="shared" si="211"/>
        <v>#DIV/0!</v>
      </c>
      <c r="BM320" s="127">
        <f t="shared" si="218"/>
        <v>0</v>
      </c>
      <c r="BO320" s="256"/>
    </row>
    <row r="321" spans="1:67" s="115" customFormat="1" ht="75.75" customHeight="1" x14ac:dyDescent="0.2">
      <c r="A321" s="616" t="s">
        <v>903</v>
      </c>
      <c r="B321" s="866" t="s">
        <v>1003</v>
      </c>
      <c r="C321" s="867"/>
      <c r="D321" s="379"/>
      <c r="E321" s="616" t="s">
        <v>433</v>
      </c>
      <c r="F321" s="379"/>
      <c r="G321" s="616" t="s">
        <v>997</v>
      </c>
      <c r="H321" s="379"/>
      <c r="I321" s="616"/>
      <c r="J321" s="616"/>
      <c r="K321" s="616"/>
      <c r="L321" s="616">
        <v>1</v>
      </c>
      <c r="M321" s="616"/>
      <c r="N321" s="379"/>
      <c r="O321" s="616">
        <v>1</v>
      </c>
      <c r="P321" s="616"/>
      <c r="Q321" s="616"/>
      <c r="R321" s="616"/>
      <c r="S321" s="616"/>
      <c r="T321" s="147"/>
      <c r="U321" s="999" t="s">
        <v>377</v>
      </c>
      <c r="V321" s="616">
        <v>4</v>
      </c>
      <c r="W321" s="616"/>
      <c r="X321" s="616"/>
      <c r="Y321" s="616"/>
      <c r="Z321" s="379"/>
      <c r="AA321" s="638"/>
      <c r="AB321" s="148"/>
      <c r="AC321" s="616" t="s">
        <v>877</v>
      </c>
      <c r="AD321" s="379"/>
      <c r="AE321" s="253" t="s">
        <v>67</v>
      </c>
      <c r="AF321" s="379"/>
      <c r="AG321" s="616"/>
      <c r="AH321" s="616"/>
      <c r="AI321" s="616"/>
      <c r="AJ321" s="616">
        <v>1</v>
      </c>
      <c r="AK321" s="616"/>
      <c r="AL321" s="616"/>
      <c r="AM321" s="616"/>
      <c r="AN321" s="616"/>
      <c r="AO321" s="616"/>
      <c r="AP321" s="616"/>
      <c r="AQ321" s="616"/>
      <c r="AR321" s="616"/>
      <c r="AT321" s="616">
        <f t="shared" si="225"/>
        <v>1</v>
      </c>
      <c r="AV321" s="250" t="s">
        <v>36</v>
      </c>
      <c r="AW321" s="148"/>
      <c r="AX321" s="616">
        <v>1</v>
      </c>
      <c r="AY321" s="616">
        <f t="shared" si="216"/>
        <v>1</v>
      </c>
      <c r="BA321" s="616" t="s">
        <v>352</v>
      </c>
      <c r="BC321" s="616"/>
      <c r="BD321" s="618"/>
      <c r="BE321" s="616"/>
      <c r="BF321" s="618"/>
      <c r="BG321" s="616"/>
      <c r="BH321" s="618"/>
      <c r="BI321" s="616"/>
      <c r="BJ321" s="618"/>
      <c r="BK321" s="620">
        <f t="shared" si="217"/>
        <v>0</v>
      </c>
      <c r="BL321" s="622">
        <f t="shared" si="211"/>
        <v>0</v>
      </c>
      <c r="BM321" s="618">
        <f t="shared" si="218"/>
        <v>0</v>
      </c>
      <c r="BO321" s="624"/>
    </row>
    <row r="322" spans="1:67" s="115" customFormat="1" ht="75.75" customHeight="1" x14ac:dyDescent="0.2">
      <c r="A322" s="617"/>
      <c r="B322" s="868"/>
      <c r="C322" s="869"/>
      <c r="D322" s="379"/>
      <c r="E322" s="617"/>
      <c r="F322" s="379"/>
      <c r="G322" s="617"/>
      <c r="H322" s="379"/>
      <c r="I322" s="617"/>
      <c r="J322" s="617"/>
      <c r="K322" s="617"/>
      <c r="L322" s="617"/>
      <c r="M322" s="617"/>
      <c r="N322" s="379"/>
      <c r="O322" s="617"/>
      <c r="P322" s="617"/>
      <c r="Q322" s="617"/>
      <c r="R322" s="617"/>
      <c r="S322" s="617"/>
      <c r="T322" s="147"/>
      <c r="U322" s="1000"/>
      <c r="V322" s="617"/>
      <c r="W322" s="617"/>
      <c r="X322" s="617"/>
      <c r="Y322" s="617"/>
      <c r="Z322" s="379"/>
      <c r="AA322" s="639"/>
      <c r="AB322" s="148"/>
      <c r="AC322" s="617"/>
      <c r="AD322" s="379"/>
      <c r="AE322" s="549" t="s">
        <v>1005</v>
      </c>
      <c r="AF322" s="379"/>
      <c r="AG322" s="617"/>
      <c r="AH322" s="617"/>
      <c r="AI322" s="617"/>
      <c r="AJ322" s="617"/>
      <c r="AK322" s="617"/>
      <c r="AL322" s="617"/>
      <c r="AM322" s="617"/>
      <c r="AN322" s="617"/>
      <c r="AO322" s="617"/>
      <c r="AP322" s="617"/>
      <c r="AQ322" s="617"/>
      <c r="AR322" s="617"/>
      <c r="AT322" s="617"/>
      <c r="AV322" s="250" t="s">
        <v>80</v>
      </c>
      <c r="AW322" s="148"/>
      <c r="AX322" s="617"/>
      <c r="AY322" s="617"/>
      <c r="BA322" s="617"/>
      <c r="BC322" s="617"/>
      <c r="BD322" s="619"/>
      <c r="BE322" s="617"/>
      <c r="BF322" s="619"/>
      <c r="BG322" s="617"/>
      <c r="BH322" s="619"/>
      <c r="BI322" s="617"/>
      <c r="BJ322" s="619"/>
      <c r="BK322" s="621"/>
      <c r="BL322" s="623"/>
      <c r="BM322" s="619"/>
      <c r="BO322" s="625"/>
    </row>
    <row r="323" spans="1:67" s="94" customFormat="1" ht="9" customHeight="1" thickBot="1" x14ac:dyDescent="0.25">
      <c r="A323" s="114"/>
      <c r="B323" s="115"/>
      <c r="C323" s="115"/>
      <c r="D323" s="114"/>
      <c r="E323" s="114"/>
      <c r="F323" s="114"/>
      <c r="G323" s="114"/>
      <c r="H323" s="114"/>
      <c r="I323" s="114"/>
      <c r="J323" s="114"/>
      <c r="K323" s="114"/>
      <c r="L323" s="114"/>
      <c r="M323" s="114"/>
      <c r="N323" s="114"/>
      <c r="O323" s="114"/>
      <c r="P323" s="114"/>
      <c r="Q323" s="114"/>
      <c r="R323" s="114"/>
      <c r="S323" s="114"/>
      <c r="T323" s="114"/>
      <c r="U323" s="116"/>
      <c r="V323" s="114"/>
      <c r="W323" s="114"/>
      <c r="X323" s="114"/>
      <c r="Y323" s="114"/>
      <c r="Z323" s="114"/>
      <c r="AA323" s="117"/>
      <c r="AB323" s="114"/>
      <c r="AC323" s="114"/>
      <c r="AD323" s="114"/>
      <c r="AE323" s="114"/>
      <c r="AF323" s="114"/>
      <c r="AG323" s="114"/>
      <c r="AH323" s="114"/>
      <c r="AI323" s="114"/>
      <c r="AJ323" s="114"/>
      <c r="AK323" s="114"/>
      <c r="AL323" s="114"/>
      <c r="AM323" s="114"/>
      <c r="AN323" s="114"/>
      <c r="AO323" s="114"/>
      <c r="AP323" s="114"/>
      <c r="AQ323" s="114"/>
      <c r="AR323" s="114"/>
      <c r="AT323" s="114"/>
      <c r="AV323" s="115"/>
      <c r="AW323" s="114"/>
      <c r="AX323" s="114"/>
      <c r="AY323" s="114"/>
      <c r="BA323" s="114"/>
      <c r="BD323" s="118"/>
      <c r="BF323" s="118"/>
      <c r="BH323" s="118"/>
      <c r="BJ323" s="118"/>
      <c r="BK323" s="119"/>
      <c r="BL323" s="119"/>
      <c r="BM323" s="118"/>
    </row>
    <row r="324" spans="1:67" s="206" customFormat="1" ht="60.6" customHeight="1" thickTop="1" thickBot="1" x14ac:dyDescent="0.25">
      <c r="A324" s="771" t="str">
        <f>B288</f>
        <v>AUDITORÍAS A POLÍTICAS</v>
      </c>
      <c r="B324" s="771"/>
      <c r="C324" s="469" t="s">
        <v>353</v>
      </c>
      <c r="D324" s="203"/>
      <c r="E324" s="420">
        <f>COUNTIF(BA289:BA322,"P")</f>
        <v>4</v>
      </c>
      <c r="F324" s="203"/>
      <c r="G324" s="600">
        <f>E324/(E324+E325)</f>
        <v>0.5</v>
      </c>
      <c r="H324" s="203"/>
      <c r="I324" s="420">
        <f>SUM(I289:I322)</f>
        <v>0</v>
      </c>
      <c r="J324" s="420">
        <f>SUM(J289:J322)</f>
        <v>0</v>
      </c>
      <c r="K324" s="420">
        <f>SUM(K289:K322)</f>
        <v>0</v>
      </c>
      <c r="L324" s="420">
        <f>SUM(L289:L322)</f>
        <v>28</v>
      </c>
      <c r="M324" s="420">
        <f>SUM(M289:M322)</f>
        <v>0</v>
      </c>
      <c r="N324" s="204"/>
      <c r="O324" s="420">
        <f>SUM(O289:O322)</f>
        <v>12</v>
      </c>
      <c r="P324" s="420">
        <f>SUM(P289:P322)</f>
        <v>7</v>
      </c>
      <c r="Q324" s="420">
        <f>SUM(Q289:Q322)</f>
        <v>13</v>
      </c>
      <c r="R324" s="420">
        <f>SUM(R289:R322)</f>
        <v>2</v>
      </c>
      <c r="S324" s="420">
        <f>SUM(S289:S322)</f>
        <v>8</v>
      </c>
      <c r="T324" s="203"/>
      <c r="U324" s="205"/>
      <c r="V324" s="203"/>
      <c r="W324" s="519">
        <f>SUM(W289:W322)</f>
        <v>0</v>
      </c>
      <c r="X324" s="519">
        <f>SUM(X289:X322)</f>
        <v>3</v>
      </c>
      <c r="Y324" s="519">
        <f>SUM(Y289:Y322)</f>
        <v>7</v>
      </c>
      <c r="Z324" s="203"/>
      <c r="AA324" s="886"/>
      <c r="AB324" s="203"/>
      <c r="AC324" s="203"/>
      <c r="AD324" s="203"/>
      <c r="AE324" s="420" t="s">
        <v>260</v>
      </c>
      <c r="AF324" s="203"/>
      <c r="AG324" s="771">
        <f>SUM(AG289:AI322)</f>
        <v>1</v>
      </c>
      <c r="AH324" s="771"/>
      <c r="AI324" s="771"/>
      <c r="AJ324" s="771">
        <f>SUM(AJ289:AL322)</f>
        <v>1</v>
      </c>
      <c r="AK324" s="771"/>
      <c r="AL324" s="771"/>
      <c r="AM324" s="771">
        <f>SUM(AM289:AO322)</f>
        <v>1</v>
      </c>
      <c r="AN324" s="771"/>
      <c r="AO324" s="771"/>
      <c r="AP324" s="771">
        <f>SUM(AP289:AR322)</f>
        <v>1</v>
      </c>
      <c r="AQ324" s="771"/>
      <c r="AR324" s="771"/>
      <c r="AT324" s="771">
        <f>SUM(AT289:AT322)</f>
        <v>4</v>
      </c>
      <c r="AV324" s="770" t="s">
        <v>272</v>
      </c>
      <c r="AW324" s="203"/>
      <c r="AX324" s="420">
        <f>SUM(AX289:AX322)</f>
        <v>28</v>
      </c>
      <c r="AY324" s="420">
        <f>SUM(AY289:AY322)</f>
        <v>4</v>
      </c>
      <c r="BA324" s="204"/>
      <c r="BC324" s="402">
        <f t="shared" ref="BC324:BK324" si="226">SUM(BC289:BC322)</f>
        <v>0</v>
      </c>
      <c r="BD324" s="879">
        <f t="shared" si="226"/>
        <v>0</v>
      </c>
      <c r="BE324" s="402">
        <f t="shared" si="226"/>
        <v>0</v>
      </c>
      <c r="BF324" s="879">
        <f t="shared" si="226"/>
        <v>0</v>
      </c>
      <c r="BG324" s="402">
        <f t="shared" si="226"/>
        <v>0</v>
      </c>
      <c r="BH324" s="879">
        <f t="shared" si="226"/>
        <v>0</v>
      </c>
      <c r="BI324" s="402">
        <f t="shared" si="226"/>
        <v>0</v>
      </c>
      <c r="BJ324" s="879">
        <f t="shared" si="226"/>
        <v>0</v>
      </c>
      <c r="BK324" s="1205">
        <f t="shared" si="226"/>
        <v>0</v>
      </c>
      <c r="BL324" s="1195">
        <f>BK324/AT324</f>
        <v>0</v>
      </c>
      <c r="BM324" s="879">
        <f>SUM(BM289:BM322)</f>
        <v>0</v>
      </c>
      <c r="BN324" s="207"/>
      <c r="BO324" s="207"/>
    </row>
    <row r="325" spans="1:67" s="206" customFormat="1" ht="60.6" customHeight="1" thickTop="1" thickBot="1" x14ac:dyDescent="0.25">
      <c r="A325" s="771"/>
      <c r="B325" s="771"/>
      <c r="C325" s="469" t="s">
        <v>354</v>
      </c>
      <c r="D325" s="203"/>
      <c r="E325" s="420">
        <f>COUNTIF(BA289:BA322,"C")</f>
        <v>4</v>
      </c>
      <c r="F325" s="203"/>
      <c r="G325" s="600">
        <f>E325/(E324+E325)</f>
        <v>0.5</v>
      </c>
      <c r="H325" s="203"/>
      <c r="I325" s="771">
        <f>SUM(I324:M324)</f>
        <v>28</v>
      </c>
      <c r="J325" s="771"/>
      <c r="K325" s="771"/>
      <c r="L325" s="771"/>
      <c r="M325" s="771"/>
      <c r="N325" s="204"/>
      <c r="O325" s="771">
        <f>SUM(O324:S324)</f>
        <v>42</v>
      </c>
      <c r="P325" s="771"/>
      <c r="Q325" s="771"/>
      <c r="R325" s="771"/>
      <c r="S325" s="771"/>
      <c r="T325" s="203"/>
      <c r="U325" s="205"/>
      <c r="V325" s="203"/>
      <c r="W325" s="203"/>
      <c r="X325" s="203"/>
      <c r="Y325" s="203"/>
      <c r="Z325" s="203"/>
      <c r="AA325" s="886"/>
      <c r="AB325" s="203"/>
      <c r="AC325" s="203"/>
      <c r="AD325" s="203"/>
      <c r="AE325" s="420" t="s">
        <v>857</v>
      </c>
      <c r="AF325" s="203"/>
      <c r="AG325" s="771">
        <f>AG324+AJ324+AM324+AP324</f>
        <v>4</v>
      </c>
      <c r="AH325" s="771"/>
      <c r="AI325" s="771"/>
      <c r="AJ325" s="771"/>
      <c r="AK325" s="771"/>
      <c r="AL325" s="771"/>
      <c r="AM325" s="771"/>
      <c r="AN325" s="771"/>
      <c r="AO325" s="771"/>
      <c r="AP325" s="771"/>
      <c r="AQ325" s="771"/>
      <c r="AR325" s="771"/>
      <c r="AT325" s="771"/>
      <c r="AV325" s="770"/>
      <c r="AW325" s="203"/>
      <c r="AX325" s="745">
        <f>AY324/AX324</f>
        <v>0.14285714285714285</v>
      </c>
      <c r="AY325" s="745"/>
      <c r="BA325" s="209"/>
      <c r="BC325" s="409">
        <f>BC324/AG324</f>
        <v>0</v>
      </c>
      <c r="BD325" s="879"/>
      <c r="BE325" s="409">
        <f>BE324/AJ324</f>
        <v>0</v>
      </c>
      <c r="BF325" s="879"/>
      <c r="BG325" s="409">
        <f>BG324/AM324</f>
        <v>0</v>
      </c>
      <c r="BH325" s="879"/>
      <c r="BI325" s="409">
        <f>BI324/AP324</f>
        <v>0</v>
      </c>
      <c r="BJ325" s="879"/>
      <c r="BK325" s="1205"/>
      <c r="BL325" s="1195"/>
      <c r="BM325" s="879"/>
      <c r="BN325" s="207"/>
      <c r="BO325" s="207"/>
    </row>
    <row r="326" spans="1:67" s="94" customFormat="1" ht="24" thickTop="1" x14ac:dyDescent="0.2">
      <c r="A326" s="120"/>
      <c r="B326" s="121"/>
      <c r="C326" s="121"/>
      <c r="D326" s="114"/>
      <c r="E326" s="114"/>
      <c r="F326" s="114"/>
      <c r="G326" s="114"/>
      <c r="H326" s="114"/>
      <c r="I326" s="114"/>
      <c r="J326" s="114"/>
      <c r="K326" s="114"/>
      <c r="L326" s="114"/>
      <c r="M326" s="114"/>
      <c r="N326" s="114"/>
      <c r="O326" s="114"/>
      <c r="P326" s="114"/>
      <c r="Q326" s="114"/>
      <c r="R326" s="114"/>
      <c r="S326" s="114"/>
      <c r="T326" s="114"/>
      <c r="U326" s="116"/>
      <c r="V326" s="114"/>
      <c r="W326" s="114"/>
      <c r="X326" s="114"/>
      <c r="Y326" s="114"/>
      <c r="Z326" s="114"/>
      <c r="AA326" s="117"/>
      <c r="AB326" s="114"/>
      <c r="AC326" s="114"/>
      <c r="AD326" s="114"/>
      <c r="AE326" s="114"/>
      <c r="AF326" s="114"/>
      <c r="AG326" s="114"/>
      <c r="AH326" s="114"/>
      <c r="AI326" s="114"/>
      <c r="AJ326" s="114"/>
      <c r="AK326" s="114"/>
      <c r="AL326" s="114"/>
      <c r="AM326" s="114"/>
      <c r="AN326" s="114"/>
      <c r="AO326" s="114"/>
      <c r="AP326" s="114"/>
      <c r="AQ326" s="114"/>
      <c r="AR326" s="114"/>
      <c r="AT326" s="114"/>
      <c r="AV326" s="115"/>
      <c r="AW326" s="114"/>
      <c r="AX326" s="114"/>
      <c r="AY326" s="114"/>
      <c r="BA326" s="114"/>
      <c r="BD326" s="118"/>
      <c r="BF326" s="118"/>
      <c r="BH326" s="118"/>
      <c r="BJ326" s="118"/>
      <c r="BK326" s="119"/>
      <c r="BL326" s="119"/>
      <c r="BM326" s="118"/>
    </row>
    <row r="327" spans="1:67" s="207" customFormat="1" ht="60" customHeight="1" x14ac:dyDescent="0.2">
      <c r="A327" s="257">
        <v>12</v>
      </c>
      <c r="B327" s="1110" t="s">
        <v>277</v>
      </c>
      <c r="C327" s="1111"/>
      <c r="D327" s="204"/>
      <c r="E327" s="114"/>
      <c r="F327" s="114"/>
      <c r="G327" s="114"/>
      <c r="H327" s="204"/>
      <c r="I327" s="213"/>
      <c r="J327" s="213"/>
      <c r="K327" s="213"/>
      <c r="L327" s="213"/>
      <c r="M327" s="213"/>
      <c r="N327" s="204"/>
      <c r="O327" s="213"/>
      <c r="P327" s="213"/>
      <c r="Q327" s="213"/>
      <c r="R327" s="213"/>
      <c r="S327" s="213"/>
      <c r="T327" s="204"/>
      <c r="U327" s="214"/>
      <c r="V327" s="213"/>
      <c r="W327" s="213"/>
      <c r="X327" s="213"/>
      <c r="Y327" s="213"/>
      <c r="Z327" s="204"/>
      <c r="AA327" s="210"/>
      <c r="AB327" s="204"/>
      <c r="AC327" s="350"/>
      <c r="AD327" s="204"/>
      <c r="AE327" s="213"/>
      <c r="AF327" s="204"/>
      <c r="AG327" s="213"/>
      <c r="AH327" s="213"/>
      <c r="AI327" s="213"/>
      <c r="AJ327" s="213"/>
      <c r="AK327" s="213"/>
      <c r="AL327" s="213"/>
      <c r="AM327" s="213"/>
      <c r="AN327" s="213"/>
      <c r="AO327" s="213"/>
      <c r="AP327" s="213"/>
      <c r="AQ327" s="213"/>
      <c r="AR327" s="213"/>
      <c r="AT327" s="213"/>
      <c r="AV327" s="215"/>
      <c r="AW327" s="204"/>
      <c r="AX327" s="213"/>
      <c r="AY327" s="213"/>
      <c r="BA327" s="213"/>
      <c r="BD327" s="212"/>
      <c r="BF327" s="212"/>
      <c r="BH327" s="212"/>
      <c r="BJ327" s="212"/>
      <c r="BK327" s="206"/>
      <c r="BL327" s="206"/>
      <c r="BM327" s="212"/>
    </row>
    <row r="328" spans="1:67" s="115" customFormat="1" ht="153.75" customHeight="1" x14ac:dyDescent="0.2">
      <c r="A328" s="137" t="s">
        <v>297</v>
      </c>
      <c r="B328" s="1286" t="s">
        <v>563</v>
      </c>
      <c r="C328" s="1287"/>
      <c r="D328" s="379"/>
      <c r="E328" s="137" t="s">
        <v>433</v>
      </c>
      <c r="F328" s="379"/>
      <c r="G328" s="137"/>
      <c r="H328" s="379"/>
      <c r="I328" s="137"/>
      <c r="J328" s="137"/>
      <c r="K328" s="137"/>
      <c r="L328" s="137">
        <v>1</v>
      </c>
      <c r="M328" s="137"/>
      <c r="N328" s="379"/>
      <c r="O328" s="137"/>
      <c r="P328" s="137"/>
      <c r="Q328" s="137">
        <v>1</v>
      </c>
      <c r="R328" s="137"/>
      <c r="S328" s="137"/>
      <c r="T328" s="147"/>
      <c r="U328" s="138" t="s">
        <v>377</v>
      </c>
      <c r="V328" s="137">
        <v>4</v>
      </c>
      <c r="W328" s="137"/>
      <c r="X328" s="137"/>
      <c r="Y328" s="137"/>
      <c r="Z328" s="379"/>
      <c r="AA328" s="140"/>
      <c r="AB328" s="148"/>
      <c r="AC328" s="137"/>
      <c r="AD328" s="379"/>
      <c r="AE328" s="151" t="s">
        <v>39</v>
      </c>
      <c r="AF328" s="379"/>
      <c r="AG328" s="137"/>
      <c r="AH328" s="137"/>
      <c r="AI328" s="137"/>
      <c r="AJ328" s="137"/>
      <c r="AK328" s="137"/>
      <c r="AL328" s="137"/>
      <c r="AM328" s="137"/>
      <c r="AN328" s="137"/>
      <c r="AO328" s="137"/>
      <c r="AP328" s="137"/>
      <c r="AQ328" s="137"/>
      <c r="AR328" s="137"/>
      <c r="AT328" s="137">
        <f>SUM(AG328:AR328)</f>
        <v>0</v>
      </c>
      <c r="AV328" s="140" t="s">
        <v>258</v>
      </c>
      <c r="AW328" s="148"/>
      <c r="AX328" s="137">
        <v>1</v>
      </c>
      <c r="AY328" s="137">
        <f>IF(AT328&lt;&gt;0,1,0)</f>
        <v>0</v>
      </c>
      <c r="BA328" s="137"/>
      <c r="BC328" s="137"/>
      <c r="BD328" s="127"/>
      <c r="BE328" s="137"/>
      <c r="BF328" s="127"/>
      <c r="BG328" s="137"/>
      <c r="BH328" s="127"/>
      <c r="BI328" s="137"/>
      <c r="BJ328" s="127"/>
      <c r="BK328" s="142">
        <f t="shared" ref="BK328:BK330" si="227">BC328+BE328+BG328+BI328</f>
        <v>0</v>
      </c>
      <c r="BL328" s="143" t="e">
        <f t="shared" ref="BL328:BL330" si="228">BK328/AT328</f>
        <v>#DIV/0!</v>
      </c>
      <c r="BM328" s="127">
        <f t="shared" ref="BM328:BM330" si="229">BD328+BF328+BH328+BJ328</f>
        <v>0</v>
      </c>
      <c r="BO328" s="149"/>
    </row>
    <row r="329" spans="1:67" s="115" customFormat="1" ht="72" customHeight="1" x14ac:dyDescent="0.2">
      <c r="A329" s="137" t="s">
        <v>298</v>
      </c>
      <c r="B329" s="804" t="s">
        <v>430</v>
      </c>
      <c r="C329" s="805"/>
      <c r="D329" s="379"/>
      <c r="E329" s="137" t="s">
        <v>452</v>
      </c>
      <c r="F329" s="379"/>
      <c r="G329" s="137"/>
      <c r="H329" s="379"/>
      <c r="I329" s="137"/>
      <c r="J329" s="137"/>
      <c r="K329" s="137"/>
      <c r="L329" s="137">
        <v>1</v>
      </c>
      <c r="M329" s="137"/>
      <c r="N329" s="379"/>
      <c r="O329" s="137">
        <v>1</v>
      </c>
      <c r="P329" s="137"/>
      <c r="Q329" s="137">
        <v>1</v>
      </c>
      <c r="R329" s="137"/>
      <c r="S329" s="137"/>
      <c r="T329" s="147"/>
      <c r="U329" s="138" t="s">
        <v>377</v>
      </c>
      <c r="V329" s="137">
        <v>4</v>
      </c>
      <c r="W329" s="137"/>
      <c r="X329" s="137"/>
      <c r="Y329" s="137"/>
      <c r="Z329" s="379"/>
      <c r="AA329" s="140"/>
      <c r="AB329" s="148"/>
      <c r="AC329" s="137"/>
      <c r="AD329" s="379"/>
      <c r="AE329" s="137" t="s">
        <v>39</v>
      </c>
      <c r="AF329" s="379"/>
      <c r="AG329" s="137"/>
      <c r="AH329" s="137"/>
      <c r="AI329" s="137"/>
      <c r="AJ329" s="137"/>
      <c r="AK329" s="137"/>
      <c r="AL329" s="137"/>
      <c r="AM329" s="137"/>
      <c r="AN329" s="137"/>
      <c r="AO329" s="137"/>
      <c r="AP329" s="137"/>
      <c r="AQ329" s="137"/>
      <c r="AR329" s="137"/>
      <c r="AT329" s="137">
        <f t="shared" ref="AT329:AT330" si="230">SUM(AG329:AR329)</f>
        <v>0</v>
      </c>
      <c r="AV329" s="140" t="s">
        <v>80</v>
      </c>
      <c r="AW329" s="148"/>
      <c r="AX329" s="137">
        <v>1</v>
      </c>
      <c r="AY329" s="137">
        <f t="shared" ref="AY329:AY330" si="231">IF(AT329&lt;&gt;0,1,0)</f>
        <v>0</v>
      </c>
      <c r="BA329" s="137"/>
      <c r="BC329" s="137"/>
      <c r="BD329" s="127"/>
      <c r="BE329" s="137"/>
      <c r="BF329" s="127"/>
      <c r="BG329" s="137"/>
      <c r="BH329" s="127"/>
      <c r="BI329" s="137"/>
      <c r="BJ329" s="127"/>
      <c r="BK329" s="142">
        <f t="shared" si="227"/>
        <v>0</v>
      </c>
      <c r="BL329" s="143" t="e">
        <f t="shared" si="228"/>
        <v>#DIV/0!</v>
      </c>
      <c r="BM329" s="127">
        <f t="shared" si="229"/>
        <v>0</v>
      </c>
      <c r="BO329" s="149"/>
    </row>
    <row r="330" spans="1:67" s="115" customFormat="1" ht="121.5" customHeight="1" x14ac:dyDescent="0.2">
      <c r="A330" s="137" t="s">
        <v>299</v>
      </c>
      <c r="B330" s="804" t="s">
        <v>228</v>
      </c>
      <c r="C330" s="805"/>
      <c r="D330" s="379"/>
      <c r="E330" s="137" t="s">
        <v>433</v>
      </c>
      <c r="F330" s="379"/>
      <c r="G330" s="137"/>
      <c r="H330" s="379"/>
      <c r="I330" s="137"/>
      <c r="J330" s="137"/>
      <c r="K330" s="137"/>
      <c r="L330" s="137">
        <v>1</v>
      </c>
      <c r="M330" s="137"/>
      <c r="N330" s="379"/>
      <c r="O330" s="137">
        <v>1</v>
      </c>
      <c r="P330" s="137"/>
      <c r="Q330" s="137"/>
      <c r="R330" s="137"/>
      <c r="S330" s="137"/>
      <c r="T330" s="147"/>
      <c r="U330" s="138" t="s">
        <v>377</v>
      </c>
      <c r="V330" s="137">
        <v>4</v>
      </c>
      <c r="W330" s="137"/>
      <c r="X330" s="137"/>
      <c r="Y330" s="137">
        <v>1</v>
      </c>
      <c r="Z330" s="379"/>
      <c r="AA330" s="140"/>
      <c r="AB330" s="148"/>
      <c r="AC330" s="137" t="s">
        <v>69</v>
      </c>
      <c r="AD330" s="379"/>
      <c r="AE330" s="151" t="s">
        <v>37</v>
      </c>
      <c r="AF330" s="379"/>
      <c r="AG330" s="137"/>
      <c r="AH330" s="137"/>
      <c r="AI330" s="137"/>
      <c r="AJ330" s="137"/>
      <c r="AK330" s="137"/>
      <c r="AL330" s="137"/>
      <c r="AM330" s="137"/>
      <c r="AN330" s="137"/>
      <c r="AO330" s="137"/>
      <c r="AP330" s="137"/>
      <c r="AQ330" s="137">
        <v>1</v>
      </c>
      <c r="AR330" s="137"/>
      <c r="AT330" s="137">
        <f t="shared" si="230"/>
        <v>1</v>
      </c>
      <c r="AV330" s="140" t="s">
        <v>229</v>
      </c>
      <c r="AW330" s="148"/>
      <c r="AX330" s="137">
        <v>1</v>
      </c>
      <c r="AY330" s="137">
        <f t="shared" si="231"/>
        <v>1</v>
      </c>
      <c r="BA330" s="137" t="s">
        <v>352</v>
      </c>
      <c r="BC330" s="137"/>
      <c r="BD330" s="127"/>
      <c r="BE330" s="137"/>
      <c r="BF330" s="127"/>
      <c r="BG330" s="137"/>
      <c r="BH330" s="127"/>
      <c r="BI330" s="137"/>
      <c r="BJ330" s="127"/>
      <c r="BK330" s="142">
        <f t="shared" si="227"/>
        <v>0</v>
      </c>
      <c r="BL330" s="143">
        <f t="shared" si="228"/>
        <v>0</v>
      </c>
      <c r="BM330" s="127">
        <f t="shared" si="229"/>
        <v>0</v>
      </c>
      <c r="BO330" s="149"/>
    </row>
    <row r="331" spans="1:67" s="115" customFormat="1" ht="89.45" customHeight="1" x14ac:dyDescent="0.2">
      <c r="A331" s="137" t="s">
        <v>300</v>
      </c>
      <c r="B331" s="804" t="s">
        <v>929</v>
      </c>
      <c r="C331" s="805"/>
      <c r="D331" s="379"/>
      <c r="E331" s="137" t="s">
        <v>302</v>
      </c>
      <c r="F331" s="379"/>
      <c r="G331" s="137"/>
      <c r="H331" s="379"/>
      <c r="I331" s="137"/>
      <c r="J331" s="137"/>
      <c r="K331" s="137"/>
      <c r="L331" s="137">
        <v>1</v>
      </c>
      <c r="M331" s="137"/>
      <c r="N331" s="379"/>
      <c r="O331" s="137">
        <v>1</v>
      </c>
      <c r="P331" s="137"/>
      <c r="Q331" s="137"/>
      <c r="R331" s="137"/>
      <c r="S331" s="137"/>
      <c r="T331" s="147"/>
      <c r="U331" s="138" t="s">
        <v>376</v>
      </c>
      <c r="V331" s="137">
        <v>3</v>
      </c>
      <c r="W331" s="137"/>
      <c r="X331" s="137"/>
      <c r="Y331" s="137">
        <v>1</v>
      </c>
      <c r="Z331" s="379"/>
      <c r="AA331" s="140"/>
      <c r="AB331" s="148"/>
      <c r="AC331" s="137" t="s">
        <v>877</v>
      </c>
      <c r="AD331" s="379"/>
      <c r="AE331" s="150" t="s">
        <v>1004</v>
      </c>
      <c r="AF331" s="379"/>
      <c r="AG331" s="473"/>
      <c r="AH331" s="473"/>
      <c r="AI331" s="473"/>
      <c r="AJ331" s="473"/>
      <c r="AK331" s="473"/>
      <c r="AL331" s="473"/>
      <c r="AM331" s="473"/>
      <c r="AN331" s="473"/>
      <c r="AO331" s="473"/>
      <c r="AP331" s="473"/>
      <c r="AQ331" s="473"/>
      <c r="AR331" s="473"/>
      <c r="AT331" s="137">
        <f t="shared" ref="AT331" si="232">SUM(AG331:AR331)</f>
        <v>0</v>
      </c>
      <c r="AV331" s="140" t="s">
        <v>86</v>
      </c>
      <c r="AW331" s="148"/>
      <c r="AX331" s="137">
        <v>1</v>
      </c>
      <c r="AY331" s="137">
        <f t="shared" ref="AY331" si="233">IF(AT331&lt;&gt;0,1,0)</f>
        <v>0</v>
      </c>
      <c r="BA331" s="137" t="s">
        <v>3</v>
      </c>
      <c r="BC331" s="137"/>
      <c r="BD331" s="127"/>
      <c r="BE331" s="137"/>
      <c r="BF331" s="127"/>
      <c r="BG331" s="137"/>
      <c r="BH331" s="127"/>
      <c r="BI331" s="137"/>
      <c r="BJ331" s="127"/>
      <c r="BK331" s="142">
        <f t="shared" ref="BK331" si="234">BC331+BE331+BG331+BI331</f>
        <v>0</v>
      </c>
      <c r="BL331" s="143" t="e">
        <f t="shared" ref="BL331" si="235">BK331/AT331</f>
        <v>#DIV/0!</v>
      </c>
      <c r="BM331" s="127">
        <f t="shared" ref="BM331" si="236">BD331+BF331+BH331+BJ331</f>
        <v>0</v>
      </c>
      <c r="BO331" s="149"/>
    </row>
    <row r="332" spans="1:67" s="115" customFormat="1" ht="125.25" customHeight="1" x14ac:dyDescent="0.2">
      <c r="A332" s="681" t="s">
        <v>833</v>
      </c>
      <c r="B332" s="1141" t="s">
        <v>608</v>
      </c>
      <c r="C332" s="1142"/>
      <c r="D332" s="379"/>
      <c r="E332" s="681" t="s">
        <v>433</v>
      </c>
      <c r="F332" s="379"/>
      <c r="G332" s="681"/>
      <c r="H332" s="379"/>
      <c r="I332" s="1145"/>
      <c r="J332" s="1145"/>
      <c r="K332" s="1145"/>
      <c r="L332" s="1145">
        <v>1</v>
      </c>
      <c r="M332" s="1145"/>
      <c r="N332" s="379"/>
      <c r="O332" s="1145"/>
      <c r="P332" s="1145"/>
      <c r="Q332" s="1145"/>
      <c r="R332" s="1145">
        <v>1</v>
      </c>
      <c r="S332" s="1145"/>
      <c r="T332" s="147"/>
      <c r="U332" s="694" t="s">
        <v>377</v>
      </c>
      <c r="V332" s="681">
        <v>1</v>
      </c>
      <c r="W332" s="681"/>
      <c r="X332" s="681">
        <v>1</v>
      </c>
      <c r="Y332" s="681">
        <v>1</v>
      </c>
      <c r="Z332" s="379"/>
      <c r="AA332" s="681"/>
      <c r="AB332" s="148"/>
      <c r="AC332" s="681" t="s">
        <v>877</v>
      </c>
      <c r="AD332" s="379"/>
      <c r="AE332" s="137" t="s">
        <v>68</v>
      </c>
      <c r="AF332" s="379"/>
      <c r="AG332" s="1145"/>
      <c r="AH332" s="1145">
        <v>1</v>
      </c>
      <c r="AI332" s="1145"/>
      <c r="AJ332" s="1145">
        <v>1</v>
      </c>
      <c r="AK332" s="1145"/>
      <c r="AL332" s="1145"/>
      <c r="AM332" s="1145">
        <v>1</v>
      </c>
      <c r="AN332" s="1145"/>
      <c r="AO332" s="1145"/>
      <c r="AP332" s="1145">
        <v>1</v>
      </c>
      <c r="AQ332" s="1145"/>
      <c r="AR332" s="1145"/>
      <c r="AS332" s="94"/>
      <c r="AT332" s="681">
        <f t="shared" ref="AT332" si="237">SUM(AG332:AR332)</f>
        <v>4</v>
      </c>
      <c r="AU332" s="94"/>
      <c r="AV332" s="681" t="s">
        <v>58</v>
      </c>
      <c r="AW332" s="148"/>
      <c r="AX332" s="681">
        <v>1</v>
      </c>
      <c r="AY332" s="681">
        <f t="shared" ref="AY332" si="238">IF(AT332&lt;&gt;0,1,0)</f>
        <v>1</v>
      </c>
      <c r="AZ332" s="94"/>
      <c r="BA332" s="681" t="s">
        <v>352</v>
      </c>
      <c r="BC332" s="681"/>
      <c r="BD332" s="618"/>
      <c r="BE332" s="681"/>
      <c r="BF332" s="618"/>
      <c r="BG332" s="681"/>
      <c r="BH332" s="618"/>
      <c r="BI332" s="681"/>
      <c r="BJ332" s="618"/>
      <c r="BK332" s="686">
        <f t="shared" ref="BK332" si="239">BC332+BE332+BG332+BI332</f>
        <v>0</v>
      </c>
      <c r="BL332" s="688">
        <f>BK332/AT332</f>
        <v>0</v>
      </c>
      <c r="BM332" s="618">
        <f t="shared" ref="BM332" si="240">BD332+BF332+BH332+BJ332</f>
        <v>0</v>
      </c>
      <c r="BO332" s="149"/>
    </row>
    <row r="333" spans="1:67" s="115" customFormat="1" ht="125.25" customHeight="1" x14ac:dyDescent="0.2">
      <c r="A333" s="680"/>
      <c r="B333" s="1143"/>
      <c r="C333" s="1144"/>
      <c r="D333" s="379"/>
      <c r="E333" s="680"/>
      <c r="F333" s="379"/>
      <c r="G333" s="680"/>
      <c r="H333" s="379"/>
      <c r="I333" s="1145"/>
      <c r="J333" s="1145"/>
      <c r="K333" s="1145"/>
      <c r="L333" s="1145"/>
      <c r="M333" s="1145"/>
      <c r="N333" s="379"/>
      <c r="O333" s="1145"/>
      <c r="P333" s="1145"/>
      <c r="Q333" s="1145"/>
      <c r="R333" s="1145"/>
      <c r="S333" s="1145"/>
      <c r="T333" s="147"/>
      <c r="U333" s="695"/>
      <c r="V333" s="680"/>
      <c r="W333" s="680"/>
      <c r="X333" s="680"/>
      <c r="Y333" s="680"/>
      <c r="Z333" s="379"/>
      <c r="AA333" s="680"/>
      <c r="AB333" s="148"/>
      <c r="AC333" s="680"/>
      <c r="AD333" s="379"/>
      <c r="AE333" s="545" t="s">
        <v>1005</v>
      </c>
      <c r="AF333" s="379"/>
      <c r="AG333" s="1145"/>
      <c r="AH333" s="1145"/>
      <c r="AI333" s="1145"/>
      <c r="AJ333" s="1145"/>
      <c r="AK333" s="1145"/>
      <c r="AL333" s="1145"/>
      <c r="AM333" s="1145"/>
      <c r="AN333" s="1145"/>
      <c r="AO333" s="1145"/>
      <c r="AP333" s="1145"/>
      <c r="AQ333" s="1145"/>
      <c r="AR333" s="1145"/>
      <c r="AS333" s="94"/>
      <c r="AT333" s="680"/>
      <c r="AU333" s="94"/>
      <c r="AV333" s="680"/>
      <c r="AW333" s="148"/>
      <c r="AX333" s="680"/>
      <c r="AY333" s="680"/>
      <c r="AZ333" s="94"/>
      <c r="BA333" s="680"/>
      <c r="BC333" s="680"/>
      <c r="BD333" s="619"/>
      <c r="BE333" s="680"/>
      <c r="BF333" s="619"/>
      <c r="BG333" s="680"/>
      <c r="BH333" s="619"/>
      <c r="BI333" s="680"/>
      <c r="BJ333" s="619"/>
      <c r="BK333" s="687"/>
      <c r="BL333" s="689"/>
      <c r="BM333" s="619"/>
      <c r="BO333" s="149"/>
    </row>
    <row r="334" spans="1:67" s="94" customFormat="1" ht="9" customHeight="1" thickBot="1" x14ac:dyDescent="0.25">
      <c r="A334" s="114"/>
      <c r="B334" s="115"/>
      <c r="C334" s="115"/>
      <c r="D334" s="114"/>
      <c r="E334" s="114"/>
      <c r="F334" s="114"/>
      <c r="G334" s="114"/>
      <c r="H334" s="114"/>
      <c r="I334" s="114"/>
      <c r="J334" s="114"/>
      <c r="K334" s="114"/>
      <c r="L334" s="114"/>
      <c r="M334" s="114"/>
      <c r="N334" s="114"/>
      <c r="O334" s="114"/>
      <c r="P334" s="114"/>
      <c r="Q334" s="114"/>
      <c r="R334" s="114"/>
      <c r="S334" s="114"/>
      <c r="T334" s="114"/>
      <c r="U334" s="116"/>
      <c r="V334" s="114"/>
      <c r="W334" s="114"/>
      <c r="X334" s="114"/>
      <c r="Y334" s="114"/>
      <c r="Z334" s="114"/>
      <c r="AA334" s="117"/>
      <c r="AB334" s="114"/>
      <c r="AC334" s="114"/>
      <c r="AD334" s="114"/>
      <c r="AE334" s="114"/>
      <c r="AF334" s="114"/>
      <c r="AG334" s="114"/>
      <c r="AH334" s="114"/>
      <c r="AI334" s="114"/>
      <c r="AJ334" s="114"/>
      <c r="AK334" s="114"/>
      <c r="AL334" s="114"/>
      <c r="AM334" s="114"/>
      <c r="AN334" s="114"/>
      <c r="AO334" s="114"/>
      <c r="AP334" s="114"/>
      <c r="AQ334" s="114"/>
      <c r="AR334" s="114"/>
      <c r="AT334" s="114"/>
      <c r="AV334" s="115"/>
      <c r="AW334" s="114"/>
      <c r="AX334" s="114"/>
      <c r="AY334" s="114"/>
      <c r="BA334" s="114"/>
      <c r="BD334" s="118"/>
      <c r="BF334" s="118"/>
      <c r="BH334" s="118"/>
      <c r="BJ334" s="118"/>
      <c r="BK334" s="119"/>
      <c r="BL334" s="119"/>
      <c r="BM334" s="118"/>
    </row>
    <row r="335" spans="1:67" s="206" customFormat="1" ht="60.6" customHeight="1" thickTop="1" thickBot="1" x14ac:dyDescent="0.25">
      <c r="A335" s="872" t="str">
        <f>B327</f>
        <v>AUDITORÍAS A PROGRAMAS</v>
      </c>
      <c r="B335" s="872"/>
      <c r="C335" s="428" t="s">
        <v>353</v>
      </c>
      <c r="D335" s="203"/>
      <c r="E335" s="422">
        <f>COUNTIF(BA328:BA333,"P")</f>
        <v>2</v>
      </c>
      <c r="F335" s="203"/>
      <c r="G335" s="601">
        <f>E335/(E335+E336)</f>
        <v>0.66666666666666663</v>
      </c>
      <c r="H335" s="203"/>
      <c r="I335" s="422">
        <f>SUM(I328:I333)</f>
        <v>0</v>
      </c>
      <c r="J335" s="422">
        <f>SUM(J328:J333)</f>
        <v>0</v>
      </c>
      <c r="K335" s="422">
        <f>SUM(K328:K333)</f>
        <v>0</v>
      </c>
      <c r="L335" s="422">
        <f>SUM(L328:L333)</f>
        <v>5</v>
      </c>
      <c r="M335" s="422">
        <f>SUM(M328:M333)</f>
        <v>0</v>
      </c>
      <c r="N335" s="204"/>
      <c r="O335" s="422">
        <f>SUM(O328:O333)</f>
        <v>3</v>
      </c>
      <c r="P335" s="422">
        <f>SUM(P328:P333)</f>
        <v>0</v>
      </c>
      <c r="Q335" s="422">
        <f>SUM(Q328:Q333)</f>
        <v>2</v>
      </c>
      <c r="R335" s="422">
        <f>SUM(R328:R333)</f>
        <v>1</v>
      </c>
      <c r="S335" s="422">
        <f>SUM(S328:S333)</f>
        <v>0</v>
      </c>
      <c r="T335" s="203"/>
      <c r="U335" s="205"/>
      <c r="V335" s="203"/>
      <c r="W335" s="520">
        <f>SUM(W328:W333)</f>
        <v>0</v>
      </c>
      <c r="X335" s="520">
        <f>SUM(X328:X333)</f>
        <v>1</v>
      </c>
      <c r="Y335" s="520">
        <f>SUM(Y328:Y333)</f>
        <v>3</v>
      </c>
      <c r="Z335" s="203"/>
      <c r="AA335" s="886"/>
      <c r="AB335" s="203"/>
      <c r="AC335" s="203"/>
      <c r="AD335" s="203"/>
      <c r="AE335" s="422" t="s">
        <v>260</v>
      </c>
      <c r="AF335" s="203"/>
      <c r="AG335" s="872">
        <f>SUM(AG328:AI333)</f>
        <v>1</v>
      </c>
      <c r="AH335" s="872"/>
      <c r="AI335" s="872"/>
      <c r="AJ335" s="872">
        <f>SUM(AJ328:AL333)</f>
        <v>1</v>
      </c>
      <c r="AK335" s="872"/>
      <c r="AL335" s="872"/>
      <c r="AM335" s="872">
        <f>SUM(AM328:AO333)</f>
        <v>1</v>
      </c>
      <c r="AN335" s="872"/>
      <c r="AO335" s="872"/>
      <c r="AP335" s="872">
        <f>SUM(AP328:AR333)</f>
        <v>2</v>
      </c>
      <c r="AQ335" s="872"/>
      <c r="AR335" s="872"/>
      <c r="AT335" s="872">
        <f>SUM(AT328:AT333)</f>
        <v>5</v>
      </c>
      <c r="AV335" s="1332" t="s">
        <v>272</v>
      </c>
      <c r="AW335" s="203"/>
      <c r="AX335" s="422">
        <f>SUM(AX328:AX333)</f>
        <v>5</v>
      </c>
      <c r="AY335" s="422">
        <f>SUM(AY328:AY333)</f>
        <v>2</v>
      </c>
      <c r="BA335" s="204"/>
      <c r="BC335" s="401">
        <f t="shared" ref="BC335:BK335" si="241">SUM(BC328:BC333)</f>
        <v>0</v>
      </c>
      <c r="BD335" s="879">
        <f t="shared" si="241"/>
        <v>0</v>
      </c>
      <c r="BE335" s="401">
        <f t="shared" si="241"/>
        <v>0</v>
      </c>
      <c r="BF335" s="879">
        <f t="shared" si="241"/>
        <v>0</v>
      </c>
      <c r="BG335" s="401">
        <f t="shared" si="241"/>
        <v>0</v>
      </c>
      <c r="BH335" s="879">
        <f t="shared" si="241"/>
        <v>0</v>
      </c>
      <c r="BI335" s="401">
        <f t="shared" si="241"/>
        <v>0</v>
      </c>
      <c r="BJ335" s="879">
        <f t="shared" si="241"/>
        <v>0</v>
      </c>
      <c r="BK335" s="1204">
        <f t="shared" si="241"/>
        <v>0</v>
      </c>
      <c r="BL335" s="1202">
        <f>BK335/AT335</f>
        <v>0</v>
      </c>
      <c r="BM335" s="879">
        <f>SUM(BM328:BM333)</f>
        <v>0</v>
      </c>
      <c r="BN335" s="207"/>
      <c r="BO335" s="207"/>
    </row>
    <row r="336" spans="1:67" s="206" customFormat="1" ht="60.6" customHeight="1" thickTop="1" thickBot="1" x14ac:dyDescent="0.25">
      <c r="A336" s="872"/>
      <c r="B336" s="872"/>
      <c r="C336" s="428" t="s">
        <v>354</v>
      </c>
      <c r="D336" s="203"/>
      <c r="E336" s="422">
        <f>COUNTIF(BA328:BA333,"C")</f>
        <v>1</v>
      </c>
      <c r="F336" s="203"/>
      <c r="G336" s="601">
        <f>E336/(E335+E336)</f>
        <v>0.33333333333333331</v>
      </c>
      <c r="H336" s="203"/>
      <c r="I336" s="872">
        <f>SUM(I335:M335)</f>
        <v>5</v>
      </c>
      <c r="J336" s="872"/>
      <c r="K336" s="872"/>
      <c r="L336" s="872"/>
      <c r="M336" s="872"/>
      <c r="N336" s="204"/>
      <c r="O336" s="872">
        <f>SUM(O335:S335)</f>
        <v>6</v>
      </c>
      <c r="P336" s="872"/>
      <c r="Q336" s="872"/>
      <c r="R336" s="872"/>
      <c r="S336" s="872"/>
      <c r="T336" s="203"/>
      <c r="U336" s="205"/>
      <c r="V336" s="203"/>
      <c r="W336" s="203"/>
      <c r="X336" s="203"/>
      <c r="Y336" s="203"/>
      <c r="Z336" s="203"/>
      <c r="AA336" s="886"/>
      <c r="AB336" s="203"/>
      <c r="AC336" s="203"/>
      <c r="AD336" s="203"/>
      <c r="AE336" s="422" t="s">
        <v>857</v>
      </c>
      <c r="AF336" s="203"/>
      <c r="AG336" s="872">
        <f>AG335+AJ335+AM335+AP335</f>
        <v>5</v>
      </c>
      <c r="AH336" s="872"/>
      <c r="AI336" s="872"/>
      <c r="AJ336" s="872"/>
      <c r="AK336" s="872"/>
      <c r="AL336" s="872"/>
      <c r="AM336" s="872"/>
      <c r="AN336" s="872"/>
      <c r="AO336" s="872"/>
      <c r="AP336" s="872"/>
      <c r="AQ336" s="872"/>
      <c r="AR336" s="872"/>
      <c r="AT336" s="872"/>
      <c r="AV336" s="1332"/>
      <c r="AW336" s="203"/>
      <c r="AX336" s="998">
        <f>AY335/AX335</f>
        <v>0.4</v>
      </c>
      <c r="AY336" s="998"/>
      <c r="BA336" s="209"/>
      <c r="BC336" s="398">
        <f>BC335/AG335</f>
        <v>0</v>
      </c>
      <c r="BD336" s="879"/>
      <c r="BE336" s="398">
        <f>BE335/AJ335</f>
        <v>0</v>
      </c>
      <c r="BF336" s="879"/>
      <c r="BG336" s="398">
        <f>BG335/AM335</f>
        <v>0</v>
      </c>
      <c r="BH336" s="879"/>
      <c r="BI336" s="398">
        <f>BI335/AP335</f>
        <v>0</v>
      </c>
      <c r="BJ336" s="879"/>
      <c r="BK336" s="1204"/>
      <c r="BL336" s="1202"/>
      <c r="BM336" s="879"/>
      <c r="BN336" s="207"/>
      <c r="BO336" s="207"/>
    </row>
    <row r="337" spans="1:67" s="94" customFormat="1" ht="24" thickTop="1" x14ac:dyDescent="0.2">
      <c r="A337" s="120"/>
      <c r="B337" s="121"/>
      <c r="C337" s="121"/>
      <c r="D337" s="114"/>
      <c r="E337" s="114"/>
      <c r="F337" s="114"/>
      <c r="G337" s="114"/>
      <c r="H337" s="114"/>
      <c r="I337" s="114"/>
      <c r="J337" s="114"/>
      <c r="K337" s="114"/>
      <c r="L337" s="114"/>
      <c r="M337" s="114"/>
      <c r="N337" s="114"/>
      <c r="O337" s="114"/>
      <c r="P337" s="114"/>
      <c r="Q337" s="114"/>
      <c r="R337" s="114"/>
      <c r="S337" s="114"/>
      <c r="T337" s="114"/>
      <c r="U337" s="116"/>
      <c r="V337" s="114"/>
      <c r="W337" s="114"/>
      <c r="X337" s="114"/>
      <c r="Y337" s="114"/>
      <c r="Z337" s="114"/>
      <c r="AA337" s="117"/>
      <c r="AB337" s="114"/>
      <c r="AC337" s="114"/>
      <c r="AD337" s="114"/>
      <c r="AE337" s="114"/>
      <c r="AF337" s="114"/>
      <c r="AG337" s="114"/>
      <c r="AH337" s="114"/>
      <c r="AI337" s="114"/>
      <c r="AJ337" s="114"/>
      <c r="AK337" s="114"/>
      <c r="AL337" s="114"/>
      <c r="AM337" s="114"/>
      <c r="AN337" s="114"/>
      <c r="AO337" s="114"/>
      <c r="AP337" s="114"/>
      <c r="AQ337" s="114"/>
      <c r="AR337" s="114"/>
      <c r="AT337" s="114"/>
      <c r="AV337" s="115"/>
      <c r="AW337" s="114"/>
      <c r="AX337" s="114"/>
      <c r="AY337" s="114"/>
      <c r="BA337" s="114"/>
      <c r="BD337" s="118"/>
      <c r="BF337" s="118"/>
      <c r="BH337" s="118"/>
      <c r="BJ337" s="118"/>
      <c r="BK337" s="119"/>
      <c r="BL337" s="119"/>
      <c r="BM337" s="118"/>
    </row>
    <row r="338" spans="1:67" s="207" customFormat="1" ht="55.9" customHeight="1" x14ac:dyDescent="0.2">
      <c r="A338" s="1139">
        <v>13</v>
      </c>
      <c r="B338" s="1148" t="s">
        <v>949</v>
      </c>
      <c r="C338" s="1138"/>
      <c r="D338" s="204"/>
      <c r="E338" s="114"/>
      <c r="F338" s="114"/>
      <c r="G338" s="114"/>
      <c r="H338" s="204"/>
      <c r="I338" s="204"/>
      <c r="J338" s="204"/>
      <c r="K338" s="204"/>
      <c r="L338" s="204"/>
      <c r="M338" s="204"/>
      <c r="N338" s="204"/>
      <c r="O338" s="204"/>
      <c r="P338" s="204"/>
      <c r="Q338" s="204"/>
      <c r="R338" s="204"/>
      <c r="S338" s="204"/>
      <c r="T338" s="204"/>
      <c r="U338" s="211"/>
      <c r="V338" s="204"/>
      <c r="W338" s="204"/>
      <c r="X338" s="204"/>
      <c r="Y338" s="204"/>
      <c r="Z338" s="204"/>
      <c r="AA338" s="210"/>
      <c r="AB338" s="204"/>
      <c r="AC338" s="204"/>
      <c r="AD338" s="204"/>
      <c r="AE338" s="204"/>
      <c r="AF338" s="204"/>
      <c r="AG338" s="204"/>
      <c r="AH338" s="204"/>
      <c r="AI338" s="204"/>
      <c r="AJ338" s="204"/>
      <c r="AK338" s="204"/>
      <c r="AL338" s="204"/>
      <c r="AM338" s="204"/>
      <c r="AN338" s="204"/>
      <c r="AO338" s="204"/>
      <c r="AP338" s="204"/>
      <c r="AQ338" s="204"/>
      <c r="AR338" s="204"/>
      <c r="AT338" s="204"/>
      <c r="AV338" s="210"/>
      <c r="AW338" s="204"/>
      <c r="AX338" s="204"/>
      <c r="AY338" s="204"/>
      <c r="BA338" s="204"/>
      <c r="BD338" s="212"/>
      <c r="BF338" s="212"/>
      <c r="BH338" s="212"/>
      <c r="BJ338" s="212"/>
      <c r="BK338" s="206"/>
      <c r="BL338" s="206"/>
      <c r="BM338" s="212"/>
    </row>
    <row r="339" spans="1:67" s="207" customFormat="1" ht="96.6" customHeight="1" x14ac:dyDescent="0.2">
      <c r="A339" s="1140"/>
      <c r="B339" s="1137" t="s">
        <v>950</v>
      </c>
      <c r="C339" s="1138"/>
      <c r="D339" s="204"/>
      <c r="E339" s="114"/>
      <c r="F339" s="114"/>
      <c r="G339" s="114"/>
      <c r="H339" s="204"/>
      <c r="I339" s="204"/>
      <c r="J339" s="204"/>
      <c r="K339" s="204"/>
      <c r="L339" s="204"/>
      <c r="M339" s="204"/>
      <c r="N339" s="204"/>
      <c r="O339" s="204"/>
      <c r="P339" s="204"/>
      <c r="Q339" s="204"/>
      <c r="R339" s="204"/>
      <c r="S339" s="204"/>
      <c r="T339" s="204"/>
      <c r="U339" s="211"/>
      <c r="V339" s="204"/>
      <c r="W339" s="204"/>
      <c r="X339" s="204"/>
      <c r="Y339" s="204"/>
      <c r="Z339" s="204"/>
      <c r="AA339" s="210"/>
      <c r="AB339" s="204"/>
      <c r="AC339" s="204"/>
      <c r="AD339" s="204"/>
      <c r="AE339" s="204"/>
      <c r="AF339" s="204"/>
      <c r="AG339" s="204"/>
      <c r="AH339" s="204"/>
      <c r="AI339" s="204"/>
      <c r="AJ339" s="204"/>
      <c r="AK339" s="204"/>
      <c r="AL339" s="204"/>
      <c r="AM339" s="204"/>
      <c r="AN339" s="204"/>
      <c r="AO339" s="204"/>
      <c r="AP339" s="204"/>
      <c r="AQ339" s="204"/>
      <c r="AR339" s="204"/>
      <c r="AT339" s="204"/>
      <c r="AV339" s="210"/>
      <c r="AW339" s="204"/>
      <c r="AX339" s="204"/>
      <c r="AY339" s="204"/>
      <c r="BA339" s="204"/>
      <c r="BD339" s="212"/>
      <c r="BF339" s="212"/>
      <c r="BH339" s="212"/>
      <c r="BJ339" s="212"/>
      <c r="BK339" s="206"/>
      <c r="BL339" s="206"/>
      <c r="BM339" s="212"/>
    </row>
    <row r="340" spans="1:67" s="115" customFormat="1" ht="98.25" customHeight="1" x14ac:dyDescent="0.2">
      <c r="A340" s="258" t="s">
        <v>303</v>
      </c>
      <c r="B340" s="1133" t="s">
        <v>229</v>
      </c>
      <c r="C340" s="1134"/>
      <c r="D340" s="379"/>
      <c r="E340" s="258" t="s">
        <v>378</v>
      </c>
      <c r="F340" s="379"/>
      <c r="G340" s="258"/>
      <c r="H340" s="379"/>
      <c r="I340" s="258"/>
      <c r="J340" s="258"/>
      <c r="K340" s="258"/>
      <c r="L340" s="258">
        <v>1</v>
      </c>
      <c r="M340" s="258"/>
      <c r="N340" s="114"/>
      <c r="O340" s="258"/>
      <c r="P340" s="258">
        <v>1</v>
      </c>
      <c r="Q340" s="258"/>
      <c r="R340" s="258"/>
      <c r="S340" s="258"/>
      <c r="T340" s="147"/>
      <c r="U340" s="259" t="s">
        <v>376</v>
      </c>
      <c r="V340" s="258">
        <v>3</v>
      </c>
      <c r="W340" s="258"/>
      <c r="X340" s="258">
        <v>1</v>
      </c>
      <c r="Y340" s="258"/>
      <c r="Z340" s="379"/>
      <c r="AA340" s="260"/>
      <c r="AB340" s="148"/>
      <c r="AC340" s="258"/>
      <c r="AD340" s="379"/>
      <c r="AE340" s="262" t="s">
        <v>39</v>
      </c>
      <c r="AF340" s="379"/>
      <c r="AG340" s="258"/>
      <c r="AH340" s="258"/>
      <c r="AI340" s="258"/>
      <c r="AJ340" s="258"/>
      <c r="AK340" s="258"/>
      <c r="AL340" s="258"/>
      <c r="AM340" s="258"/>
      <c r="AN340" s="258"/>
      <c r="AO340" s="258"/>
      <c r="AP340" s="258"/>
      <c r="AQ340" s="258"/>
      <c r="AR340" s="258"/>
      <c r="AT340" s="258">
        <f>SUM(AG340:AR340)</f>
        <v>0</v>
      </c>
      <c r="AV340" s="260" t="s">
        <v>229</v>
      </c>
      <c r="AW340" s="148"/>
      <c r="AX340" s="258">
        <v>1</v>
      </c>
      <c r="AY340" s="258">
        <f>IF(AT340&lt;&gt;0,1,0)</f>
        <v>0</v>
      </c>
      <c r="BA340" s="258"/>
      <c r="BC340" s="258"/>
      <c r="BD340" s="127"/>
      <c r="BE340" s="258"/>
      <c r="BF340" s="127"/>
      <c r="BG340" s="258"/>
      <c r="BH340" s="127"/>
      <c r="BI340" s="258"/>
      <c r="BJ340" s="127"/>
      <c r="BK340" s="413">
        <f t="shared" ref="BK340:BK358" si="242">BC340+BE340+BG340+BI340</f>
        <v>0</v>
      </c>
      <c r="BL340" s="261" t="e">
        <f t="shared" ref="BL340:BL358" si="243">BK340/AT340</f>
        <v>#DIV/0!</v>
      </c>
      <c r="BM340" s="127">
        <f t="shared" ref="BM340:BM358" si="244">BD340+BF340+BH340+BJ340</f>
        <v>0</v>
      </c>
      <c r="BO340" s="149"/>
    </row>
    <row r="341" spans="1:67" s="115" customFormat="1" ht="125.25" customHeight="1" x14ac:dyDescent="0.2">
      <c r="A341" s="1309" t="s">
        <v>304</v>
      </c>
      <c r="B341" s="1326" t="s">
        <v>62</v>
      </c>
      <c r="C341" s="1327"/>
      <c r="D341" s="379"/>
      <c r="E341" s="1309" t="s">
        <v>378</v>
      </c>
      <c r="F341" s="379"/>
      <c r="G341" s="1309" t="s">
        <v>987</v>
      </c>
      <c r="H341" s="379"/>
      <c r="I341" s="1130"/>
      <c r="J341" s="1130"/>
      <c r="K341" s="1130"/>
      <c r="L341" s="1130">
        <v>1</v>
      </c>
      <c r="M341" s="1130"/>
      <c r="N341" s="379"/>
      <c r="O341" s="1130"/>
      <c r="P341" s="1130">
        <v>1</v>
      </c>
      <c r="Q341" s="1130"/>
      <c r="R341" s="1130"/>
      <c r="S341" s="1130"/>
      <c r="T341" s="147"/>
      <c r="U341" s="1330" t="s">
        <v>376</v>
      </c>
      <c r="V341" s="1309">
        <v>3</v>
      </c>
      <c r="W341" s="1309"/>
      <c r="X341" s="1309"/>
      <c r="Y341" s="1309"/>
      <c r="Z341" s="379"/>
      <c r="AA341" s="1309"/>
      <c r="AB341" s="148"/>
      <c r="AC341" s="1309" t="s">
        <v>69</v>
      </c>
      <c r="AD341" s="379"/>
      <c r="AE341" s="258" t="s">
        <v>68</v>
      </c>
      <c r="AF341" s="379"/>
      <c r="AG341" s="1130"/>
      <c r="AH341" s="1130"/>
      <c r="AI341" s="1130"/>
      <c r="AJ341" s="1130"/>
      <c r="AK341" s="1130"/>
      <c r="AL341" s="1130"/>
      <c r="AM341" s="1130"/>
      <c r="AN341" s="1130"/>
      <c r="AO341" s="1130"/>
      <c r="AP341" s="1130">
        <v>1</v>
      </c>
      <c r="AQ341" s="1130"/>
      <c r="AR341" s="1130"/>
      <c r="AS341" s="94"/>
      <c r="AT341" s="1309">
        <f t="shared" ref="AT341:AT358" si="245">SUM(AG341:AR341)</f>
        <v>1</v>
      </c>
      <c r="AU341" s="94"/>
      <c r="AV341" s="1309" t="s">
        <v>58</v>
      </c>
      <c r="AW341" s="148"/>
      <c r="AX341" s="1309">
        <v>1</v>
      </c>
      <c r="AY341" s="1309">
        <f t="shared" ref="AY341:AY358" si="246">IF(AT341&lt;&gt;0,1,0)</f>
        <v>1</v>
      </c>
      <c r="AZ341" s="94"/>
      <c r="BA341" s="1309" t="s">
        <v>352</v>
      </c>
      <c r="BC341" s="1309"/>
      <c r="BD341" s="618"/>
      <c r="BE341" s="1309"/>
      <c r="BF341" s="618"/>
      <c r="BG341" s="1309"/>
      <c r="BH341" s="618"/>
      <c r="BI341" s="1309"/>
      <c r="BJ341" s="618"/>
      <c r="BK341" s="1333">
        <f t="shared" si="242"/>
        <v>0</v>
      </c>
      <c r="BL341" s="1335">
        <f>BK341/AT341</f>
        <v>0</v>
      </c>
      <c r="BM341" s="618">
        <f t="shared" si="244"/>
        <v>0</v>
      </c>
      <c r="BO341" s="624"/>
    </row>
    <row r="342" spans="1:67" s="115" customFormat="1" ht="125.25" customHeight="1" x14ac:dyDescent="0.2">
      <c r="A342" s="1310"/>
      <c r="B342" s="1328"/>
      <c r="C342" s="1329"/>
      <c r="D342" s="379"/>
      <c r="E342" s="1310"/>
      <c r="F342" s="379"/>
      <c r="G342" s="1310"/>
      <c r="H342" s="379"/>
      <c r="I342" s="1130"/>
      <c r="J342" s="1130"/>
      <c r="K342" s="1130"/>
      <c r="L342" s="1130"/>
      <c r="M342" s="1130"/>
      <c r="N342" s="379"/>
      <c r="O342" s="1130"/>
      <c r="P342" s="1130"/>
      <c r="Q342" s="1130"/>
      <c r="R342" s="1130"/>
      <c r="S342" s="1130"/>
      <c r="T342" s="147"/>
      <c r="U342" s="1331"/>
      <c r="V342" s="1310"/>
      <c r="W342" s="1310"/>
      <c r="X342" s="1310"/>
      <c r="Y342" s="1310"/>
      <c r="Z342" s="379"/>
      <c r="AA342" s="1310"/>
      <c r="AB342" s="148"/>
      <c r="AC342" s="1310"/>
      <c r="AD342" s="379"/>
      <c r="AE342" s="550" t="s">
        <v>1005</v>
      </c>
      <c r="AF342" s="379"/>
      <c r="AG342" s="1130"/>
      <c r="AH342" s="1130"/>
      <c r="AI342" s="1130"/>
      <c r="AJ342" s="1130"/>
      <c r="AK342" s="1130"/>
      <c r="AL342" s="1130"/>
      <c r="AM342" s="1130"/>
      <c r="AN342" s="1130"/>
      <c r="AO342" s="1130"/>
      <c r="AP342" s="1130"/>
      <c r="AQ342" s="1130"/>
      <c r="AR342" s="1130"/>
      <c r="AS342" s="94"/>
      <c r="AT342" s="1310"/>
      <c r="AU342" s="94"/>
      <c r="AV342" s="1310"/>
      <c r="AW342" s="148"/>
      <c r="AX342" s="1310"/>
      <c r="AY342" s="1310"/>
      <c r="AZ342" s="94"/>
      <c r="BA342" s="1310"/>
      <c r="BC342" s="1310"/>
      <c r="BD342" s="619"/>
      <c r="BE342" s="1310"/>
      <c r="BF342" s="619"/>
      <c r="BG342" s="1310"/>
      <c r="BH342" s="619"/>
      <c r="BI342" s="1310"/>
      <c r="BJ342" s="619"/>
      <c r="BK342" s="1334"/>
      <c r="BL342" s="1336"/>
      <c r="BM342" s="619"/>
      <c r="BO342" s="625"/>
    </row>
    <row r="343" spans="1:67" s="94" customFormat="1" ht="98.25" customHeight="1" x14ac:dyDescent="0.2">
      <c r="A343" s="258" t="s">
        <v>306</v>
      </c>
      <c r="B343" s="1133" t="s">
        <v>82</v>
      </c>
      <c r="C343" s="1134"/>
      <c r="D343" s="114"/>
      <c r="E343" s="258" t="s">
        <v>378</v>
      </c>
      <c r="F343" s="114"/>
      <c r="G343" s="258"/>
      <c r="H343" s="114"/>
      <c r="I343" s="258"/>
      <c r="J343" s="258"/>
      <c r="K343" s="258"/>
      <c r="L343" s="258">
        <v>1</v>
      </c>
      <c r="M343" s="258"/>
      <c r="N343" s="114"/>
      <c r="O343" s="258"/>
      <c r="P343" s="258">
        <v>1</v>
      </c>
      <c r="Q343" s="258"/>
      <c r="R343" s="258"/>
      <c r="S343" s="258"/>
      <c r="T343" s="114"/>
      <c r="U343" s="259" t="s">
        <v>376</v>
      </c>
      <c r="V343" s="258">
        <v>3</v>
      </c>
      <c r="W343" s="258"/>
      <c r="X343" s="258">
        <v>1</v>
      </c>
      <c r="Y343" s="258"/>
      <c r="Z343" s="114"/>
      <c r="AA343" s="260"/>
      <c r="AB343" s="114"/>
      <c r="AC343" s="258" t="s">
        <v>67</v>
      </c>
      <c r="AD343" s="114"/>
      <c r="AE343" s="550" t="s">
        <v>1005</v>
      </c>
      <c r="AF343" s="114"/>
      <c r="AG343" s="258"/>
      <c r="AH343" s="258"/>
      <c r="AI343" s="258"/>
      <c r="AJ343" s="258"/>
      <c r="AK343" s="258"/>
      <c r="AL343" s="258"/>
      <c r="AM343" s="258"/>
      <c r="AN343" s="258"/>
      <c r="AO343" s="258"/>
      <c r="AP343" s="258"/>
      <c r="AQ343" s="258"/>
      <c r="AR343" s="258"/>
      <c r="AT343" s="258">
        <f t="shared" si="245"/>
        <v>0</v>
      </c>
      <c r="AV343" s="260" t="s">
        <v>82</v>
      </c>
      <c r="AW343" s="114"/>
      <c r="AX343" s="258">
        <v>1</v>
      </c>
      <c r="AY343" s="258">
        <f t="shared" si="246"/>
        <v>0</v>
      </c>
      <c r="BA343" s="258"/>
      <c r="BC343" s="258"/>
      <c r="BD343" s="127"/>
      <c r="BE343" s="258"/>
      <c r="BF343" s="127"/>
      <c r="BG343" s="258"/>
      <c r="BH343" s="127"/>
      <c r="BI343" s="258"/>
      <c r="BJ343" s="127"/>
      <c r="BK343" s="413">
        <f t="shared" si="242"/>
        <v>0</v>
      </c>
      <c r="BL343" s="261" t="e">
        <f t="shared" si="243"/>
        <v>#DIV/0!</v>
      </c>
      <c r="BM343" s="127">
        <f t="shared" si="244"/>
        <v>0</v>
      </c>
      <c r="BO343" s="131"/>
    </row>
    <row r="344" spans="1:67" s="94" customFormat="1" ht="103.5" customHeight="1" x14ac:dyDescent="0.2">
      <c r="A344" s="258" t="s">
        <v>305</v>
      </c>
      <c r="B344" s="1133" t="s">
        <v>81</v>
      </c>
      <c r="C344" s="1134"/>
      <c r="D344" s="114"/>
      <c r="E344" s="258" t="s">
        <v>378</v>
      </c>
      <c r="F344" s="114"/>
      <c r="G344" s="258"/>
      <c r="H344" s="114"/>
      <c r="I344" s="258"/>
      <c r="J344" s="258"/>
      <c r="K344" s="258"/>
      <c r="L344" s="258">
        <v>1</v>
      </c>
      <c r="M344" s="258"/>
      <c r="N344" s="114"/>
      <c r="O344" s="258"/>
      <c r="P344" s="258">
        <v>1</v>
      </c>
      <c r="Q344" s="258"/>
      <c r="R344" s="258"/>
      <c r="S344" s="258"/>
      <c r="T344" s="114"/>
      <c r="U344" s="259" t="s">
        <v>376</v>
      </c>
      <c r="V344" s="258">
        <v>3</v>
      </c>
      <c r="W344" s="258"/>
      <c r="X344" s="258"/>
      <c r="Y344" s="258">
        <v>1</v>
      </c>
      <c r="Z344" s="114"/>
      <c r="AA344" s="260"/>
      <c r="AB344" s="114"/>
      <c r="AC344" s="262"/>
      <c r="AD344" s="114"/>
      <c r="AE344" s="262" t="s">
        <v>39</v>
      </c>
      <c r="AF344" s="218"/>
      <c r="AG344" s="262"/>
      <c r="AH344" s="262"/>
      <c r="AI344" s="262"/>
      <c r="AJ344" s="262"/>
      <c r="AK344" s="258"/>
      <c r="AL344" s="258"/>
      <c r="AM344" s="258"/>
      <c r="AN344" s="258"/>
      <c r="AO344" s="258"/>
      <c r="AP344" s="258"/>
      <c r="AQ344" s="262"/>
      <c r="AR344" s="258"/>
      <c r="AT344" s="258">
        <f t="shared" si="245"/>
        <v>0</v>
      </c>
      <c r="AV344" s="260" t="s">
        <v>81</v>
      </c>
      <c r="AW344" s="114"/>
      <c r="AX344" s="258">
        <v>1</v>
      </c>
      <c r="AY344" s="258">
        <f t="shared" si="246"/>
        <v>0</v>
      </c>
      <c r="BA344" s="258" t="s">
        <v>352</v>
      </c>
      <c r="BC344" s="258"/>
      <c r="BD344" s="127"/>
      <c r="BE344" s="258"/>
      <c r="BF344" s="127"/>
      <c r="BG344" s="258"/>
      <c r="BH344" s="127"/>
      <c r="BI344" s="258"/>
      <c r="BJ344" s="127"/>
      <c r="BK344" s="413">
        <f t="shared" si="242"/>
        <v>0</v>
      </c>
      <c r="BL344" s="261" t="e">
        <f t="shared" si="243"/>
        <v>#DIV/0!</v>
      </c>
      <c r="BM344" s="127">
        <f t="shared" si="244"/>
        <v>0</v>
      </c>
      <c r="BO344" s="131"/>
    </row>
    <row r="345" spans="1:67" s="115" customFormat="1" ht="103.5" customHeight="1" x14ac:dyDescent="0.2">
      <c r="A345" s="258" t="s">
        <v>886</v>
      </c>
      <c r="B345" s="1133" t="s">
        <v>65</v>
      </c>
      <c r="C345" s="1134"/>
      <c r="D345" s="145"/>
      <c r="E345" s="258" t="s">
        <v>378</v>
      </c>
      <c r="F345" s="145"/>
      <c r="G345" s="258"/>
      <c r="H345" s="145"/>
      <c r="I345" s="258"/>
      <c r="J345" s="258"/>
      <c r="K345" s="258"/>
      <c r="L345" s="258">
        <v>1</v>
      </c>
      <c r="M345" s="258"/>
      <c r="N345" s="379"/>
      <c r="O345" s="258"/>
      <c r="P345" s="258">
        <v>1</v>
      </c>
      <c r="Q345" s="258"/>
      <c r="R345" s="258"/>
      <c r="S345" s="258"/>
      <c r="T345" s="243"/>
      <c r="U345" s="259" t="s">
        <v>376</v>
      </c>
      <c r="V345" s="258">
        <v>3</v>
      </c>
      <c r="W345" s="258"/>
      <c r="X345" s="258"/>
      <c r="Y345" s="258">
        <v>1</v>
      </c>
      <c r="Z345" s="145"/>
      <c r="AA345" s="260"/>
      <c r="AB345" s="244"/>
      <c r="AC345" s="258"/>
      <c r="AD345" s="379"/>
      <c r="AE345" s="258" t="s">
        <v>39</v>
      </c>
      <c r="AF345" s="145"/>
      <c r="AG345" s="258"/>
      <c r="AH345" s="258"/>
      <c r="AI345" s="258"/>
      <c r="AJ345" s="258"/>
      <c r="AK345" s="258"/>
      <c r="AL345" s="258"/>
      <c r="AM345" s="258"/>
      <c r="AN345" s="258"/>
      <c r="AO345" s="258"/>
      <c r="AP345" s="258"/>
      <c r="AQ345" s="262"/>
      <c r="AR345" s="258"/>
      <c r="AT345" s="258">
        <f t="shared" si="245"/>
        <v>0</v>
      </c>
      <c r="AV345" s="260" t="s">
        <v>65</v>
      </c>
      <c r="AW345" s="244"/>
      <c r="AX345" s="258">
        <v>1</v>
      </c>
      <c r="AY345" s="258">
        <f t="shared" si="246"/>
        <v>0</v>
      </c>
      <c r="BA345" s="258" t="s">
        <v>3</v>
      </c>
      <c r="BC345" s="258"/>
      <c r="BD345" s="127"/>
      <c r="BE345" s="258"/>
      <c r="BF345" s="127"/>
      <c r="BG345" s="258"/>
      <c r="BH345" s="127"/>
      <c r="BI345" s="258"/>
      <c r="BJ345" s="127"/>
      <c r="BK345" s="413">
        <f t="shared" si="242"/>
        <v>0</v>
      </c>
      <c r="BL345" s="261" t="e">
        <f t="shared" si="243"/>
        <v>#DIV/0!</v>
      </c>
      <c r="BM345" s="127">
        <f t="shared" si="244"/>
        <v>0</v>
      </c>
      <c r="BO345" s="149"/>
    </row>
    <row r="346" spans="1:67" s="115" customFormat="1" ht="97.5" customHeight="1" x14ac:dyDescent="0.2">
      <c r="A346" s="258" t="s">
        <v>1064</v>
      </c>
      <c r="B346" s="1133" t="s">
        <v>87</v>
      </c>
      <c r="C346" s="1134"/>
      <c r="D346" s="379"/>
      <c r="E346" s="258" t="s">
        <v>378</v>
      </c>
      <c r="F346" s="379"/>
      <c r="G346" s="258"/>
      <c r="H346" s="379"/>
      <c r="I346" s="258"/>
      <c r="J346" s="258"/>
      <c r="K346" s="258"/>
      <c r="L346" s="258">
        <v>1</v>
      </c>
      <c r="M346" s="258"/>
      <c r="N346" s="379"/>
      <c r="O346" s="258"/>
      <c r="P346" s="258"/>
      <c r="Q346" s="258">
        <v>1</v>
      </c>
      <c r="R346" s="258"/>
      <c r="S346" s="258"/>
      <c r="T346" s="147"/>
      <c r="U346" s="259" t="s">
        <v>376</v>
      </c>
      <c r="V346" s="258">
        <v>3</v>
      </c>
      <c r="W346" s="258"/>
      <c r="X346" s="258"/>
      <c r="Y346" s="258"/>
      <c r="Z346" s="379"/>
      <c r="AA346" s="260"/>
      <c r="AB346" s="148"/>
      <c r="AC346" s="258" t="s">
        <v>877</v>
      </c>
      <c r="AD346" s="379"/>
      <c r="AE346" s="557" t="s">
        <v>1004</v>
      </c>
      <c r="AF346" s="379"/>
      <c r="AG346" s="258"/>
      <c r="AH346" s="258"/>
      <c r="AI346" s="258"/>
      <c r="AJ346" s="258"/>
      <c r="AK346" s="258"/>
      <c r="AL346" s="258"/>
      <c r="AM346" s="258"/>
      <c r="AN346" s="258"/>
      <c r="AO346" s="258"/>
      <c r="AP346" s="258"/>
      <c r="AQ346" s="258"/>
      <c r="AR346" s="258"/>
      <c r="AT346" s="258">
        <f t="shared" si="245"/>
        <v>0</v>
      </c>
      <c r="AV346" s="260" t="s">
        <v>87</v>
      </c>
      <c r="AW346" s="148"/>
      <c r="AX346" s="258">
        <v>1</v>
      </c>
      <c r="AY346" s="258">
        <f t="shared" si="246"/>
        <v>0</v>
      </c>
      <c r="BA346" s="258"/>
      <c r="BC346" s="258"/>
      <c r="BD346" s="127"/>
      <c r="BE346" s="258"/>
      <c r="BF346" s="127"/>
      <c r="BG346" s="258"/>
      <c r="BH346" s="127"/>
      <c r="BI346" s="258"/>
      <c r="BJ346" s="127"/>
      <c r="BK346" s="413">
        <f t="shared" si="242"/>
        <v>0</v>
      </c>
      <c r="BL346" s="261" t="e">
        <f t="shared" si="243"/>
        <v>#DIV/0!</v>
      </c>
      <c r="BM346" s="127">
        <f t="shared" si="244"/>
        <v>0</v>
      </c>
      <c r="BO346" s="149"/>
    </row>
    <row r="347" spans="1:67" s="115" customFormat="1" ht="114.75" customHeight="1" x14ac:dyDescent="0.2">
      <c r="A347" s="258" t="s">
        <v>1065</v>
      </c>
      <c r="B347" s="1133" t="s">
        <v>79</v>
      </c>
      <c r="C347" s="1134"/>
      <c r="D347" s="379"/>
      <c r="E347" s="258" t="s">
        <v>378</v>
      </c>
      <c r="F347" s="379"/>
      <c r="G347" s="258" t="s">
        <v>987</v>
      </c>
      <c r="H347" s="379"/>
      <c r="I347" s="258"/>
      <c r="J347" s="258"/>
      <c r="K347" s="258"/>
      <c r="L347" s="258">
        <v>1</v>
      </c>
      <c r="M347" s="258"/>
      <c r="N347" s="379"/>
      <c r="O347" s="258"/>
      <c r="P347" s="258">
        <v>1</v>
      </c>
      <c r="Q347" s="258"/>
      <c r="R347" s="258"/>
      <c r="S347" s="258"/>
      <c r="T347" s="147"/>
      <c r="U347" s="259" t="s">
        <v>376</v>
      </c>
      <c r="V347" s="258">
        <v>3</v>
      </c>
      <c r="W347" s="258"/>
      <c r="X347" s="258"/>
      <c r="Y347" s="258"/>
      <c r="Z347" s="379"/>
      <c r="AA347" s="260"/>
      <c r="AB347" s="148"/>
      <c r="AC347" s="258" t="s">
        <v>67</v>
      </c>
      <c r="AD347" s="114"/>
      <c r="AE347" s="262" t="s">
        <v>213</v>
      </c>
      <c r="AF347" s="114"/>
      <c r="AG347" s="258"/>
      <c r="AH347" s="258"/>
      <c r="AI347" s="258"/>
      <c r="AJ347" s="258"/>
      <c r="AK347" s="258">
        <v>1</v>
      </c>
      <c r="AL347" s="258"/>
      <c r="AM347" s="258"/>
      <c r="AN347" s="258"/>
      <c r="AO347" s="258"/>
      <c r="AP347" s="258"/>
      <c r="AQ347" s="258"/>
      <c r="AR347" s="258"/>
      <c r="AT347" s="258">
        <f t="shared" si="245"/>
        <v>1</v>
      </c>
      <c r="AV347" s="260" t="s">
        <v>79</v>
      </c>
      <c r="AW347" s="148"/>
      <c r="AX347" s="258">
        <v>1</v>
      </c>
      <c r="AY347" s="258">
        <f t="shared" si="246"/>
        <v>1</v>
      </c>
      <c r="BA347" s="258"/>
      <c r="BC347" s="258"/>
      <c r="BD347" s="127"/>
      <c r="BE347" s="258"/>
      <c r="BF347" s="127"/>
      <c r="BG347" s="258"/>
      <c r="BH347" s="127"/>
      <c r="BI347" s="258"/>
      <c r="BJ347" s="127"/>
      <c r="BK347" s="413">
        <f t="shared" si="242"/>
        <v>0</v>
      </c>
      <c r="BL347" s="261">
        <f t="shared" si="243"/>
        <v>0</v>
      </c>
      <c r="BM347" s="127">
        <f t="shared" si="244"/>
        <v>0</v>
      </c>
      <c r="BO347" s="149"/>
    </row>
    <row r="348" spans="1:67" s="94" customFormat="1" ht="122.25" customHeight="1" x14ac:dyDescent="0.2">
      <c r="A348" s="258" t="s">
        <v>1066</v>
      </c>
      <c r="B348" s="1133" t="s">
        <v>52</v>
      </c>
      <c r="C348" s="1134"/>
      <c r="D348" s="115"/>
      <c r="E348" s="258" t="s">
        <v>378</v>
      </c>
      <c r="F348" s="115"/>
      <c r="G348" s="258"/>
      <c r="H348" s="115"/>
      <c r="I348" s="258"/>
      <c r="J348" s="258"/>
      <c r="K348" s="258"/>
      <c r="L348" s="258">
        <v>1</v>
      </c>
      <c r="M348" s="258"/>
      <c r="N348" s="379"/>
      <c r="O348" s="258"/>
      <c r="P348" s="258">
        <v>1</v>
      </c>
      <c r="Q348" s="258"/>
      <c r="R348" s="258"/>
      <c r="S348" s="258"/>
      <c r="T348" s="115"/>
      <c r="U348" s="259" t="s">
        <v>376</v>
      </c>
      <c r="V348" s="258">
        <v>3</v>
      </c>
      <c r="W348" s="258"/>
      <c r="X348" s="258"/>
      <c r="Y348" s="258">
        <v>1</v>
      </c>
      <c r="Z348" s="115"/>
      <c r="AA348" s="260"/>
      <c r="AB348" s="115"/>
      <c r="AC348" s="258"/>
      <c r="AD348" s="379"/>
      <c r="AE348" s="258" t="s">
        <v>39</v>
      </c>
      <c r="AF348" s="115"/>
      <c r="AG348" s="258"/>
      <c r="AH348" s="258"/>
      <c r="AI348" s="258"/>
      <c r="AJ348" s="258"/>
      <c r="AK348" s="258"/>
      <c r="AL348" s="258"/>
      <c r="AM348" s="258"/>
      <c r="AN348" s="258"/>
      <c r="AO348" s="258"/>
      <c r="AP348" s="258"/>
      <c r="AQ348" s="258"/>
      <c r="AR348" s="258"/>
      <c r="AT348" s="258">
        <f t="shared" si="245"/>
        <v>0</v>
      </c>
      <c r="AV348" s="260" t="s">
        <v>52</v>
      </c>
      <c r="AW348" s="115"/>
      <c r="AX348" s="258">
        <v>1</v>
      </c>
      <c r="AY348" s="258">
        <f t="shared" si="246"/>
        <v>0</v>
      </c>
      <c r="BA348" s="258" t="s">
        <v>3</v>
      </c>
      <c r="BC348" s="258"/>
      <c r="BD348" s="127"/>
      <c r="BE348" s="258"/>
      <c r="BF348" s="127"/>
      <c r="BG348" s="258"/>
      <c r="BH348" s="127"/>
      <c r="BI348" s="258"/>
      <c r="BJ348" s="127"/>
      <c r="BK348" s="413">
        <f t="shared" si="242"/>
        <v>0</v>
      </c>
      <c r="BL348" s="261" t="e">
        <f t="shared" si="243"/>
        <v>#DIV/0!</v>
      </c>
      <c r="BM348" s="127">
        <f t="shared" si="244"/>
        <v>0</v>
      </c>
      <c r="BO348" s="131"/>
    </row>
    <row r="349" spans="1:67" s="94" customFormat="1" ht="123" customHeight="1" x14ac:dyDescent="0.2">
      <c r="A349" s="258" t="s">
        <v>1067</v>
      </c>
      <c r="B349" s="1133" t="s">
        <v>36</v>
      </c>
      <c r="C349" s="1134"/>
      <c r="D349" s="114"/>
      <c r="E349" s="258" t="s">
        <v>378</v>
      </c>
      <c r="F349" s="114"/>
      <c r="G349" s="258"/>
      <c r="H349" s="114"/>
      <c r="I349" s="258"/>
      <c r="J349" s="258"/>
      <c r="K349" s="258"/>
      <c r="L349" s="258">
        <v>1</v>
      </c>
      <c r="M349" s="258"/>
      <c r="N349" s="114"/>
      <c r="O349" s="258">
        <v>1</v>
      </c>
      <c r="P349" s="258"/>
      <c r="Q349" s="258"/>
      <c r="R349" s="258">
        <v>1</v>
      </c>
      <c r="S349" s="258"/>
      <c r="T349" s="114"/>
      <c r="U349" s="259" t="s">
        <v>376</v>
      </c>
      <c r="V349" s="258">
        <v>3</v>
      </c>
      <c r="W349" s="258"/>
      <c r="X349" s="258"/>
      <c r="Y349" s="258">
        <v>1</v>
      </c>
      <c r="Z349" s="114"/>
      <c r="AA349" s="260"/>
      <c r="AB349" s="114"/>
      <c r="AC349" s="258"/>
      <c r="AD349" s="114"/>
      <c r="AE349" s="258" t="s">
        <v>39</v>
      </c>
      <c r="AF349" s="114"/>
      <c r="AG349" s="258"/>
      <c r="AH349" s="258"/>
      <c r="AI349" s="258"/>
      <c r="AJ349" s="258"/>
      <c r="AK349" s="258"/>
      <c r="AL349" s="258"/>
      <c r="AM349" s="258"/>
      <c r="AN349" s="258"/>
      <c r="AO349" s="258"/>
      <c r="AP349" s="258"/>
      <c r="AQ349" s="258"/>
      <c r="AR349" s="258"/>
      <c r="AT349" s="258">
        <f t="shared" si="245"/>
        <v>0</v>
      </c>
      <c r="AV349" s="260" t="s">
        <v>36</v>
      </c>
      <c r="AW349" s="114"/>
      <c r="AX349" s="258">
        <v>1</v>
      </c>
      <c r="AY349" s="258">
        <f t="shared" si="246"/>
        <v>0</v>
      </c>
      <c r="BA349" s="258" t="s">
        <v>352</v>
      </c>
      <c r="BC349" s="258"/>
      <c r="BD349" s="127"/>
      <c r="BE349" s="258"/>
      <c r="BF349" s="127"/>
      <c r="BG349" s="258"/>
      <c r="BH349" s="127"/>
      <c r="BI349" s="258"/>
      <c r="BJ349" s="127"/>
      <c r="BK349" s="413">
        <f t="shared" si="242"/>
        <v>0</v>
      </c>
      <c r="BL349" s="261" t="e">
        <f t="shared" si="243"/>
        <v>#DIV/0!</v>
      </c>
      <c r="BM349" s="127">
        <f t="shared" si="244"/>
        <v>0</v>
      </c>
      <c r="BO349" s="131"/>
    </row>
    <row r="350" spans="1:67" s="115" customFormat="1" ht="105.75" customHeight="1" x14ac:dyDescent="0.2">
      <c r="A350" s="258" t="s">
        <v>1068</v>
      </c>
      <c r="B350" s="1133" t="s">
        <v>86</v>
      </c>
      <c r="C350" s="1134"/>
      <c r="D350" s="145"/>
      <c r="E350" s="258" t="s">
        <v>378</v>
      </c>
      <c r="F350" s="145"/>
      <c r="G350" s="258"/>
      <c r="H350" s="145"/>
      <c r="I350" s="258"/>
      <c r="J350" s="258"/>
      <c r="K350" s="258"/>
      <c r="L350" s="258">
        <v>1</v>
      </c>
      <c r="M350" s="258"/>
      <c r="N350" s="114"/>
      <c r="O350" s="258">
        <v>1</v>
      </c>
      <c r="P350" s="258"/>
      <c r="Q350" s="258"/>
      <c r="R350" s="258"/>
      <c r="S350" s="258"/>
      <c r="T350" s="243"/>
      <c r="U350" s="259" t="s">
        <v>376</v>
      </c>
      <c r="V350" s="258">
        <v>3</v>
      </c>
      <c r="W350" s="258"/>
      <c r="X350" s="258"/>
      <c r="Y350" s="258"/>
      <c r="Z350" s="145"/>
      <c r="AA350" s="260"/>
      <c r="AB350" s="244"/>
      <c r="AC350" s="258"/>
      <c r="AD350" s="145"/>
      <c r="AE350" s="258" t="s">
        <v>39</v>
      </c>
      <c r="AF350" s="145"/>
      <c r="AG350" s="258"/>
      <c r="AH350" s="258"/>
      <c r="AI350" s="258"/>
      <c r="AJ350" s="258"/>
      <c r="AK350" s="258"/>
      <c r="AL350" s="258"/>
      <c r="AM350" s="258"/>
      <c r="AN350" s="258"/>
      <c r="AO350" s="258"/>
      <c r="AP350" s="258"/>
      <c r="AQ350" s="258"/>
      <c r="AR350" s="258"/>
      <c r="AT350" s="258">
        <f t="shared" si="245"/>
        <v>0</v>
      </c>
      <c r="AV350" s="260" t="s">
        <v>86</v>
      </c>
      <c r="AW350" s="244"/>
      <c r="AX350" s="258">
        <v>1</v>
      </c>
      <c r="AY350" s="258">
        <f t="shared" si="246"/>
        <v>0</v>
      </c>
      <c r="BA350" s="258"/>
      <c r="BC350" s="258"/>
      <c r="BD350" s="127"/>
      <c r="BE350" s="258"/>
      <c r="BF350" s="127"/>
      <c r="BG350" s="258"/>
      <c r="BH350" s="127"/>
      <c r="BI350" s="258"/>
      <c r="BJ350" s="127"/>
      <c r="BK350" s="413">
        <f t="shared" si="242"/>
        <v>0</v>
      </c>
      <c r="BL350" s="261" t="e">
        <f t="shared" si="243"/>
        <v>#DIV/0!</v>
      </c>
      <c r="BM350" s="127">
        <f t="shared" si="244"/>
        <v>0</v>
      </c>
      <c r="BO350" s="149"/>
    </row>
    <row r="351" spans="1:67" s="115" customFormat="1" ht="99.75" customHeight="1" x14ac:dyDescent="0.2">
      <c r="A351" s="258" t="s">
        <v>1069</v>
      </c>
      <c r="B351" s="1133" t="s">
        <v>80</v>
      </c>
      <c r="C351" s="1134"/>
      <c r="D351" s="145"/>
      <c r="E351" s="258" t="s">
        <v>378</v>
      </c>
      <c r="F351" s="145"/>
      <c r="G351" s="258"/>
      <c r="H351" s="145"/>
      <c r="I351" s="258"/>
      <c r="J351" s="258"/>
      <c r="K351" s="258"/>
      <c r="L351" s="258">
        <v>1</v>
      </c>
      <c r="M351" s="258"/>
      <c r="N351" s="114"/>
      <c r="O351" s="258"/>
      <c r="P351" s="258"/>
      <c r="Q351" s="258">
        <v>1</v>
      </c>
      <c r="R351" s="258"/>
      <c r="S351" s="258"/>
      <c r="T351" s="243"/>
      <c r="U351" s="259" t="s">
        <v>376</v>
      </c>
      <c r="V351" s="258">
        <v>3</v>
      </c>
      <c r="W351" s="258"/>
      <c r="X351" s="258">
        <v>1</v>
      </c>
      <c r="Y351" s="258"/>
      <c r="Z351" s="145"/>
      <c r="AA351" s="260"/>
      <c r="AB351" s="244"/>
      <c r="AC351" s="258"/>
      <c r="AD351" s="145"/>
      <c r="AE351" s="262" t="s">
        <v>39</v>
      </c>
      <c r="AF351" s="145"/>
      <c r="AG351" s="258"/>
      <c r="AH351" s="258"/>
      <c r="AI351" s="258"/>
      <c r="AJ351" s="258"/>
      <c r="AK351" s="258"/>
      <c r="AL351" s="258"/>
      <c r="AM351" s="258"/>
      <c r="AN351" s="258"/>
      <c r="AO351" s="258"/>
      <c r="AP351" s="258"/>
      <c r="AQ351" s="258"/>
      <c r="AR351" s="258"/>
      <c r="AT351" s="258">
        <f t="shared" si="245"/>
        <v>0</v>
      </c>
      <c r="AV351" s="260" t="s">
        <v>80</v>
      </c>
      <c r="AW351" s="244"/>
      <c r="AX351" s="258">
        <v>1</v>
      </c>
      <c r="AY351" s="258">
        <f t="shared" si="246"/>
        <v>0</v>
      </c>
      <c r="BA351" s="258"/>
      <c r="BC351" s="258"/>
      <c r="BD351" s="127"/>
      <c r="BE351" s="258"/>
      <c r="BF351" s="127"/>
      <c r="BG351" s="258"/>
      <c r="BH351" s="127"/>
      <c r="BI351" s="258"/>
      <c r="BJ351" s="127"/>
      <c r="BK351" s="413">
        <f t="shared" si="242"/>
        <v>0</v>
      </c>
      <c r="BL351" s="261" t="e">
        <f t="shared" si="243"/>
        <v>#DIV/0!</v>
      </c>
      <c r="BM351" s="127">
        <f t="shared" si="244"/>
        <v>0</v>
      </c>
      <c r="BO351" s="149"/>
    </row>
    <row r="352" spans="1:67" s="115" customFormat="1" ht="102" customHeight="1" x14ac:dyDescent="0.2">
      <c r="A352" s="258" t="s">
        <v>1070</v>
      </c>
      <c r="B352" s="1133" t="s">
        <v>946</v>
      </c>
      <c r="C352" s="1134"/>
      <c r="D352" s="379"/>
      <c r="E352" s="258" t="s">
        <v>378</v>
      </c>
      <c r="F352" s="379"/>
      <c r="G352" s="258"/>
      <c r="H352" s="379"/>
      <c r="I352" s="258"/>
      <c r="J352" s="258"/>
      <c r="K352" s="258"/>
      <c r="L352" s="258">
        <v>1</v>
      </c>
      <c r="M352" s="258"/>
      <c r="N352" s="379"/>
      <c r="O352" s="258">
        <v>1</v>
      </c>
      <c r="P352" s="258"/>
      <c r="Q352" s="258"/>
      <c r="R352" s="258"/>
      <c r="S352" s="258"/>
      <c r="T352" s="147"/>
      <c r="U352" s="259" t="s">
        <v>376</v>
      </c>
      <c r="V352" s="258">
        <v>3</v>
      </c>
      <c r="W352" s="258"/>
      <c r="X352" s="258"/>
      <c r="Y352" s="258"/>
      <c r="Z352" s="379"/>
      <c r="AA352" s="260"/>
      <c r="AB352" s="148"/>
      <c r="AC352" s="258" t="s">
        <v>877</v>
      </c>
      <c r="AD352" s="379"/>
      <c r="AE352" s="557" t="s">
        <v>1004</v>
      </c>
      <c r="AF352" s="379"/>
      <c r="AG352" s="258"/>
      <c r="AH352" s="258"/>
      <c r="AI352" s="258"/>
      <c r="AJ352" s="258"/>
      <c r="AK352" s="258"/>
      <c r="AL352" s="258"/>
      <c r="AM352" s="258"/>
      <c r="AN352" s="258"/>
      <c r="AO352" s="258"/>
      <c r="AP352" s="258"/>
      <c r="AQ352" s="258"/>
      <c r="AR352" s="258"/>
      <c r="AT352" s="258">
        <f t="shared" si="245"/>
        <v>0</v>
      </c>
      <c r="AV352" s="260" t="s">
        <v>66</v>
      </c>
      <c r="AW352" s="148"/>
      <c r="AX352" s="258">
        <v>1</v>
      </c>
      <c r="AY352" s="258">
        <f t="shared" si="246"/>
        <v>0</v>
      </c>
      <c r="BA352" s="258"/>
      <c r="BC352" s="258"/>
      <c r="BD352" s="127"/>
      <c r="BE352" s="258"/>
      <c r="BF352" s="127"/>
      <c r="BG352" s="258"/>
      <c r="BH352" s="127"/>
      <c r="BI352" s="258"/>
      <c r="BJ352" s="127"/>
      <c r="BK352" s="413">
        <f t="shared" si="242"/>
        <v>0</v>
      </c>
      <c r="BL352" s="261" t="e">
        <f t="shared" si="243"/>
        <v>#DIV/0!</v>
      </c>
      <c r="BM352" s="127">
        <f t="shared" si="244"/>
        <v>0</v>
      </c>
      <c r="BO352" s="149"/>
    </row>
    <row r="353" spans="1:67" s="115" customFormat="1" ht="124.5" customHeight="1" x14ac:dyDescent="0.2">
      <c r="A353" s="258" t="s">
        <v>1071</v>
      </c>
      <c r="B353" s="1133" t="s">
        <v>256</v>
      </c>
      <c r="C353" s="1134"/>
      <c r="D353" s="379"/>
      <c r="E353" s="258" t="s">
        <v>378</v>
      </c>
      <c r="F353" s="379"/>
      <c r="G353" s="258"/>
      <c r="H353" s="379"/>
      <c r="I353" s="258"/>
      <c r="J353" s="258"/>
      <c r="K353" s="258"/>
      <c r="L353" s="258">
        <v>1</v>
      </c>
      <c r="M353" s="258"/>
      <c r="N353" s="379"/>
      <c r="O353" s="258"/>
      <c r="P353" s="258">
        <v>1</v>
      </c>
      <c r="Q353" s="258"/>
      <c r="R353" s="258"/>
      <c r="S353" s="258"/>
      <c r="T353" s="147"/>
      <c r="U353" s="259" t="s">
        <v>376</v>
      </c>
      <c r="V353" s="258">
        <v>3</v>
      </c>
      <c r="W353" s="258"/>
      <c r="X353" s="258">
        <v>1</v>
      </c>
      <c r="Y353" s="258">
        <v>1</v>
      </c>
      <c r="Z353" s="379"/>
      <c r="AA353" s="260"/>
      <c r="AB353" s="148"/>
      <c r="AC353" s="258"/>
      <c r="AD353" s="379"/>
      <c r="AE353" s="258" t="s">
        <v>39</v>
      </c>
      <c r="AF353" s="379"/>
      <c r="AG353" s="258"/>
      <c r="AH353" s="258"/>
      <c r="AI353" s="258"/>
      <c r="AJ353" s="258"/>
      <c r="AK353" s="258"/>
      <c r="AL353" s="258"/>
      <c r="AM353" s="258"/>
      <c r="AN353" s="258"/>
      <c r="AO353" s="258"/>
      <c r="AP353" s="258"/>
      <c r="AQ353" s="258"/>
      <c r="AR353" s="258"/>
      <c r="AT353" s="258">
        <f t="shared" si="245"/>
        <v>0</v>
      </c>
      <c r="AV353" s="260" t="s">
        <v>256</v>
      </c>
      <c r="AW353" s="148"/>
      <c r="AX353" s="258">
        <v>1</v>
      </c>
      <c r="AY353" s="258">
        <f t="shared" si="246"/>
        <v>0</v>
      </c>
      <c r="BA353" s="258"/>
      <c r="BC353" s="258"/>
      <c r="BD353" s="127"/>
      <c r="BE353" s="258"/>
      <c r="BF353" s="127"/>
      <c r="BG353" s="258"/>
      <c r="BH353" s="127"/>
      <c r="BI353" s="258"/>
      <c r="BJ353" s="127"/>
      <c r="BK353" s="413">
        <f t="shared" si="242"/>
        <v>0</v>
      </c>
      <c r="BL353" s="261" t="e">
        <f t="shared" si="243"/>
        <v>#DIV/0!</v>
      </c>
      <c r="BM353" s="127">
        <f t="shared" si="244"/>
        <v>0</v>
      </c>
      <c r="BO353" s="149"/>
    </row>
    <row r="354" spans="1:67" s="115" customFormat="1" ht="125.25" customHeight="1" x14ac:dyDescent="0.2">
      <c r="A354" s="1309" t="s">
        <v>1072</v>
      </c>
      <c r="B354" s="1326" t="s">
        <v>947</v>
      </c>
      <c r="C354" s="1327"/>
      <c r="D354" s="379"/>
      <c r="E354" s="1309" t="s">
        <v>378</v>
      </c>
      <c r="F354" s="379"/>
      <c r="G354" s="1309"/>
      <c r="H354" s="379"/>
      <c r="I354" s="1130"/>
      <c r="J354" s="1130"/>
      <c r="K354" s="1130"/>
      <c r="L354" s="1130">
        <v>1</v>
      </c>
      <c r="M354" s="1130"/>
      <c r="N354" s="379"/>
      <c r="O354" s="1130">
        <v>1</v>
      </c>
      <c r="P354" s="1130"/>
      <c r="Q354" s="1130"/>
      <c r="R354" s="1130"/>
      <c r="S354" s="1130"/>
      <c r="T354" s="147"/>
      <c r="U354" s="1330" t="s">
        <v>376</v>
      </c>
      <c r="V354" s="1309">
        <v>3</v>
      </c>
      <c r="W354" s="1309"/>
      <c r="X354" s="1309"/>
      <c r="Y354" s="1309"/>
      <c r="Z354" s="379"/>
      <c r="AA354" s="1309"/>
      <c r="AB354" s="148"/>
      <c r="AC354" s="1309" t="s">
        <v>67</v>
      </c>
      <c r="AD354" s="379"/>
      <c r="AE354" s="262" t="s">
        <v>257</v>
      </c>
      <c r="AF354" s="379"/>
      <c r="AG354" s="1130"/>
      <c r="AH354" s="1130"/>
      <c r="AI354" s="1130"/>
      <c r="AJ354" s="1130"/>
      <c r="AK354" s="1130"/>
      <c r="AL354" s="1130"/>
      <c r="AM354" s="1130"/>
      <c r="AN354" s="1130"/>
      <c r="AO354" s="1130">
        <v>1</v>
      </c>
      <c r="AP354" s="1130"/>
      <c r="AQ354" s="1130"/>
      <c r="AR354" s="1130"/>
      <c r="AS354" s="94"/>
      <c r="AT354" s="1309">
        <f t="shared" ref="AT354" si="247">SUM(AG354:AR354)</f>
        <v>1</v>
      </c>
      <c r="AU354" s="94"/>
      <c r="AV354" s="1309" t="s">
        <v>58</v>
      </c>
      <c r="AW354" s="148"/>
      <c r="AX354" s="1309">
        <v>1</v>
      </c>
      <c r="AY354" s="1309">
        <f t="shared" ref="AY354" si="248">IF(AT354&lt;&gt;0,1,0)</f>
        <v>1</v>
      </c>
      <c r="AZ354" s="94"/>
      <c r="BA354" s="1309" t="s">
        <v>352</v>
      </c>
      <c r="BC354" s="1309"/>
      <c r="BD354" s="618"/>
      <c r="BE354" s="1309"/>
      <c r="BF354" s="618"/>
      <c r="BG354" s="1309"/>
      <c r="BH354" s="618"/>
      <c r="BI354" s="1309"/>
      <c r="BJ354" s="618"/>
      <c r="BK354" s="1333">
        <f t="shared" ref="BK354" si="249">BC354+BE354+BG354+BI354</f>
        <v>0</v>
      </c>
      <c r="BL354" s="1335">
        <f>BK354/AT354</f>
        <v>0</v>
      </c>
      <c r="BM354" s="618">
        <f t="shared" ref="BM354" si="250">BD354+BF354+BH354+BJ354</f>
        <v>0</v>
      </c>
      <c r="BO354" s="624"/>
    </row>
    <row r="355" spans="1:67" s="115" customFormat="1" ht="125.25" customHeight="1" x14ac:dyDescent="0.2">
      <c r="A355" s="1310"/>
      <c r="B355" s="1328"/>
      <c r="C355" s="1329"/>
      <c r="D355" s="379"/>
      <c r="E355" s="1310"/>
      <c r="F355" s="379"/>
      <c r="G355" s="1310"/>
      <c r="H355" s="379"/>
      <c r="I355" s="1130"/>
      <c r="J355" s="1130"/>
      <c r="K355" s="1130"/>
      <c r="L355" s="1130"/>
      <c r="M355" s="1130"/>
      <c r="N355" s="379"/>
      <c r="O355" s="1130"/>
      <c r="P355" s="1130"/>
      <c r="Q355" s="1130"/>
      <c r="R355" s="1130"/>
      <c r="S355" s="1130"/>
      <c r="T355" s="147"/>
      <c r="U355" s="1331"/>
      <c r="V355" s="1310"/>
      <c r="W355" s="1310"/>
      <c r="X355" s="1310"/>
      <c r="Y355" s="1310"/>
      <c r="Z355" s="379"/>
      <c r="AA355" s="1310"/>
      <c r="AB355" s="148"/>
      <c r="AC355" s="1310"/>
      <c r="AD355" s="379"/>
      <c r="AE355" s="550" t="s">
        <v>1005</v>
      </c>
      <c r="AF355" s="379"/>
      <c r="AG355" s="1130"/>
      <c r="AH355" s="1130"/>
      <c r="AI355" s="1130"/>
      <c r="AJ355" s="1130"/>
      <c r="AK355" s="1130"/>
      <c r="AL355" s="1130"/>
      <c r="AM355" s="1130"/>
      <c r="AN355" s="1130"/>
      <c r="AO355" s="1130"/>
      <c r="AP355" s="1130"/>
      <c r="AQ355" s="1130"/>
      <c r="AR355" s="1130"/>
      <c r="AS355" s="94"/>
      <c r="AT355" s="1310"/>
      <c r="AU355" s="94"/>
      <c r="AV355" s="1310"/>
      <c r="AW355" s="148"/>
      <c r="AX355" s="1310"/>
      <c r="AY355" s="1310"/>
      <c r="AZ355" s="94"/>
      <c r="BA355" s="1310"/>
      <c r="BC355" s="1310"/>
      <c r="BD355" s="619"/>
      <c r="BE355" s="1310"/>
      <c r="BF355" s="619"/>
      <c r="BG355" s="1310"/>
      <c r="BH355" s="619"/>
      <c r="BI355" s="1310"/>
      <c r="BJ355" s="619"/>
      <c r="BK355" s="1334"/>
      <c r="BL355" s="1336"/>
      <c r="BM355" s="619"/>
      <c r="BO355" s="625"/>
    </row>
    <row r="356" spans="1:67" s="114" customFormat="1" ht="124.5" customHeight="1" x14ac:dyDescent="0.2">
      <c r="A356" s="258" t="s">
        <v>1073</v>
      </c>
      <c r="B356" s="1133" t="s">
        <v>862</v>
      </c>
      <c r="C356" s="1134"/>
      <c r="D356" s="115"/>
      <c r="E356" s="258" t="s">
        <v>378</v>
      </c>
      <c r="F356" s="115"/>
      <c r="G356" s="258"/>
      <c r="H356" s="115"/>
      <c r="I356" s="258"/>
      <c r="J356" s="258"/>
      <c r="K356" s="258"/>
      <c r="L356" s="258">
        <v>1</v>
      </c>
      <c r="M356" s="258"/>
      <c r="O356" s="258"/>
      <c r="P356" s="258"/>
      <c r="Q356" s="258">
        <v>1</v>
      </c>
      <c r="R356" s="258"/>
      <c r="S356" s="258"/>
      <c r="T356" s="115"/>
      <c r="U356" s="259" t="s">
        <v>376</v>
      </c>
      <c r="V356" s="258">
        <v>3</v>
      </c>
      <c r="W356" s="258"/>
      <c r="X356" s="258">
        <v>1</v>
      </c>
      <c r="Y356" s="258">
        <v>1</v>
      </c>
      <c r="Z356" s="115"/>
      <c r="AA356" s="260"/>
      <c r="AB356" s="115"/>
      <c r="AC356" s="258"/>
      <c r="AD356" s="115"/>
      <c r="AE356" s="258" t="s">
        <v>39</v>
      </c>
      <c r="AF356" s="115"/>
      <c r="AG356" s="258"/>
      <c r="AH356" s="258"/>
      <c r="AI356" s="258"/>
      <c r="AJ356" s="258"/>
      <c r="AK356" s="258"/>
      <c r="AL356" s="258"/>
      <c r="AM356" s="258"/>
      <c r="AN356" s="258"/>
      <c r="AO356" s="258"/>
      <c r="AP356" s="258"/>
      <c r="AQ356" s="258"/>
      <c r="AR356" s="258"/>
      <c r="AT356" s="258">
        <f t="shared" si="245"/>
        <v>0</v>
      </c>
      <c r="AV356" s="260" t="s">
        <v>258</v>
      </c>
      <c r="AW356" s="115"/>
      <c r="AX356" s="258">
        <v>1</v>
      </c>
      <c r="AY356" s="258">
        <f t="shared" si="246"/>
        <v>0</v>
      </c>
      <c r="BA356" s="258" t="s">
        <v>3</v>
      </c>
      <c r="BC356" s="258"/>
      <c r="BD356" s="127"/>
      <c r="BE356" s="258"/>
      <c r="BF356" s="127"/>
      <c r="BG356" s="258"/>
      <c r="BH356" s="127"/>
      <c r="BI356" s="258"/>
      <c r="BJ356" s="127"/>
      <c r="BK356" s="413">
        <f t="shared" si="242"/>
        <v>0</v>
      </c>
      <c r="BL356" s="261" t="e">
        <f t="shared" si="243"/>
        <v>#DIV/0!</v>
      </c>
      <c r="BM356" s="127">
        <f t="shared" si="244"/>
        <v>0</v>
      </c>
      <c r="BO356" s="149"/>
    </row>
    <row r="357" spans="1:67" s="114" customFormat="1" ht="120" customHeight="1" x14ac:dyDescent="0.2">
      <c r="A357" s="258" t="s">
        <v>1074</v>
      </c>
      <c r="B357" s="1133" t="s">
        <v>255</v>
      </c>
      <c r="C357" s="1134"/>
      <c r="D357" s="115"/>
      <c r="E357" s="258" t="s">
        <v>378</v>
      </c>
      <c r="F357" s="115"/>
      <c r="G357" s="258"/>
      <c r="H357" s="115"/>
      <c r="I357" s="258"/>
      <c r="J357" s="258"/>
      <c r="K357" s="258"/>
      <c r="L357" s="258">
        <v>1</v>
      </c>
      <c r="M357" s="258"/>
      <c r="O357" s="258"/>
      <c r="P357" s="258"/>
      <c r="Q357" s="258">
        <v>1</v>
      </c>
      <c r="R357" s="258"/>
      <c r="S357" s="258"/>
      <c r="T357" s="115"/>
      <c r="U357" s="259" t="s">
        <v>376</v>
      </c>
      <c r="V357" s="258">
        <v>3</v>
      </c>
      <c r="W357" s="258"/>
      <c r="X357" s="258"/>
      <c r="Y357" s="258"/>
      <c r="Z357" s="115"/>
      <c r="AA357" s="260"/>
      <c r="AB357" s="115"/>
      <c r="AC357" s="258" t="s">
        <v>67</v>
      </c>
      <c r="AD357" s="115"/>
      <c r="AE357" s="550" t="s">
        <v>1005</v>
      </c>
      <c r="AF357" s="115"/>
      <c r="AG357" s="258"/>
      <c r="AH357" s="258"/>
      <c r="AI357" s="258"/>
      <c r="AJ357" s="258"/>
      <c r="AK357" s="258"/>
      <c r="AL357" s="258"/>
      <c r="AM357" s="258"/>
      <c r="AN357" s="258"/>
      <c r="AO357" s="258"/>
      <c r="AP357" s="258"/>
      <c r="AQ357" s="258"/>
      <c r="AR357" s="258"/>
      <c r="AT357" s="258">
        <f t="shared" si="245"/>
        <v>0</v>
      </c>
      <c r="AV357" s="260" t="s">
        <v>255</v>
      </c>
      <c r="AW357" s="115"/>
      <c r="AX357" s="258">
        <v>1</v>
      </c>
      <c r="AY357" s="258">
        <f t="shared" si="246"/>
        <v>0</v>
      </c>
      <c r="BA357" s="258"/>
      <c r="BC357" s="258"/>
      <c r="BD357" s="127"/>
      <c r="BE357" s="258"/>
      <c r="BF357" s="127"/>
      <c r="BG357" s="258"/>
      <c r="BH357" s="127"/>
      <c r="BI357" s="258"/>
      <c r="BJ357" s="127"/>
      <c r="BK357" s="413">
        <f t="shared" si="242"/>
        <v>0</v>
      </c>
      <c r="BL357" s="261" t="e">
        <f t="shared" si="243"/>
        <v>#DIV/0!</v>
      </c>
      <c r="BM357" s="127">
        <f t="shared" si="244"/>
        <v>0</v>
      </c>
      <c r="BO357" s="149"/>
    </row>
    <row r="358" spans="1:67" s="114" customFormat="1" ht="99.75" customHeight="1" x14ac:dyDescent="0.2">
      <c r="A358" s="258" t="s">
        <v>1075</v>
      </c>
      <c r="B358" s="1133" t="s">
        <v>932</v>
      </c>
      <c r="C358" s="1134"/>
      <c r="E358" s="258" t="s">
        <v>378</v>
      </c>
      <c r="G358" s="258"/>
      <c r="I358" s="258"/>
      <c r="J358" s="258"/>
      <c r="K358" s="258"/>
      <c r="L358" s="258">
        <v>1</v>
      </c>
      <c r="M358" s="258"/>
      <c r="O358" s="258"/>
      <c r="P358" s="258"/>
      <c r="Q358" s="258">
        <v>1</v>
      </c>
      <c r="R358" s="258"/>
      <c r="S358" s="258"/>
      <c r="U358" s="259" t="s">
        <v>376</v>
      </c>
      <c r="V358" s="258">
        <v>3</v>
      </c>
      <c r="W358" s="258"/>
      <c r="X358" s="258">
        <v>1</v>
      </c>
      <c r="Y358" s="258">
        <v>1</v>
      </c>
      <c r="AA358" s="260"/>
      <c r="AC358" s="258"/>
      <c r="AE358" s="262" t="s">
        <v>39</v>
      </c>
      <c r="AF358" s="218"/>
      <c r="AG358" s="262"/>
      <c r="AH358" s="262"/>
      <c r="AI358" s="262"/>
      <c r="AJ358" s="262"/>
      <c r="AK358" s="262"/>
      <c r="AL358" s="258"/>
      <c r="AM358" s="258"/>
      <c r="AN358" s="258"/>
      <c r="AO358" s="258"/>
      <c r="AP358" s="258"/>
      <c r="AQ358" s="258"/>
      <c r="AR358" s="258"/>
      <c r="AT358" s="258">
        <f t="shared" si="245"/>
        <v>0</v>
      </c>
      <c r="AV358" s="260" t="s">
        <v>89</v>
      </c>
      <c r="AX358" s="258">
        <v>1</v>
      </c>
      <c r="AY358" s="258">
        <f t="shared" si="246"/>
        <v>0</v>
      </c>
      <c r="BA358" s="258" t="s">
        <v>352</v>
      </c>
      <c r="BC358" s="258"/>
      <c r="BD358" s="127"/>
      <c r="BE358" s="258"/>
      <c r="BF358" s="127"/>
      <c r="BG358" s="258"/>
      <c r="BH358" s="127"/>
      <c r="BI358" s="258"/>
      <c r="BJ358" s="127"/>
      <c r="BK358" s="413">
        <f t="shared" si="242"/>
        <v>0</v>
      </c>
      <c r="BL358" s="261" t="e">
        <f t="shared" si="243"/>
        <v>#DIV/0!</v>
      </c>
      <c r="BM358" s="127">
        <f t="shared" si="244"/>
        <v>0</v>
      </c>
      <c r="BO358" s="149"/>
    </row>
    <row r="359" spans="1:67" s="94" customFormat="1" ht="9" customHeight="1" thickBot="1" x14ac:dyDescent="0.25">
      <c r="A359" s="114"/>
      <c r="B359" s="115"/>
      <c r="C359" s="115"/>
      <c r="D359" s="114"/>
      <c r="E359" s="114"/>
      <c r="F359" s="114"/>
      <c r="G359" s="114"/>
      <c r="H359" s="114"/>
      <c r="I359" s="114"/>
      <c r="J359" s="114"/>
      <c r="K359" s="114"/>
      <c r="L359" s="114"/>
      <c r="M359" s="114"/>
      <c r="N359" s="114"/>
      <c r="O359" s="114"/>
      <c r="P359" s="114"/>
      <c r="Q359" s="114"/>
      <c r="R359" s="114"/>
      <c r="S359" s="114"/>
      <c r="T359" s="114"/>
      <c r="U359" s="116"/>
      <c r="V359" s="114"/>
      <c r="W359" s="114"/>
      <c r="X359" s="114"/>
      <c r="Y359" s="114"/>
      <c r="Z359" s="114"/>
      <c r="AA359" s="117"/>
      <c r="AB359" s="114"/>
      <c r="AC359" s="114"/>
      <c r="AD359" s="114"/>
      <c r="AE359" s="114"/>
      <c r="AF359" s="114"/>
      <c r="AG359" s="114"/>
      <c r="AH359" s="114"/>
      <c r="AI359" s="114"/>
      <c r="AJ359" s="114"/>
      <c r="AK359" s="114"/>
      <c r="AL359" s="114"/>
      <c r="AM359" s="114"/>
      <c r="AN359" s="114"/>
      <c r="AO359" s="114"/>
      <c r="AP359" s="114"/>
      <c r="AQ359" s="114"/>
      <c r="AR359" s="114"/>
      <c r="AT359" s="114"/>
      <c r="AV359" s="115"/>
      <c r="AW359" s="114"/>
      <c r="AX359" s="114"/>
      <c r="AY359" s="114"/>
      <c r="BA359" s="114"/>
      <c r="BD359" s="118"/>
      <c r="BF359" s="118"/>
      <c r="BH359" s="118"/>
      <c r="BJ359" s="118"/>
      <c r="BK359" s="119"/>
      <c r="BL359" s="119"/>
      <c r="BM359" s="118"/>
    </row>
    <row r="360" spans="1:67" s="206" customFormat="1" ht="60.6" customHeight="1" thickTop="1" thickBot="1" x14ac:dyDescent="0.25">
      <c r="A360" s="1079" t="str">
        <f>B338</f>
        <v>AUDITORÍAS A PROYECTOS DE INVERSIÓN</v>
      </c>
      <c r="B360" s="1079"/>
      <c r="C360" s="429" t="s">
        <v>353</v>
      </c>
      <c r="D360" s="203"/>
      <c r="E360" s="421">
        <f>COUNTIF(BA340:BA358,"P")</f>
        <v>5</v>
      </c>
      <c r="F360" s="203"/>
      <c r="G360" s="602">
        <f>E360/(E360+E361)</f>
        <v>0.625</v>
      </c>
      <c r="H360" s="203"/>
      <c r="I360" s="421">
        <f>SUM(I340:I358)</f>
        <v>0</v>
      </c>
      <c r="J360" s="421">
        <f>SUM(J340:J358)</f>
        <v>0</v>
      </c>
      <c r="K360" s="421">
        <f>SUM(K340:K358)</f>
        <v>0</v>
      </c>
      <c r="L360" s="421">
        <f>SUM(L340:L358)</f>
        <v>17</v>
      </c>
      <c r="M360" s="421">
        <f>SUM(M340:M358)</f>
        <v>0</v>
      </c>
      <c r="N360" s="204"/>
      <c r="O360" s="421">
        <f>SUM(O340:O358)</f>
        <v>4</v>
      </c>
      <c r="P360" s="421">
        <f>SUM(P340:P358)</f>
        <v>8</v>
      </c>
      <c r="Q360" s="421">
        <f>SUM(Q340:Q358)</f>
        <v>5</v>
      </c>
      <c r="R360" s="421">
        <f>SUM(R340:R358)</f>
        <v>1</v>
      </c>
      <c r="S360" s="421">
        <f>SUM(S340:S358)</f>
        <v>0</v>
      </c>
      <c r="T360" s="203"/>
      <c r="U360" s="205"/>
      <c r="V360" s="203"/>
      <c r="W360" s="521">
        <f>SUM(W340:W358)</f>
        <v>0</v>
      </c>
      <c r="X360" s="521">
        <f>SUM(X340:X358)</f>
        <v>6</v>
      </c>
      <c r="Y360" s="521">
        <f>SUM(Y340:Y358)</f>
        <v>7</v>
      </c>
      <c r="Z360" s="203"/>
      <c r="AA360" s="886"/>
      <c r="AB360" s="203"/>
      <c r="AC360" s="203"/>
      <c r="AD360" s="203"/>
      <c r="AE360" s="421" t="s">
        <v>260</v>
      </c>
      <c r="AF360" s="203"/>
      <c r="AG360" s="1079">
        <f>SUM(AG340:AI358)</f>
        <v>0</v>
      </c>
      <c r="AH360" s="1079"/>
      <c r="AI360" s="1079"/>
      <c r="AJ360" s="1079">
        <f>SUM(AJ340:AL358)</f>
        <v>1</v>
      </c>
      <c r="AK360" s="1079"/>
      <c r="AL360" s="1079"/>
      <c r="AM360" s="1079">
        <f>SUM(AM340:AO358)</f>
        <v>1</v>
      </c>
      <c r="AN360" s="1079"/>
      <c r="AO360" s="1079"/>
      <c r="AP360" s="1079">
        <f>SUM(AP340:AR358)</f>
        <v>1</v>
      </c>
      <c r="AQ360" s="1079"/>
      <c r="AR360" s="1079"/>
      <c r="AT360" s="1079">
        <f>SUM(AT340:AT358)</f>
        <v>3</v>
      </c>
      <c r="AV360" s="1129" t="s">
        <v>272</v>
      </c>
      <c r="AW360" s="203"/>
      <c r="AX360" s="421">
        <f>SUM(AX340:AX358)</f>
        <v>17</v>
      </c>
      <c r="AY360" s="421">
        <f>SUM(AY340:AY358)</f>
        <v>3</v>
      </c>
      <c r="BA360" s="204"/>
      <c r="BC360" s="399">
        <f t="shared" ref="BC360:BK360" si="251">SUM(BC340:BC358)</f>
        <v>0</v>
      </c>
      <c r="BD360" s="879">
        <f t="shared" si="251"/>
        <v>0</v>
      </c>
      <c r="BE360" s="399">
        <f t="shared" si="251"/>
        <v>0</v>
      </c>
      <c r="BF360" s="879">
        <f t="shared" si="251"/>
        <v>0</v>
      </c>
      <c r="BG360" s="399">
        <f t="shared" si="251"/>
        <v>0</v>
      </c>
      <c r="BH360" s="879">
        <f t="shared" si="251"/>
        <v>0</v>
      </c>
      <c r="BI360" s="399">
        <f t="shared" si="251"/>
        <v>0</v>
      </c>
      <c r="BJ360" s="879">
        <f t="shared" si="251"/>
        <v>0</v>
      </c>
      <c r="BK360" s="1203">
        <f t="shared" si="251"/>
        <v>0</v>
      </c>
      <c r="BL360" s="1206">
        <f>BK360/AT360</f>
        <v>0</v>
      </c>
      <c r="BM360" s="879">
        <f>SUM(BM340:BM358)</f>
        <v>0</v>
      </c>
      <c r="BN360" s="207"/>
      <c r="BO360" s="207"/>
    </row>
    <row r="361" spans="1:67" s="206" customFormat="1" ht="60.6" customHeight="1" thickTop="1" thickBot="1" x14ac:dyDescent="0.25">
      <c r="A361" s="1079"/>
      <c r="B361" s="1079"/>
      <c r="C361" s="429" t="s">
        <v>354</v>
      </c>
      <c r="D361" s="203"/>
      <c r="E361" s="421">
        <f>COUNTIF(BA340:BA358,"C")</f>
        <v>3</v>
      </c>
      <c r="F361" s="203"/>
      <c r="G361" s="602">
        <f>E361/(E360+E361)</f>
        <v>0.375</v>
      </c>
      <c r="H361" s="203"/>
      <c r="I361" s="1079">
        <f>SUM(I360:M360)</f>
        <v>17</v>
      </c>
      <c r="J361" s="1079"/>
      <c r="K361" s="1079"/>
      <c r="L361" s="1079"/>
      <c r="M361" s="1079"/>
      <c r="N361" s="204"/>
      <c r="O361" s="1079">
        <f>SUM(O360:S360)</f>
        <v>18</v>
      </c>
      <c r="P361" s="1079"/>
      <c r="Q361" s="1079"/>
      <c r="R361" s="1079"/>
      <c r="S361" s="1079"/>
      <c r="T361" s="203"/>
      <c r="U361" s="205"/>
      <c r="V361" s="203"/>
      <c r="W361" s="203"/>
      <c r="X361" s="203"/>
      <c r="Y361" s="203"/>
      <c r="Z361" s="203"/>
      <c r="AA361" s="886"/>
      <c r="AB361" s="203"/>
      <c r="AC361" s="203"/>
      <c r="AD361" s="203"/>
      <c r="AE361" s="421" t="s">
        <v>857</v>
      </c>
      <c r="AF361" s="203"/>
      <c r="AG361" s="1079">
        <f>AG360+AJ360+AM360+AP360</f>
        <v>3</v>
      </c>
      <c r="AH361" s="1079"/>
      <c r="AI361" s="1079"/>
      <c r="AJ361" s="1079"/>
      <c r="AK361" s="1079"/>
      <c r="AL361" s="1079"/>
      <c r="AM361" s="1079"/>
      <c r="AN361" s="1079"/>
      <c r="AO361" s="1079"/>
      <c r="AP361" s="1079"/>
      <c r="AQ361" s="1079"/>
      <c r="AR361" s="1079"/>
      <c r="AT361" s="1079"/>
      <c r="AV361" s="1129"/>
      <c r="AW361" s="203"/>
      <c r="AX361" s="889">
        <f>AY360/AX360</f>
        <v>0.17647058823529413</v>
      </c>
      <c r="AY361" s="889"/>
      <c r="BA361" s="209"/>
      <c r="BC361" s="400" t="e">
        <f>BC360/AG360</f>
        <v>#DIV/0!</v>
      </c>
      <c r="BD361" s="879"/>
      <c r="BE361" s="400">
        <f>BE360/AJ360</f>
        <v>0</v>
      </c>
      <c r="BF361" s="879"/>
      <c r="BG361" s="400">
        <f>BG360/AM360</f>
        <v>0</v>
      </c>
      <c r="BH361" s="879"/>
      <c r="BI361" s="400">
        <f>BI360/AP360</f>
        <v>0</v>
      </c>
      <c r="BJ361" s="879"/>
      <c r="BK361" s="1203"/>
      <c r="BL361" s="1206"/>
      <c r="BM361" s="879"/>
      <c r="BN361" s="207"/>
      <c r="BO361" s="207"/>
    </row>
    <row r="362" spans="1:67" s="94" customFormat="1" ht="24" thickTop="1" x14ac:dyDescent="0.2">
      <c r="A362" s="120"/>
      <c r="B362" s="121"/>
      <c r="C362" s="121"/>
      <c r="D362" s="114"/>
      <c r="E362" s="114"/>
      <c r="F362" s="114"/>
      <c r="G362" s="114"/>
      <c r="H362" s="114"/>
      <c r="I362" s="114"/>
      <c r="J362" s="114"/>
      <c r="K362" s="114"/>
      <c r="L362" s="114"/>
      <c r="M362" s="114"/>
      <c r="N362" s="114"/>
      <c r="O362" s="114"/>
      <c r="P362" s="114"/>
      <c r="Q362" s="114"/>
      <c r="R362" s="114"/>
      <c r="S362" s="114"/>
      <c r="T362" s="114"/>
      <c r="U362" s="116"/>
      <c r="V362" s="114"/>
      <c r="W362" s="114"/>
      <c r="X362" s="114"/>
      <c r="Y362" s="114"/>
      <c r="Z362" s="114"/>
      <c r="AA362" s="117"/>
      <c r="AB362" s="114"/>
      <c r="AC362" s="114"/>
      <c r="AD362" s="114"/>
      <c r="AE362" s="114"/>
      <c r="AF362" s="114"/>
      <c r="AG362" s="114"/>
      <c r="AH362" s="114"/>
      <c r="AI362" s="114"/>
      <c r="AJ362" s="114"/>
      <c r="AK362" s="114"/>
      <c r="AL362" s="114"/>
      <c r="AM362" s="114"/>
      <c r="AN362" s="114"/>
      <c r="AO362" s="114"/>
      <c r="AP362" s="114"/>
      <c r="AQ362" s="114"/>
      <c r="AR362" s="114"/>
      <c r="AT362" s="114"/>
      <c r="AV362" s="115"/>
      <c r="AW362" s="114"/>
      <c r="AX362" s="114"/>
      <c r="AY362" s="114"/>
      <c r="BA362" s="114"/>
      <c r="BD362" s="118"/>
      <c r="BF362" s="118"/>
      <c r="BH362" s="118"/>
      <c r="BJ362" s="118"/>
      <c r="BK362" s="119"/>
      <c r="BL362" s="119"/>
      <c r="BM362" s="118"/>
    </row>
    <row r="363" spans="1:67" s="207" customFormat="1" ht="50.1" customHeight="1" x14ac:dyDescent="0.2">
      <c r="A363" s="562">
        <v>14</v>
      </c>
      <c r="B363" s="1135" t="s">
        <v>286</v>
      </c>
      <c r="C363" s="1136"/>
      <c r="D363" s="204"/>
      <c r="E363" s="114"/>
      <c r="F363" s="114"/>
      <c r="G363" s="114"/>
      <c r="H363" s="204"/>
      <c r="I363" s="213"/>
      <c r="J363" s="213"/>
      <c r="K363" s="213"/>
      <c r="L363" s="213"/>
      <c r="M363" s="213"/>
      <c r="N363" s="204"/>
      <c r="O363" s="213"/>
      <c r="P363" s="213"/>
      <c r="Q363" s="213"/>
      <c r="R363" s="213"/>
      <c r="S363" s="213"/>
      <c r="T363" s="204"/>
      <c r="U363" s="214"/>
      <c r="V363" s="213"/>
      <c r="W363" s="213"/>
      <c r="X363" s="213"/>
      <c r="Y363" s="213"/>
      <c r="Z363" s="204"/>
      <c r="AA363" s="263"/>
      <c r="AB363" s="204"/>
      <c r="AC363" s="213"/>
      <c r="AD363" s="204"/>
      <c r="AE363" s="213"/>
      <c r="AF363" s="204"/>
      <c r="AG363" s="213"/>
      <c r="AH363" s="213"/>
      <c r="AI363" s="213"/>
      <c r="AJ363" s="213"/>
      <c r="AK363" s="213"/>
      <c r="AL363" s="213"/>
      <c r="AM363" s="213"/>
      <c r="AN363" s="213"/>
      <c r="AO363" s="213"/>
      <c r="AP363" s="213"/>
      <c r="AQ363" s="213"/>
      <c r="AR363" s="213"/>
      <c r="AT363" s="213"/>
      <c r="AV363" s="215"/>
      <c r="AW363" s="204"/>
      <c r="AX363" s="213"/>
      <c r="AY363" s="213"/>
      <c r="BA363" s="213"/>
      <c r="BD363" s="212"/>
      <c r="BF363" s="212"/>
      <c r="BH363" s="212"/>
      <c r="BJ363" s="212"/>
      <c r="BK363" s="206"/>
      <c r="BL363" s="206"/>
      <c r="BM363" s="212"/>
    </row>
    <row r="364" spans="1:67" s="114" customFormat="1" ht="180" customHeight="1" x14ac:dyDescent="0.2">
      <c r="A364" s="563" t="s">
        <v>316</v>
      </c>
      <c r="B364" s="1090" t="s">
        <v>948</v>
      </c>
      <c r="C364" s="1091"/>
      <c r="E364" s="563" t="s">
        <v>433</v>
      </c>
      <c r="G364" s="563"/>
      <c r="I364" s="563"/>
      <c r="J364" s="563"/>
      <c r="K364" s="563"/>
      <c r="L364" s="563">
        <v>1</v>
      </c>
      <c r="M364" s="563"/>
      <c r="O364" s="563"/>
      <c r="P364" s="563"/>
      <c r="Q364" s="563">
        <v>1</v>
      </c>
      <c r="R364" s="563"/>
      <c r="S364" s="563"/>
      <c r="U364" s="569" t="s">
        <v>376</v>
      </c>
      <c r="V364" s="563">
        <v>3</v>
      </c>
      <c r="W364" s="563"/>
      <c r="X364" s="563"/>
      <c r="Y364" s="563">
        <v>1</v>
      </c>
      <c r="AA364" s="572"/>
      <c r="AC364" s="563"/>
      <c r="AE364" s="565" t="s">
        <v>39</v>
      </c>
      <c r="AG364" s="563"/>
      <c r="AH364" s="563"/>
      <c r="AI364" s="563"/>
      <c r="AJ364" s="563"/>
      <c r="AK364" s="563"/>
      <c r="AL364" s="563"/>
      <c r="AM364" s="563"/>
      <c r="AN364" s="563"/>
      <c r="AO364" s="563"/>
      <c r="AP364" s="563"/>
      <c r="AQ364" s="563"/>
      <c r="AR364" s="563"/>
      <c r="AS364" s="94"/>
      <c r="AT364" s="563">
        <f>SUM(AG364:AR364)</f>
        <v>0</v>
      </c>
      <c r="AU364" s="94"/>
      <c r="AV364" s="572" t="s">
        <v>41</v>
      </c>
      <c r="AX364" s="563">
        <v>1</v>
      </c>
      <c r="AY364" s="563">
        <f t="shared" ref="AY364:AY400" si="252">IF(AT364&lt;&gt;0,1,0)</f>
        <v>0</v>
      </c>
      <c r="AZ364" s="94"/>
      <c r="BA364" s="563"/>
      <c r="BC364" s="563"/>
      <c r="BD364" s="127"/>
      <c r="BE364" s="563"/>
      <c r="BF364" s="127"/>
      <c r="BG364" s="563"/>
      <c r="BH364" s="127"/>
      <c r="BI364" s="563"/>
      <c r="BJ364" s="127"/>
      <c r="BK364" s="583">
        <f t="shared" ref="BK364:BK367" si="253">BC364+BE364+BG364+BI364</f>
        <v>0</v>
      </c>
      <c r="BL364" s="584" t="e">
        <f t="shared" ref="BL364:BL373" si="254">BK364/AT364</f>
        <v>#DIV/0!</v>
      </c>
      <c r="BM364" s="127">
        <f t="shared" ref="BM364:BM367" si="255">BD364+BF364+BH364+BJ364</f>
        <v>0</v>
      </c>
      <c r="BO364" s="149"/>
    </row>
    <row r="365" spans="1:67" s="114" customFormat="1" ht="122.25" customHeight="1" x14ac:dyDescent="0.2">
      <c r="A365" s="563" t="s">
        <v>317</v>
      </c>
      <c r="B365" s="1090" t="s">
        <v>43</v>
      </c>
      <c r="C365" s="1091"/>
      <c r="E365" s="563" t="s">
        <v>433</v>
      </c>
      <c r="G365" s="563"/>
      <c r="I365" s="563"/>
      <c r="J365" s="563"/>
      <c r="K365" s="563"/>
      <c r="L365" s="563">
        <v>1</v>
      </c>
      <c r="M365" s="563"/>
      <c r="O365" s="563"/>
      <c r="P365" s="563"/>
      <c r="Q365" s="563">
        <v>1</v>
      </c>
      <c r="R365" s="563"/>
      <c r="S365" s="563"/>
      <c r="U365" s="569" t="s">
        <v>377</v>
      </c>
      <c r="V365" s="563">
        <v>4</v>
      </c>
      <c r="W365" s="563"/>
      <c r="X365" s="563"/>
      <c r="Y365" s="563"/>
      <c r="AA365" s="572"/>
      <c r="AC365" s="563" t="s">
        <v>67</v>
      </c>
      <c r="AE365" s="576" t="s">
        <v>1005</v>
      </c>
      <c r="AG365" s="563"/>
      <c r="AH365" s="563"/>
      <c r="AI365" s="563"/>
      <c r="AJ365" s="563"/>
      <c r="AK365" s="563"/>
      <c r="AL365" s="563"/>
      <c r="AM365" s="563"/>
      <c r="AN365" s="563"/>
      <c r="AO365" s="563"/>
      <c r="AP365" s="563"/>
      <c r="AQ365" s="563"/>
      <c r="AR365" s="563"/>
      <c r="AS365" s="94"/>
      <c r="AT365" s="563">
        <f t="shared" ref="AT365:AT367" si="256">SUM(AG365:AR365)</f>
        <v>0</v>
      </c>
      <c r="AU365" s="94"/>
      <c r="AV365" s="572" t="s">
        <v>30</v>
      </c>
      <c r="AX365" s="563">
        <v>1</v>
      </c>
      <c r="AY365" s="563">
        <f t="shared" si="252"/>
        <v>0</v>
      </c>
      <c r="AZ365" s="94"/>
      <c r="BA365" s="563" t="s">
        <v>352</v>
      </c>
      <c r="BC365" s="563"/>
      <c r="BD365" s="127"/>
      <c r="BE365" s="563"/>
      <c r="BF365" s="127"/>
      <c r="BG365" s="563"/>
      <c r="BH365" s="127"/>
      <c r="BI365" s="563"/>
      <c r="BJ365" s="127"/>
      <c r="BK365" s="583">
        <f t="shared" si="253"/>
        <v>0</v>
      </c>
      <c r="BL365" s="584" t="e">
        <f t="shared" si="254"/>
        <v>#DIV/0!</v>
      </c>
      <c r="BM365" s="127">
        <f t="shared" si="255"/>
        <v>0</v>
      </c>
      <c r="BO365" s="149"/>
    </row>
    <row r="366" spans="1:67" s="114" customFormat="1" ht="102.6" customHeight="1" x14ac:dyDescent="0.2">
      <c r="A366" s="563" t="s">
        <v>318</v>
      </c>
      <c r="B366" s="1090" t="s">
        <v>396</v>
      </c>
      <c r="C366" s="1091"/>
      <c r="E366" s="563" t="s">
        <v>433</v>
      </c>
      <c r="G366" s="563"/>
      <c r="I366" s="563"/>
      <c r="J366" s="563"/>
      <c r="K366" s="563"/>
      <c r="L366" s="563">
        <v>1</v>
      </c>
      <c r="M366" s="563"/>
      <c r="O366" s="563">
        <v>1</v>
      </c>
      <c r="P366" s="563">
        <v>1</v>
      </c>
      <c r="Q366" s="563">
        <v>1</v>
      </c>
      <c r="R366" s="563">
        <v>1</v>
      </c>
      <c r="S366" s="563">
        <v>1</v>
      </c>
      <c r="U366" s="569" t="s">
        <v>377</v>
      </c>
      <c r="V366" s="563">
        <v>3</v>
      </c>
      <c r="W366" s="563"/>
      <c r="X366" s="563"/>
      <c r="Y366" s="563">
        <v>1</v>
      </c>
      <c r="AA366" s="572"/>
      <c r="AC366" s="563"/>
      <c r="AE366" s="565" t="s">
        <v>39</v>
      </c>
      <c r="AF366" s="218"/>
      <c r="AG366" s="565"/>
      <c r="AH366" s="565"/>
      <c r="AI366" s="565"/>
      <c r="AJ366" s="565"/>
      <c r="AK366" s="565"/>
      <c r="AL366" s="565"/>
      <c r="AM366" s="565"/>
      <c r="AN366" s="565"/>
      <c r="AO366" s="565"/>
      <c r="AP366" s="565"/>
      <c r="AQ366" s="565"/>
      <c r="AR366" s="565"/>
      <c r="AS366" s="94"/>
      <c r="AT366" s="563">
        <f t="shared" si="256"/>
        <v>0</v>
      </c>
      <c r="AU366" s="94"/>
      <c r="AV366" s="572" t="s">
        <v>41</v>
      </c>
      <c r="AX366" s="563">
        <v>1</v>
      </c>
      <c r="AY366" s="563">
        <f t="shared" si="252"/>
        <v>0</v>
      </c>
      <c r="AZ366" s="94"/>
      <c r="BA366" s="563"/>
      <c r="BC366" s="563"/>
      <c r="BD366" s="127"/>
      <c r="BE366" s="563"/>
      <c r="BF366" s="127"/>
      <c r="BG366" s="563"/>
      <c r="BH366" s="127"/>
      <c r="BI366" s="563"/>
      <c r="BJ366" s="127"/>
      <c r="BK366" s="583">
        <f t="shared" si="253"/>
        <v>0</v>
      </c>
      <c r="BL366" s="584" t="e">
        <f t="shared" si="254"/>
        <v>#DIV/0!</v>
      </c>
      <c r="BM366" s="127">
        <f t="shared" si="255"/>
        <v>0</v>
      </c>
      <c r="BO366" s="149"/>
    </row>
    <row r="367" spans="1:67" s="114" customFormat="1" ht="83.25" customHeight="1" x14ac:dyDescent="0.2">
      <c r="A367" s="563" t="s">
        <v>319</v>
      </c>
      <c r="B367" s="1090" t="s">
        <v>61</v>
      </c>
      <c r="C367" s="1091"/>
      <c r="E367" s="563" t="s">
        <v>433</v>
      </c>
      <c r="G367" s="563"/>
      <c r="I367" s="563"/>
      <c r="J367" s="563"/>
      <c r="K367" s="563"/>
      <c r="L367" s="563">
        <v>1</v>
      </c>
      <c r="M367" s="563"/>
      <c r="O367" s="563">
        <v>1</v>
      </c>
      <c r="P367" s="563"/>
      <c r="Q367" s="563"/>
      <c r="R367" s="563"/>
      <c r="S367" s="563"/>
      <c r="U367" s="569" t="s">
        <v>377</v>
      </c>
      <c r="V367" s="563">
        <v>3</v>
      </c>
      <c r="W367" s="563"/>
      <c r="X367" s="563"/>
      <c r="Y367" s="563"/>
      <c r="AA367" s="572"/>
      <c r="AC367" s="563"/>
      <c r="AE367" s="565" t="s">
        <v>39</v>
      </c>
      <c r="AG367" s="563"/>
      <c r="AH367" s="563"/>
      <c r="AI367" s="563"/>
      <c r="AJ367" s="563"/>
      <c r="AK367" s="563"/>
      <c r="AL367" s="563"/>
      <c r="AM367" s="563"/>
      <c r="AN367" s="563"/>
      <c r="AO367" s="563"/>
      <c r="AP367" s="563"/>
      <c r="AQ367" s="563"/>
      <c r="AR367" s="563"/>
      <c r="AT367" s="563">
        <f t="shared" si="256"/>
        <v>0</v>
      </c>
      <c r="AV367" s="572" t="s">
        <v>32</v>
      </c>
      <c r="AX367" s="563">
        <v>1</v>
      </c>
      <c r="AY367" s="563">
        <f t="shared" si="252"/>
        <v>0</v>
      </c>
      <c r="BA367" s="563"/>
      <c r="BC367" s="563"/>
      <c r="BD367" s="127"/>
      <c r="BE367" s="563"/>
      <c r="BF367" s="127"/>
      <c r="BG367" s="563"/>
      <c r="BH367" s="127"/>
      <c r="BI367" s="563"/>
      <c r="BJ367" s="127"/>
      <c r="BK367" s="583">
        <f t="shared" si="253"/>
        <v>0</v>
      </c>
      <c r="BL367" s="584" t="e">
        <f t="shared" si="254"/>
        <v>#DIV/0!</v>
      </c>
      <c r="BM367" s="127">
        <f t="shared" si="255"/>
        <v>0</v>
      </c>
      <c r="BO367" s="149"/>
    </row>
    <row r="368" spans="1:67" s="115" customFormat="1" ht="78.599999999999994" customHeight="1" x14ac:dyDescent="0.2">
      <c r="A368" s="564" t="s">
        <v>320</v>
      </c>
      <c r="B368" s="1131" t="s">
        <v>165</v>
      </c>
      <c r="C368" s="1132"/>
      <c r="D368" s="379"/>
      <c r="E368" s="564" t="s">
        <v>29</v>
      </c>
      <c r="F368" s="379"/>
      <c r="G368" s="564"/>
      <c r="H368" s="379"/>
      <c r="I368" s="564">
        <v>1</v>
      </c>
      <c r="J368" s="564">
        <v>1</v>
      </c>
      <c r="K368" s="564"/>
      <c r="L368" s="564"/>
      <c r="M368" s="564"/>
      <c r="N368" s="379"/>
      <c r="O368" s="564"/>
      <c r="P368" s="564"/>
      <c r="Q368" s="564">
        <v>1</v>
      </c>
      <c r="R368" s="564"/>
      <c r="S368" s="564"/>
      <c r="T368" s="147"/>
      <c r="U368" s="570" t="s">
        <v>376</v>
      </c>
      <c r="V368" s="564">
        <v>1</v>
      </c>
      <c r="W368" s="564"/>
      <c r="X368" s="564">
        <v>1</v>
      </c>
      <c r="Y368" s="564"/>
      <c r="Z368" s="379"/>
      <c r="AA368" s="573" t="s">
        <v>369</v>
      </c>
      <c r="AB368" s="148"/>
      <c r="AC368" s="564" t="s">
        <v>877</v>
      </c>
      <c r="AD368" s="379"/>
      <c r="AE368" s="577" t="s">
        <v>1004</v>
      </c>
      <c r="AF368" s="379"/>
      <c r="AG368" s="564"/>
      <c r="AH368" s="564"/>
      <c r="AI368" s="564"/>
      <c r="AJ368" s="564"/>
      <c r="AK368" s="564"/>
      <c r="AL368" s="564"/>
      <c r="AM368" s="564"/>
      <c r="AN368" s="564"/>
      <c r="AO368" s="564"/>
      <c r="AP368" s="564"/>
      <c r="AQ368" s="564"/>
      <c r="AR368" s="564"/>
      <c r="AS368" s="94"/>
      <c r="AT368" s="564">
        <f t="shared" ref="AT368:AT373" si="257">SUM(AG368:AR368)</f>
        <v>0</v>
      </c>
      <c r="AU368" s="94"/>
      <c r="AV368" s="573" t="s">
        <v>30</v>
      </c>
      <c r="AW368" s="148"/>
      <c r="AX368" s="564">
        <v>1</v>
      </c>
      <c r="AY368" s="563">
        <f t="shared" si="252"/>
        <v>0</v>
      </c>
      <c r="AZ368" s="94"/>
      <c r="BA368" s="563" t="s">
        <v>3</v>
      </c>
      <c r="BC368" s="564"/>
      <c r="BD368" s="355"/>
      <c r="BE368" s="564"/>
      <c r="BF368" s="355"/>
      <c r="BG368" s="564"/>
      <c r="BH368" s="355"/>
      <c r="BI368" s="564"/>
      <c r="BJ368" s="355"/>
      <c r="BK368" s="585">
        <f t="shared" ref="BK368:BK373" si="258">BC368+BE368+BG368+BI368</f>
        <v>0</v>
      </c>
      <c r="BL368" s="586" t="e">
        <f t="shared" si="254"/>
        <v>#DIV/0!</v>
      </c>
      <c r="BM368" s="355">
        <f t="shared" ref="BM368:BM373" si="259">BD368+BF368+BH368+BJ368</f>
        <v>0</v>
      </c>
      <c r="BO368" s="357"/>
    </row>
    <row r="369" spans="1:67" s="94" customFormat="1" ht="126" customHeight="1" x14ac:dyDescent="0.2">
      <c r="A369" s="563" t="s">
        <v>321</v>
      </c>
      <c r="B369" s="1090" t="s">
        <v>564</v>
      </c>
      <c r="C369" s="1091"/>
      <c r="D369" s="114"/>
      <c r="E369" s="563" t="s">
        <v>433</v>
      </c>
      <c r="F369" s="114"/>
      <c r="G369" s="563"/>
      <c r="H369" s="114"/>
      <c r="I369" s="563"/>
      <c r="J369" s="563"/>
      <c r="K369" s="563"/>
      <c r="L369" s="563">
        <v>1</v>
      </c>
      <c r="M369" s="563"/>
      <c r="N369" s="379"/>
      <c r="O369" s="563"/>
      <c r="P369" s="563"/>
      <c r="Q369" s="563"/>
      <c r="R369" s="563">
        <v>1</v>
      </c>
      <c r="S369" s="563"/>
      <c r="T369" s="114"/>
      <c r="U369" s="569" t="s">
        <v>377</v>
      </c>
      <c r="V369" s="563">
        <v>4</v>
      </c>
      <c r="W369" s="563"/>
      <c r="X369" s="563"/>
      <c r="Y369" s="563"/>
      <c r="Z369" s="114"/>
      <c r="AA369" s="572"/>
      <c r="AB369" s="114"/>
      <c r="AC369" s="563"/>
      <c r="AD369" s="114"/>
      <c r="AE369" s="565" t="s">
        <v>39</v>
      </c>
      <c r="AF369" s="114"/>
      <c r="AG369" s="563"/>
      <c r="AH369" s="563"/>
      <c r="AI369" s="563"/>
      <c r="AJ369" s="563"/>
      <c r="AK369" s="563"/>
      <c r="AL369" s="563"/>
      <c r="AM369" s="563"/>
      <c r="AN369" s="563"/>
      <c r="AO369" s="563"/>
      <c r="AP369" s="563"/>
      <c r="AQ369" s="563"/>
      <c r="AR369" s="563"/>
      <c r="AS369" s="115"/>
      <c r="AT369" s="563">
        <f t="shared" si="257"/>
        <v>0</v>
      </c>
      <c r="AU369" s="115"/>
      <c r="AV369" s="572" t="s">
        <v>58</v>
      </c>
      <c r="AW369" s="114"/>
      <c r="AX369" s="563">
        <v>1</v>
      </c>
      <c r="AY369" s="563">
        <f t="shared" si="252"/>
        <v>0</v>
      </c>
      <c r="AZ369" s="115"/>
      <c r="BA369" s="563"/>
      <c r="BC369" s="563"/>
      <c r="BD369" s="127"/>
      <c r="BE369" s="563"/>
      <c r="BF369" s="127"/>
      <c r="BG369" s="563"/>
      <c r="BH369" s="127"/>
      <c r="BI369" s="563"/>
      <c r="BJ369" s="127"/>
      <c r="BK369" s="583">
        <f t="shared" si="258"/>
        <v>0</v>
      </c>
      <c r="BL369" s="584" t="e">
        <f t="shared" si="254"/>
        <v>#DIV/0!</v>
      </c>
      <c r="BM369" s="127">
        <f t="shared" si="259"/>
        <v>0</v>
      </c>
      <c r="BO369" s="131"/>
    </row>
    <row r="370" spans="1:67" s="115" customFormat="1" ht="91.5" customHeight="1" x14ac:dyDescent="0.2">
      <c r="A370" s="563" t="s">
        <v>322</v>
      </c>
      <c r="B370" s="1090" t="s">
        <v>565</v>
      </c>
      <c r="C370" s="1091"/>
      <c r="D370" s="379"/>
      <c r="E370" s="563" t="s">
        <v>433</v>
      </c>
      <c r="F370" s="379"/>
      <c r="G370" s="563"/>
      <c r="H370" s="379"/>
      <c r="I370" s="563"/>
      <c r="J370" s="563"/>
      <c r="K370" s="563"/>
      <c r="L370" s="563">
        <v>1</v>
      </c>
      <c r="M370" s="563"/>
      <c r="N370" s="379"/>
      <c r="O370" s="563">
        <v>1</v>
      </c>
      <c r="P370" s="563">
        <v>1</v>
      </c>
      <c r="Q370" s="563">
        <v>1</v>
      </c>
      <c r="R370" s="563">
        <v>1</v>
      </c>
      <c r="S370" s="563">
        <v>1</v>
      </c>
      <c r="T370" s="147"/>
      <c r="U370" s="569" t="s">
        <v>375</v>
      </c>
      <c r="V370" s="563">
        <v>3</v>
      </c>
      <c r="W370" s="563"/>
      <c r="X370" s="563"/>
      <c r="Y370" s="563">
        <v>1</v>
      </c>
      <c r="Z370" s="379"/>
      <c r="AA370" s="572"/>
      <c r="AB370" s="148"/>
      <c r="AC370" s="563" t="s">
        <v>877</v>
      </c>
      <c r="AD370" s="379"/>
      <c r="AE370" s="577" t="s">
        <v>1004</v>
      </c>
      <c r="AF370" s="379"/>
      <c r="AG370" s="563"/>
      <c r="AH370" s="563"/>
      <c r="AI370" s="563"/>
      <c r="AJ370" s="563"/>
      <c r="AK370" s="563"/>
      <c r="AL370" s="563"/>
      <c r="AM370" s="563"/>
      <c r="AN370" s="563"/>
      <c r="AO370" s="563"/>
      <c r="AP370" s="563"/>
      <c r="AQ370" s="563"/>
      <c r="AR370" s="563"/>
      <c r="AT370" s="563">
        <f t="shared" si="257"/>
        <v>0</v>
      </c>
      <c r="AV370" s="572" t="s">
        <v>41</v>
      </c>
      <c r="AW370" s="148"/>
      <c r="AX370" s="563">
        <v>1</v>
      </c>
      <c r="AY370" s="563">
        <f t="shared" si="252"/>
        <v>0</v>
      </c>
      <c r="BA370" s="563" t="s">
        <v>3</v>
      </c>
      <c r="BC370" s="563"/>
      <c r="BD370" s="127"/>
      <c r="BE370" s="563"/>
      <c r="BF370" s="127"/>
      <c r="BG370" s="563"/>
      <c r="BH370" s="127"/>
      <c r="BI370" s="563"/>
      <c r="BJ370" s="127"/>
      <c r="BK370" s="583">
        <f t="shared" si="258"/>
        <v>0</v>
      </c>
      <c r="BL370" s="584" t="e">
        <f t="shared" si="254"/>
        <v>#DIV/0!</v>
      </c>
      <c r="BM370" s="127">
        <f t="shared" si="259"/>
        <v>0</v>
      </c>
      <c r="BO370" s="149"/>
    </row>
    <row r="371" spans="1:67" s="115" customFormat="1" ht="85.5" customHeight="1" x14ac:dyDescent="0.2">
      <c r="A371" s="563" t="s">
        <v>323</v>
      </c>
      <c r="B371" s="1090" t="s">
        <v>279</v>
      </c>
      <c r="C371" s="1091"/>
      <c r="D371" s="379"/>
      <c r="E371" s="563" t="s">
        <v>433</v>
      </c>
      <c r="F371" s="379"/>
      <c r="G371" s="563"/>
      <c r="H371" s="379"/>
      <c r="I371" s="563"/>
      <c r="J371" s="563"/>
      <c r="K371" s="563"/>
      <c r="L371" s="563">
        <v>1</v>
      </c>
      <c r="M371" s="563"/>
      <c r="N371" s="379"/>
      <c r="O371" s="563"/>
      <c r="P371" s="563"/>
      <c r="Q371" s="563"/>
      <c r="R371" s="563"/>
      <c r="S371" s="563">
        <v>1</v>
      </c>
      <c r="T371" s="147"/>
      <c r="U371" s="569" t="s">
        <v>377</v>
      </c>
      <c r="V371" s="563">
        <v>5</v>
      </c>
      <c r="W371" s="563"/>
      <c r="X371" s="563"/>
      <c r="Y371" s="563"/>
      <c r="Z371" s="379"/>
      <c r="AA371" s="572"/>
      <c r="AB371" s="148"/>
      <c r="AC371" s="563"/>
      <c r="AD371" s="379"/>
      <c r="AE371" s="565" t="s">
        <v>39</v>
      </c>
      <c r="AF371" s="379"/>
      <c r="AG371" s="563"/>
      <c r="AH371" s="563"/>
      <c r="AI371" s="563"/>
      <c r="AJ371" s="563"/>
      <c r="AK371" s="563"/>
      <c r="AL371" s="563"/>
      <c r="AM371" s="563"/>
      <c r="AN371" s="563"/>
      <c r="AO371" s="563"/>
      <c r="AP371" s="563"/>
      <c r="AQ371" s="563"/>
      <c r="AR371" s="563"/>
      <c r="AT371" s="563">
        <f t="shared" si="257"/>
        <v>0</v>
      </c>
      <c r="AV371" s="572" t="s">
        <v>258</v>
      </c>
      <c r="AW371" s="148"/>
      <c r="AX371" s="563">
        <v>1</v>
      </c>
      <c r="AY371" s="563">
        <f t="shared" si="252"/>
        <v>0</v>
      </c>
      <c r="BA371" s="563"/>
      <c r="BC371" s="563"/>
      <c r="BD371" s="127"/>
      <c r="BE371" s="563"/>
      <c r="BF371" s="127"/>
      <c r="BG371" s="563"/>
      <c r="BH371" s="127"/>
      <c r="BI371" s="563"/>
      <c r="BJ371" s="127"/>
      <c r="BK371" s="583">
        <f t="shared" si="258"/>
        <v>0</v>
      </c>
      <c r="BL371" s="584" t="e">
        <f t="shared" si="254"/>
        <v>#DIV/0!</v>
      </c>
      <c r="BM371" s="127">
        <f t="shared" si="259"/>
        <v>0</v>
      </c>
      <c r="BO371" s="149"/>
    </row>
    <row r="372" spans="1:67" s="115" customFormat="1" ht="106.9" customHeight="1" x14ac:dyDescent="0.2">
      <c r="A372" s="563" t="s">
        <v>399</v>
      </c>
      <c r="B372" s="1090" t="s">
        <v>776</v>
      </c>
      <c r="C372" s="1091"/>
      <c r="D372" s="379"/>
      <c r="E372" s="563" t="s">
        <v>433</v>
      </c>
      <c r="F372" s="379"/>
      <c r="G372" s="563"/>
      <c r="H372" s="379"/>
      <c r="I372" s="563"/>
      <c r="J372" s="563"/>
      <c r="K372" s="563"/>
      <c r="L372" s="563">
        <v>1</v>
      </c>
      <c r="M372" s="563"/>
      <c r="N372" s="379"/>
      <c r="O372" s="563">
        <v>1</v>
      </c>
      <c r="P372" s="563">
        <v>1</v>
      </c>
      <c r="Q372" s="563">
        <v>1</v>
      </c>
      <c r="R372" s="563">
        <v>1</v>
      </c>
      <c r="S372" s="563">
        <v>1</v>
      </c>
      <c r="T372" s="147"/>
      <c r="U372" s="569" t="s">
        <v>377</v>
      </c>
      <c r="V372" s="563">
        <v>5</v>
      </c>
      <c r="W372" s="563"/>
      <c r="X372" s="563"/>
      <c r="Y372" s="563"/>
      <c r="Z372" s="379"/>
      <c r="AA372" s="572"/>
      <c r="AB372" s="148"/>
      <c r="AC372" s="563" t="s">
        <v>69</v>
      </c>
      <c r="AD372" s="379"/>
      <c r="AE372" s="576" t="s">
        <v>1005</v>
      </c>
      <c r="AF372" s="379"/>
      <c r="AG372" s="563"/>
      <c r="AH372" s="563"/>
      <c r="AI372" s="563"/>
      <c r="AJ372" s="563"/>
      <c r="AK372" s="563"/>
      <c r="AL372" s="563"/>
      <c r="AM372" s="563"/>
      <c r="AN372" s="563"/>
      <c r="AO372" s="563"/>
      <c r="AP372" s="563"/>
      <c r="AQ372" s="563"/>
      <c r="AR372" s="563"/>
      <c r="AS372" s="94"/>
      <c r="AT372" s="563">
        <f t="shared" si="257"/>
        <v>0</v>
      </c>
      <c r="AU372" s="94"/>
      <c r="AV372" s="572" t="s">
        <v>32</v>
      </c>
      <c r="AW372" s="148"/>
      <c r="AX372" s="563">
        <v>1</v>
      </c>
      <c r="AY372" s="563">
        <f t="shared" si="252"/>
        <v>0</v>
      </c>
      <c r="AZ372" s="94"/>
      <c r="BA372" s="563"/>
      <c r="BC372" s="563"/>
      <c r="BD372" s="127"/>
      <c r="BE372" s="563"/>
      <c r="BF372" s="127"/>
      <c r="BG372" s="563"/>
      <c r="BH372" s="127"/>
      <c r="BI372" s="563"/>
      <c r="BJ372" s="127"/>
      <c r="BK372" s="583">
        <f t="shared" si="258"/>
        <v>0</v>
      </c>
      <c r="BL372" s="584" t="e">
        <f t="shared" si="254"/>
        <v>#DIV/0!</v>
      </c>
      <c r="BM372" s="127">
        <f t="shared" si="259"/>
        <v>0</v>
      </c>
      <c r="BO372" s="149"/>
    </row>
    <row r="373" spans="1:67" s="115" customFormat="1" ht="83.25" customHeight="1" x14ac:dyDescent="0.2">
      <c r="A373" s="563" t="s">
        <v>609</v>
      </c>
      <c r="B373" s="1090" t="s">
        <v>285</v>
      </c>
      <c r="C373" s="1091"/>
      <c r="D373" s="379"/>
      <c r="E373" s="563" t="s">
        <v>433</v>
      </c>
      <c r="F373" s="379"/>
      <c r="G373" s="563"/>
      <c r="H373" s="379"/>
      <c r="I373" s="563"/>
      <c r="J373" s="563"/>
      <c r="K373" s="563"/>
      <c r="L373" s="563">
        <v>1</v>
      </c>
      <c r="M373" s="563"/>
      <c r="N373" s="379"/>
      <c r="O373" s="563"/>
      <c r="P373" s="563">
        <v>1</v>
      </c>
      <c r="Q373" s="563"/>
      <c r="R373" s="563"/>
      <c r="S373" s="563"/>
      <c r="T373" s="147"/>
      <c r="U373" s="569" t="s">
        <v>377</v>
      </c>
      <c r="V373" s="563">
        <v>4</v>
      </c>
      <c r="W373" s="563"/>
      <c r="X373" s="563"/>
      <c r="Y373" s="563"/>
      <c r="Z373" s="379"/>
      <c r="AA373" s="572"/>
      <c r="AB373" s="148"/>
      <c r="AC373" s="563"/>
      <c r="AD373" s="379"/>
      <c r="AE373" s="565" t="s">
        <v>39</v>
      </c>
      <c r="AF373" s="379"/>
      <c r="AG373" s="563"/>
      <c r="AH373" s="563"/>
      <c r="AI373" s="563"/>
      <c r="AJ373" s="563"/>
      <c r="AK373" s="563"/>
      <c r="AL373" s="563"/>
      <c r="AM373" s="563"/>
      <c r="AN373" s="563"/>
      <c r="AO373" s="563"/>
      <c r="AP373" s="563"/>
      <c r="AQ373" s="563"/>
      <c r="AR373" s="563"/>
      <c r="AS373" s="94"/>
      <c r="AT373" s="563">
        <f t="shared" si="257"/>
        <v>0</v>
      </c>
      <c r="AU373" s="94"/>
      <c r="AV373" s="572" t="s">
        <v>31</v>
      </c>
      <c r="AW373" s="148"/>
      <c r="AX373" s="563">
        <v>1</v>
      </c>
      <c r="AY373" s="563">
        <f t="shared" si="252"/>
        <v>0</v>
      </c>
      <c r="AZ373" s="94"/>
      <c r="BA373" s="563"/>
      <c r="BC373" s="563"/>
      <c r="BD373" s="127"/>
      <c r="BE373" s="563"/>
      <c r="BF373" s="127"/>
      <c r="BG373" s="563"/>
      <c r="BH373" s="127"/>
      <c r="BI373" s="563"/>
      <c r="BJ373" s="127"/>
      <c r="BK373" s="583">
        <f t="shared" si="258"/>
        <v>0</v>
      </c>
      <c r="BL373" s="584" t="e">
        <f t="shared" si="254"/>
        <v>#DIV/0!</v>
      </c>
      <c r="BM373" s="127">
        <f t="shared" si="259"/>
        <v>0</v>
      </c>
      <c r="BO373" s="149"/>
    </row>
    <row r="374" spans="1:67" s="115" customFormat="1" ht="91.5" customHeight="1" x14ac:dyDescent="0.2">
      <c r="A374" s="563" t="s">
        <v>610</v>
      </c>
      <c r="B374" s="1090" t="s">
        <v>284</v>
      </c>
      <c r="C374" s="1091"/>
      <c r="D374" s="379"/>
      <c r="E374" s="563" t="s">
        <v>379</v>
      </c>
      <c r="F374" s="379"/>
      <c r="G374" s="563"/>
      <c r="H374" s="379"/>
      <c r="I374" s="563"/>
      <c r="J374" s="563"/>
      <c r="K374" s="563"/>
      <c r="L374" s="563">
        <v>1</v>
      </c>
      <c r="M374" s="563"/>
      <c r="N374" s="379"/>
      <c r="O374" s="563"/>
      <c r="P374" s="563">
        <v>1</v>
      </c>
      <c r="Q374" s="563"/>
      <c r="R374" s="563"/>
      <c r="S374" s="563"/>
      <c r="T374" s="147"/>
      <c r="U374" s="569" t="s">
        <v>376</v>
      </c>
      <c r="V374" s="563">
        <v>4</v>
      </c>
      <c r="W374" s="563"/>
      <c r="X374" s="563">
        <v>1</v>
      </c>
      <c r="Y374" s="563"/>
      <c r="Z374" s="379"/>
      <c r="AA374" s="572"/>
      <c r="AB374" s="148"/>
      <c r="AC374" s="563"/>
      <c r="AD374" s="379"/>
      <c r="AE374" s="565" t="s">
        <v>39</v>
      </c>
      <c r="AF374" s="379"/>
      <c r="AG374" s="563"/>
      <c r="AH374" s="563"/>
      <c r="AI374" s="563"/>
      <c r="AJ374" s="563"/>
      <c r="AK374" s="563"/>
      <c r="AL374" s="563"/>
      <c r="AM374" s="563"/>
      <c r="AN374" s="563"/>
      <c r="AO374" s="563"/>
      <c r="AP374" s="563"/>
      <c r="AQ374" s="563"/>
      <c r="AR374" s="563"/>
      <c r="AT374" s="563">
        <f t="shared" ref="AT374:AT385" si="260">SUM(AG374:AR374)</f>
        <v>0</v>
      </c>
      <c r="AV374" s="572" t="s">
        <v>54</v>
      </c>
      <c r="AW374" s="148"/>
      <c r="AX374" s="563">
        <v>1</v>
      </c>
      <c r="AY374" s="563">
        <f t="shared" si="252"/>
        <v>0</v>
      </c>
      <c r="BA374" s="563"/>
      <c r="BC374" s="563"/>
      <c r="BD374" s="127"/>
      <c r="BE374" s="563"/>
      <c r="BF374" s="127"/>
      <c r="BG374" s="563"/>
      <c r="BH374" s="127"/>
      <c r="BI374" s="563"/>
      <c r="BJ374" s="127"/>
      <c r="BK374" s="583">
        <f t="shared" ref="BK374:BK385" si="261">BC374+BE374+BG374+BI374</f>
        <v>0</v>
      </c>
      <c r="BL374" s="584" t="e">
        <f t="shared" ref="BL374:BL400" si="262">BK374/AT374</f>
        <v>#DIV/0!</v>
      </c>
      <c r="BM374" s="127">
        <f t="shared" ref="BM374:BM385" si="263">BD374+BF374+BH374+BJ374</f>
        <v>0</v>
      </c>
      <c r="BO374" s="149"/>
    </row>
    <row r="375" spans="1:67" s="115" customFormat="1" ht="102" customHeight="1" x14ac:dyDescent="0.2">
      <c r="A375" s="563" t="s">
        <v>611</v>
      </c>
      <c r="B375" s="1090" t="s">
        <v>136</v>
      </c>
      <c r="C375" s="1091"/>
      <c r="D375" s="379"/>
      <c r="E375" s="563" t="s">
        <v>433</v>
      </c>
      <c r="F375" s="379"/>
      <c r="G375" s="563"/>
      <c r="H375" s="379"/>
      <c r="I375" s="563"/>
      <c r="J375" s="563"/>
      <c r="K375" s="563"/>
      <c r="L375" s="563">
        <v>1</v>
      </c>
      <c r="M375" s="563"/>
      <c r="N375" s="379"/>
      <c r="O375" s="563"/>
      <c r="P375" s="563"/>
      <c r="Q375" s="563">
        <v>1</v>
      </c>
      <c r="R375" s="563"/>
      <c r="S375" s="563"/>
      <c r="T375" s="147"/>
      <c r="U375" s="569" t="s">
        <v>377</v>
      </c>
      <c r="V375" s="563">
        <v>4</v>
      </c>
      <c r="W375" s="563"/>
      <c r="X375" s="563"/>
      <c r="Y375" s="563"/>
      <c r="Z375" s="379"/>
      <c r="AA375" s="572" t="s">
        <v>240</v>
      </c>
      <c r="AB375" s="148"/>
      <c r="AC375" s="563" t="s">
        <v>67</v>
      </c>
      <c r="AD375" s="379"/>
      <c r="AE375" s="565" t="s">
        <v>952</v>
      </c>
      <c r="AF375" s="379"/>
      <c r="AG375" s="563"/>
      <c r="AH375" s="563"/>
      <c r="AI375" s="563"/>
      <c r="AJ375" s="563"/>
      <c r="AK375" s="563"/>
      <c r="AL375" s="563"/>
      <c r="AM375" s="563"/>
      <c r="AN375" s="563"/>
      <c r="AO375" s="563"/>
      <c r="AP375" s="563"/>
      <c r="AQ375" s="563"/>
      <c r="AR375" s="563"/>
      <c r="AS375" s="94"/>
      <c r="AT375" s="563">
        <f t="shared" si="260"/>
        <v>0</v>
      </c>
      <c r="AU375" s="94"/>
      <c r="AV375" s="572" t="s">
        <v>60</v>
      </c>
      <c r="AW375" s="148"/>
      <c r="AX375" s="563">
        <v>1</v>
      </c>
      <c r="AY375" s="563">
        <f t="shared" si="252"/>
        <v>0</v>
      </c>
      <c r="AZ375" s="94"/>
      <c r="BA375" s="563" t="s">
        <v>352</v>
      </c>
      <c r="BC375" s="563"/>
      <c r="BD375" s="127"/>
      <c r="BE375" s="563"/>
      <c r="BF375" s="127"/>
      <c r="BG375" s="563"/>
      <c r="BH375" s="127"/>
      <c r="BI375" s="563"/>
      <c r="BJ375" s="127"/>
      <c r="BK375" s="583">
        <f t="shared" si="261"/>
        <v>0</v>
      </c>
      <c r="BL375" s="584" t="e">
        <f t="shared" si="262"/>
        <v>#DIV/0!</v>
      </c>
      <c r="BM375" s="127">
        <f t="shared" si="263"/>
        <v>0</v>
      </c>
      <c r="BO375" s="149"/>
    </row>
    <row r="376" spans="1:67" s="115" customFormat="1" ht="95.25" customHeight="1" x14ac:dyDescent="0.2">
      <c r="A376" s="563" t="s">
        <v>612</v>
      </c>
      <c r="B376" s="1090" t="s">
        <v>280</v>
      </c>
      <c r="C376" s="1091"/>
      <c r="D376" s="379"/>
      <c r="E376" s="563" t="s">
        <v>433</v>
      </c>
      <c r="F376" s="379"/>
      <c r="G376" s="563"/>
      <c r="H376" s="379"/>
      <c r="I376" s="563"/>
      <c r="J376" s="563"/>
      <c r="K376" s="563"/>
      <c r="L376" s="563">
        <v>1</v>
      </c>
      <c r="M376" s="563"/>
      <c r="N376" s="379"/>
      <c r="O376" s="563"/>
      <c r="P376" s="563"/>
      <c r="Q376" s="563"/>
      <c r="R376" s="563"/>
      <c r="S376" s="563">
        <v>1</v>
      </c>
      <c r="T376" s="147"/>
      <c r="U376" s="569" t="s">
        <v>377</v>
      </c>
      <c r="V376" s="563">
        <v>5</v>
      </c>
      <c r="W376" s="563"/>
      <c r="X376" s="563"/>
      <c r="Y376" s="563"/>
      <c r="Z376" s="379"/>
      <c r="AA376" s="572"/>
      <c r="AB376" s="148"/>
      <c r="AC376" s="563"/>
      <c r="AD376" s="379"/>
      <c r="AE376" s="565" t="s">
        <v>39</v>
      </c>
      <c r="AF376" s="379"/>
      <c r="AG376" s="563"/>
      <c r="AH376" s="563"/>
      <c r="AI376" s="563"/>
      <c r="AJ376" s="563"/>
      <c r="AK376" s="563"/>
      <c r="AL376" s="563"/>
      <c r="AM376" s="563"/>
      <c r="AN376" s="563"/>
      <c r="AO376" s="563"/>
      <c r="AP376" s="563"/>
      <c r="AQ376" s="563"/>
      <c r="AR376" s="563"/>
      <c r="AT376" s="563">
        <f t="shared" si="260"/>
        <v>0</v>
      </c>
      <c r="AV376" s="572" t="s">
        <v>41</v>
      </c>
      <c r="AW376" s="148"/>
      <c r="AX376" s="563">
        <v>1</v>
      </c>
      <c r="AY376" s="563">
        <f t="shared" si="252"/>
        <v>0</v>
      </c>
      <c r="BA376" s="563"/>
      <c r="BC376" s="563"/>
      <c r="BD376" s="127"/>
      <c r="BE376" s="563"/>
      <c r="BF376" s="127"/>
      <c r="BG376" s="563"/>
      <c r="BH376" s="127"/>
      <c r="BI376" s="563"/>
      <c r="BJ376" s="127"/>
      <c r="BK376" s="583">
        <f t="shared" si="261"/>
        <v>0</v>
      </c>
      <c r="BL376" s="584" t="e">
        <f t="shared" si="262"/>
        <v>#DIV/0!</v>
      </c>
      <c r="BM376" s="127">
        <f t="shared" si="263"/>
        <v>0</v>
      </c>
      <c r="BO376" s="149"/>
    </row>
    <row r="377" spans="1:67" s="94" customFormat="1" ht="154.15" customHeight="1" x14ac:dyDescent="0.35">
      <c r="A377" s="564" t="s">
        <v>641</v>
      </c>
      <c r="B377" s="1090" t="s">
        <v>537</v>
      </c>
      <c r="C377" s="1091"/>
      <c r="D377" s="114"/>
      <c r="E377" s="563" t="s">
        <v>433</v>
      </c>
      <c r="F377" s="114"/>
      <c r="G377" s="563"/>
      <c r="H377" s="114"/>
      <c r="I377" s="563">
        <v>1</v>
      </c>
      <c r="J377" s="563"/>
      <c r="K377" s="563"/>
      <c r="L377" s="563">
        <v>1</v>
      </c>
      <c r="M377" s="563"/>
      <c r="N377" s="114"/>
      <c r="O377" s="564">
        <v>1</v>
      </c>
      <c r="P377" s="564"/>
      <c r="Q377" s="564">
        <v>1</v>
      </c>
      <c r="R377" s="564"/>
      <c r="S377" s="564"/>
      <c r="T377" s="114"/>
      <c r="U377" s="569" t="s">
        <v>375</v>
      </c>
      <c r="V377" s="563">
        <v>1</v>
      </c>
      <c r="W377" s="563"/>
      <c r="X377" s="563">
        <v>1</v>
      </c>
      <c r="Y377" s="563"/>
      <c r="Z377" s="114"/>
      <c r="AA377" s="574"/>
      <c r="AB377" s="114"/>
      <c r="AC377" s="564"/>
      <c r="AD377" s="114"/>
      <c r="AE377" s="578" t="s">
        <v>39</v>
      </c>
      <c r="AF377" s="114"/>
      <c r="AG377" s="563"/>
      <c r="AH377" s="563"/>
      <c r="AI377" s="563"/>
      <c r="AJ377" s="563"/>
      <c r="AK377" s="563"/>
      <c r="AL377" s="563"/>
      <c r="AM377" s="563"/>
      <c r="AN377" s="563"/>
      <c r="AO377" s="563"/>
      <c r="AP377" s="563"/>
      <c r="AQ377" s="563"/>
      <c r="AR377" s="563"/>
      <c r="AT377" s="563">
        <f>SUM(AG377:AR377)</f>
        <v>0</v>
      </c>
      <c r="AV377" s="572" t="s">
        <v>86</v>
      </c>
      <c r="AW377" s="114"/>
      <c r="AX377" s="563">
        <v>1</v>
      </c>
      <c r="AY377" s="563">
        <f>IF(AT377&lt;&gt;0,1,0)</f>
        <v>0</v>
      </c>
      <c r="BA377" s="563"/>
      <c r="BC377" s="582"/>
      <c r="BD377" s="127"/>
      <c r="BE377" s="582"/>
      <c r="BF377" s="127"/>
      <c r="BG377" s="582"/>
      <c r="BH377" s="127"/>
      <c r="BI377" s="582"/>
      <c r="BJ377" s="127"/>
      <c r="BK377" s="583">
        <f>BC377+BE377+BG377+BI377</f>
        <v>0</v>
      </c>
      <c r="BL377" s="584" t="e">
        <f>BK377/AT377</f>
        <v>#DIV/0!</v>
      </c>
      <c r="BM377" s="127">
        <f>BD377+BF377+BH377+BJ377</f>
        <v>0</v>
      </c>
      <c r="BN377" s="130"/>
      <c r="BO377" s="131"/>
    </row>
    <row r="378" spans="1:67" s="115" customFormat="1" ht="95.25" customHeight="1" x14ac:dyDescent="0.2">
      <c r="A378" s="563" t="s">
        <v>642</v>
      </c>
      <c r="B378" s="1090" t="s">
        <v>395</v>
      </c>
      <c r="C378" s="1091"/>
      <c r="D378" s="379"/>
      <c r="E378" s="563" t="s">
        <v>433</v>
      </c>
      <c r="F378" s="379"/>
      <c r="G378" s="563"/>
      <c r="H378" s="379"/>
      <c r="I378" s="563"/>
      <c r="J378" s="563"/>
      <c r="K378" s="563"/>
      <c r="L378" s="563">
        <v>1</v>
      </c>
      <c r="M378" s="563"/>
      <c r="N378" s="379"/>
      <c r="O378" s="563"/>
      <c r="P378" s="563"/>
      <c r="Q378" s="563">
        <v>1</v>
      </c>
      <c r="R378" s="563"/>
      <c r="S378" s="563"/>
      <c r="T378" s="147"/>
      <c r="U378" s="569" t="s">
        <v>375</v>
      </c>
      <c r="V378" s="563">
        <v>3</v>
      </c>
      <c r="W378" s="563"/>
      <c r="X378" s="563"/>
      <c r="Y378" s="563"/>
      <c r="Z378" s="379"/>
      <c r="AA378" s="572"/>
      <c r="AB378" s="148"/>
      <c r="AC378" s="563"/>
      <c r="AD378" s="379"/>
      <c r="AE378" s="565" t="s">
        <v>39</v>
      </c>
      <c r="AF378" s="379"/>
      <c r="AG378" s="563"/>
      <c r="AH378" s="563"/>
      <c r="AI378" s="563"/>
      <c r="AJ378" s="563"/>
      <c r="AK378" s="563"/>
      <c r="AL378" s="563"/>
      <c r="AM378" s="563"/>
      <c r="AN378" s="563"/>
      <c r="AO378" s="563"/>
      <c r="AP378" s="563"/>
      <c r="AQ378" s="563"/>
      <c r="AR378" s="563"/>
      <c r="AT378" s="563">
        <f t="shared" si="260"/>
        <v>0</v>
      </c>
      <c r="AV378" s="572" t="s">
        <v>30</v>
      </c>
      <c r="AW378" s="148"/>
      <c r="AX378" s="563">
        <v>1</v>
      </c>
      <c r="AY378" s="563">
        <f t="shared" si="252"/>
        <v>0</v>
      </c>
      <c r="BA378" s="563"/>
      <c r="BC378" s="563"/>
      <c r="BD378" s="127"/>
      <c r="BE378" s="563"/>
      <c r="BF378" s="127"/>
      <c r="BG378" s="563"/>
      <c r="BH378" s="127"/>
      <c r="BI378" s="563"/>
      <c r="BJ378" s="127"/>
      <c r="BK378" s="583">
        <f t="shared" si="261"/>
        <v>0</v>
      </c>
      <c r="BL378" s="584" t="e">
        <f t="shared" si="262"/>
        <v>#DIV/0!</v>
      </c>
      <c r="BM378" s="127">
        <f t="shared" si="263"/>
        <v>0</v>
      </c>
      <c r="BO378" s="149"/>
    </row>
    <row r="379" spans="1:67" s="115" customFormat="1" ht="81.599999999999994" customHeight="1" x14ac:dyDescent="0.2">
      <c r="A379" s="564" t="s">
        <v>643</v>
      </c>
      <c r="B379" s="1131" t="s">
        <v>281</v>
      </c>
      <c r="C379" s="1132"/>
      <c r="D379" s="379"/>
      <c r="E379" s="563" t="s">
        <v>433</v>
      </c>
      <c r="F379" s="379"/>
      <c r="G379" s="563"/>
      <c r="H379" s="379"/>
      <c r="I379" s="564"/>
      <c r="J379" s="564"/>
      <c r="K379" s="564"/>
      <c r="L379" s="564">
        <v>1</v>
      </c>
      <c r="M379" s="564"/>
      <c r="N379" s="379"/>
      <c r="O379" s="564"/>
      <c r="P379" s="564"/>
      <c r="Q379" s="564">
        <v>1</v>
      </c>
      <c r="R379" s="564"/>
      <c r="S379" s="564"/>
      <c r="T379" s="147"/>
      <c r="U379" s="570" t="s">
        <v>376</v>
      </c>
      <c r="V379" s="564">
        <v>2</v>
      </c>
      <c r="W379" s="564"/>
      <c r="X379" s="564">
        <v>1</v>
      </c>
      <c r="Y379" s="564">
        <v>1</v>
      </c>
      <c r="Z379" s="379"/>
      <c r="AA379" s="573"/>
      <c r="AB379" s="148"/>
      <c r="AC379" s="564" t="s">
        <v>67</v>
      </c>
      <c r="AD379" s="379"/>
      <c r="AE379" s="578" t="s">
        <v>952</v>
      </c>
      <c r="AF379" s="379"/>
      <c r="AG379" s="563"/>
      <c r="AH379" s="563"/>
      <c r="AI379" s="563"/>
      <c r="AJ379" s="563"/>
      <c r="AK379" s="563"/>
      <c r="AL379" s="563"/>
      <c r="AM379" s="563"/>
      <c r="AN379" s="563"/>
      <c r="AO379" s="563">
        <v>1</v>
      </c>
      <c r="AP379" s="563"/>
      <c r="AQ379" s="563"/>
      <c r="AR379" s="563"/>
      <c r="AS379" s="94"/>
      <c r="AT379" s="564">
        <f t="shared" ref="AT379" si="264">SUM(AG379:AR379)</f>
        <v>1</v>
      </c>
      <c r="AU379" s="94"/>
      <c r="AV379" s="573" t="s">
        <v>60</v>
      </c>
      <c r="AW379" s="148"/>
      <c r="AX379" s="564">
        <v>1</v>
      </c>
      <c r="AY379" s="564">
        <f t="shared" ref="AY379" si="265">IF(AT379&lt;&gt;0,1,0)</f>
        <v>1</v>
      </c>
      <c r="AZ379" s="94"/>
      <c r="BA379" s="564" t="s">
        <v>352</v>
      </c>
      <c r="BC379" s="564"/>
      <c r="BD379" s="355"/>
      <c r="BE379" s="564"/>
      <c r="BF379" s="355"/>
      <c r="BG379" s="564"/>
      <c r="BH379" s="355"/>
      <c r="BI379" s="564"/>
      <c r="BJ379" s="355"/>
      <c r="BK379" s="585">
        <f t="shared" ref="BK379" si="266">BC379+BE379+BG379+BI379</f>
        <v>0</v>
      </c>
      <c r="BL379" s="586">
        <f t="shared" ref="BL379" si="267">BK379/AT379</f>
        <v>0</v>
      </c>
      <c r="BM379" s="355">
        <f t="shared" ref="BM379" si="268">BD379+BF379+BH379+BJ379</f>
        <v>0</v>
      </c>
      <c r="BO379" s="149"/>
    </row>
    <row r="380" spans="1:67" s="94" customFormat="1" ht="102" customHeight="1" x14ac:dyDescent="0.2">
      <c r="A380" s="563" t="s">
        <v>644</v>
      </c>
      <c r="B380" s="1090" t="s">
        <v>391</v>
      </c>
      <c r="C380" s="1091"/>
      <c r="D380" s="114"/>
      <c r="E380" s="563" t="s">
        <v>433</v>
      </c>
      <c r="F380" s="114"/>
      <c r="G380" s="563"/>
      <c r="H380" s="114"/>
      <c r="I380" s="563"/>
      <c r="J380" s="563"/>
      <c r="K380" s="563"/>
      <c r="L380" s="563">
        <v>1</v>
      </c>
      <c r="M380" s="563"/>
      <c r="N380" s="379"/>
      <c r="O380" s="563">
        <v>1</v>
      </c>
      <c r="P380" s="563"/>
      <c r="Q380" s="563"/>
      <c r="R380" s="563"/>
      <c r="S380" s="563"/>
      <c r="T380" s="114"/>
      <c r="U380" s="569" t="s">
        <v>376</v>
      </c>
      <c r="V380" s="563">
        <v>4</v>
      </c>
      <c r="W380" s="563"/>
      <c r="X380" s="563"/>
      <c r="Y380" s="563"/>
      <c r="Z380" s="114"/>
      <c r="AA380" s="572"/>
      <c r="AB380" s="114"/>
      <c r="AC380" s="563"/>
      <c r="AD380" s="114"/>
      <c r="AE380" s="565" t="s">
        <v>39</v>
      </c>
      <c r="AF380" s="114"/>
      <c r="AG380" s="563"/>
      <c r="AH380" s="563"/>
      <c r="AI380" s="563"/>
      <c r="AJ380" s="563"/>
      <c r="AK380" s="563"/>
      <c r="AL380" s="563"/>
      <c r="AM380" s="563"/>
      <c r="AN380" s="563"/>
      <c r="AO380" s="563"/>
      <c r="AP380" s="563"/>
      <c r="AQ380" s="563"/>
      <c r="AR380" s="563"/>
      <c r="AS380" s="114"/>
      <c r="AT380" s="563">
        <f t="shared" si="260"/>
        <v>0</v>
      </c>
      <c r="AU380" s="114"/>
      <c r="AV380" s="572" t="s">
        <v>36</v>
      </c>
      <c r="AW380" s="114"/>
      <c r="AX380" s="563">
        <v>1</v>
      </c>
      <c r="AY380" s="563">
        <f t="shared" si="252"/>
        <v>0</v>
      </c>
      <c r="AZ380" s="114"/>
      <c r="BA380" s="563"/>
      <c r="BC380" s="563"/>
      <c r="BD380" s="127"/>
      <c r="BE380" s="563"/>
      <c r="BF380" s="127"/>
      <c r="BG380" s="563"/>
      <c r="BH380" s="127"/>
      <c r="BI380" s="563"/>
      <c r="BJ380" s="127"/>
      <c r="BK380" s="583">
        <f t="shared" si="261"/>
        <v>0</v>
      </c>
      <c r="BL380" s="584" t="e">
        <f t="shared" si="262"/>
        <v>#DIV/0!</v>
      </c>
      <c r="BM380" s="127">
        <f t="shared" si="263"/>
        <v>0</v>
      </c>
      <c r="BO380" s="131"/>
    </row>
    <row r="381" spans="1:67" s="94" customFormat="1" ht="93" x14ac:dyDescent="0.2">
      <c r="A381" s="563" t="s">
        <v>1076</v>
      </c>
      <c r="B381" s="1090" t="s">
        <v>226</v>
      </c>
      <c r="C381" s="1091"/>
      <c r="D381" s="114"/>
      <c r="E381" s="563" t="s">
        <v>433</v>
      </c>
      <c r="F381" s="114"/>
      <c r="G381" s="563"/>
      <c r="H381" s="114"/>
      <c r="I381" s="563"/>
      <c r="J381" s="563"/>
      <c r="K381" s="563"/>
      <c r="L381" s="563">
        <v>1</v>
      </c>
      <c r="M381" s="563"/>
      <c r="N381" s="379"/>
      <c r="O381" s="563">
        <v>1</v>
      </c>
      <c r="P381" s="563"/>
      <c r="Q381" s="563"/>
      <c r="R381" s="563"/>
      <c r="S381" s="563"/>
      <c r="T381" s="114"/>
      <c r="U381" s="569" t="s">
        <v>377</v>
      </c>
      <c r="V381" s="563">
        <v>5</v>
      </c>
      <c r="W381" s="563"/>
      <c r="X381" s="563"/>
      <c r="Y381" s="563"/>
      <c r="Z381" s="114"/>
      <c r="AA381" s="572"/>
      <c r="AB381" s="114"/>
      <c r="AC381" s="563"/>
      <c r="AD381" s="114"/>
      <c r="AE381" s="565" t="s">
        <v>39</v>
      </c>
      <c r="AF381" s="114"/>
      <c r="AG381" s="563"/>
      <c r="AH381" s="563"/>
      <c r="AI381" s="563"/>
      <c r="AJ381" s="563"/>
      <c r="AK381" s="563"/>
      <c r="AL381" s="563"/>
      <c r="AM381" s="563"/>
      <c r="AN381" s="563"/>
      <c r="AO381" s="563"/>
      <c r="AP381" s="563"/>
      <c r="AQ381" s="563"/>
      <c r="AR381" s="563"/>
      <c r="AS381" s="114"/>
      <c r="AT381" s="563">
        <f t="shared" si="260"/>
        <v>0</v>
      </c>
      <c r="AU381" s="114"/>
      <c r="AV381" s="572" t="s">
        <v>36</v>
      </c>
      <c r="AW381" s="114"/>
      <c r="AX381" s="563">
        <v>1</v>
      </c>
      <c r="AY381" s="563">
        <f t="shared" si="252"/>
        <v>0</v>
      </c>
      <c r="AZ381" s="114"/>
      <c r="BA381" s="563"/>
      <c r="BC381" s="563"/>
      <c r="BD381" s="127"/>
      <c r="BE381" s="563"/>
      <c r="BF381" s="127"/>
      <c r="BG381" s="563"/>
      <c r="BH381" s="127"/>
      <c r="BI381" s="563"/>
      <c r="BJ381" s="127"/>
      <c r="BK381" s="583">
        <f t="shared" si="261"/>
        <v>0</v>
      </c>
      <c r="BL381" s="584" t="e">
        <f t="shared" si="262"/>
        <v>#DIV/0!</v>
      </c>
      <c r="BM381" s="127">
        <f t="shared" si="263"/>
        <v>0</v>
      </c>
      <c r="BO381" s="131"/>
    </row>
    <row r="382" spans="1:67" s="94" customFormat="1" ht="83.25" customHeight="1" x14ac:dyDescent="0.2">
      <c r="A382" s="563" t="s">
        <v>1077</v>
      </c>
      <c r="B382" s="840" t="s">
        <v>269</v>
      </c>
      <c r="C382" s="841"/>
      <c r="D382" s="114"/>
      <c r="E382" s="563" t="s">
        <v>433</v>
      </c>
      <c r="F382" s="114"/>
      <c r="G382" s="563"/>
      <c r="H382" s="114"/>
      <c r="I382" s="563"/>
      <c r="J382" s="563"/>
      <c r="K382" s="563"/>
      <c r="L382" s="563">
        <v>1</v>
      </c>
      <c r="M382" s="563"/>
      <c r="N382" s="379"/>
      <c r="O382" s="563">
        <v>1</v>
      </c>
      <c r="P382" s="563"/>
      <c r="Q382" s="563"/>
      <c r="R382" s="563"/>
      <c r="S382" s="563"/>
      <c r="T382" s="114"/>
      <c r="U382" s="569" t="s">
        <v>377</v>
      </c>
      <c r="V382" s="563">
        <v>5</v>
      </c>
      <c r="W382" s="563"/>
      <c r="X382" s="563"/>
      <c r="Y382" s="563"/>
      <c r="Z382" s="114"/>
      <c r="AA382" s="572"/>
      <c r="AB382" s="114"/>
      <c r="AC382" s="563"/>
      <c r="AD382" s="114"/>
      <c r="AE382" s="565" t="s">
        <v>39</v>
      </c>
      <c r="AF382" s="114"/>
      <c r="AG382" s="563"/>
      <c r="AH382" s="563"/>
      <c r="AI382" s="563"/>
      <c r="AJ382" s="563"/>
      <c r="AK382" s="563"/>
      <c r="AL382" s="563"/>
      <c r="AM382" s="563"/>
      <c r="AN382" s="563"/>
      <c r="AO382" s="563"/>
      <c r="AP382" s="563"/>
      <c r="AQ382" s="563"/>
      <c r="AR382" s="563"/>
      <c r="AS382" s="114"/>
      <c r="AT382" s="563">
        <f t="shared" si="260"/>
        <v>0</v>
      </c>
      <c r="AU382" s="114"/>
      <c r="AV382" s="572" t="s">
        <v>31</v>
      </c>
      <c r="AW382" s="114"/>
      <c r="AX382" s="563">
        <v>1</v>
      </c>
      <c r="AY382" s="563">
        <f t="shared" si="252"/>
        <v>0</v>
      </c>
      <c r="AZ382" s="114"/>
      <c r="BA382" s="563"/>
      <c r="BC382" s="563"/>
      <c r="BD382" s="127"/>
      <c r="BE382" s="563"/>
      <c r="BF382" s="127"/>
      <c r="BG382" s="563"/>
      <c r="BH382" s="127"/>
      <c r="BI382" s="563"/>
      <c r="BJ382" s="127"/>
      <c r="BK382" s="583">
        <f t="shared" si="261"/>
        <v>0</v>
      </c>
      <c r="BL382" s="584" t="e">
        <f t="shared" si="262"/>
        <v>#DIV/0!</v>
      </c>
      <c r="BM382" s="127">
        <f t="shared" si="263"/>
        <v>0</v>
      </c>
      <c r="BO382" s="131"/>
    </row>
    <row r="383" spans="1:67" s="114" customFormat="1" ht="156" customHeight="1" x14ac:dyDescent="0.2">
      <c r="A383" s="563" t="s">
        <v>1078</v>
      </c>
      <c r="B383" s="1090" t="s">
        <v>566</v>
      </c>
      <c r="C383" s="1091"/>
      <c r="D383" s="379"/>
      <c r="E383" s="563" t="s">
        <v>433</v>
      </c>
      <c r="F383" s="379"/>
      <c r="G383" s="563"/>
      <c r="H383" s="379"/>
      <c r="I383" s="563"/>
      <c r="J383" s="563">
        <v>1</v>
      </c>
      <c r="K383" s="563"/>
      <c r="L383" s="563">
        <v>1</v>
      </c>
      <c r="M383" s="563"/>
      <c r="O383" s="563">
        <v>1</v>
      </c>
      <c r="P383" s="563">
        <v>1</v>
      </c>
      <c r="Q383" s="563">
        <v>1</v>
      </c>
      <c r="R383" s="563">
        <v>1</v>
      </c>
      <c r="S383" s="563">
        <v>1</v>
      </c>
      <c r="T383" s="147"/>
      <c r="U383" s="569" t="s">
        <v>376</v>
      </c>
      <c r="V383" s="563">
        <v>4</v>
      </c>
      <c r="W383" s="563"/>
      <c r="X383" s="563"/>
      <c r="Y383" s="563"/>
      <c r="Z383" s="379"/>
      <c r="AA383" s="572"/>
      <c r="AB383" s="148"/>
      <c r="AC383" s="563"/>
      <c r="AD383" s="379"/>
      <c r="AE383" s="565" t="s">
        <v>39</v>
      </c>
      <c r="AF383" s="379"/>
      <c r="AG383" s="563"/>
      <c r="AH383" s="563"/>
      <c r="AI383" s="563"/>
      <c r="AJ383" s="563"/>
      <c r="AK383" s="563"/>
      <c r="AL383" s="563"/>
      <c r="AM383" s="563"/>
      <c r="AN383" s="563"/>
      <c r="AO383" s="563"/>
      <c r="AP383" s="563"/>
      <c r="AQ383" s="563"/>
      <c r="AR383" s="563"/>
      <c r="AT383" s="563">
        <f t="shared" si="260"/>
        <v>0</v>
      </c>
      <c r="AV383" s="572" t="s">
        <v>41</v>
      </c>
      <c r="AW383" s="148"/>
      <c r="AX383" s="563">
        <v>1</v>
      </c>
      <c r="AY383" s="563">
        <f t="shared" si="252"/>
        <v>0</v>
      </c>
      <c r="BA383" s="563"/>
      <c r="BC383" s="563"/>
      <c r="BD383" s="127"/>
      <c r="BE383" s="563"/>
      <c r="BF383" s="127"/>
      <c r="BG383" s="563"/>
      <c r="BH383" s="127"/>
      <c r="BI383" s="563"/>
      <c r="BJ383" s="127"/>
      <c r="BK383" s="583">
        <f t="shared" si="261"/>
        <v>0</v>
      </c>
      <c r="BL383" s="584" t="e">
        <f t="shared" si="262"/>
        <v>#DIV/0!</v>
      </c>
      <c r="BM383" s="127">
        <f t="shared" si="263"/>
        <v>0</v>
      </c>
      <c r="BO383" s="149"/>
    </row>
    <row r="384" spans="1:67" s="114" customFormat="1" ht="83.25" customHeight="1" x14ac:dyDescent="0.2">
      <c r="A384" s="563" t="s">
        <v>1079</v>
      </c>
      <c r="B384" s="1090" t="s">
        <v>4</v>
      </c>
      <c r="C384" s="1091"/>
      <c r="D384" s="379"/>
      <c r="E384" s="563" t="s">
        <v>3</v>
      </c>
      <c r="F384" s="379"/>
      <c r="G384" s="563"/>
      <c r="H384" s="379"/>
      <c r="I384" s="563"/>
      <c r="J384" s="563">
        <v>1</v>
      </c>
      <c r="K384" s="563"/>
      <c r="L384" s="563"/>
      <c r="M384" s="563"/>
      <c r="O384" s="563"/>
      <c r="P384" s="563"/>
      <c r="Q384" s="563"/>
      <c r="R384" s="563">
        <v>1</v>
      </c>
      <c r="S384" s="563"/>
      <c r="T384" s="147"/>
      <c r="U384" s="569" t="s">
        <v>376</v>
      </c>
      <c r="V384" s="563">
        <v>1</v>
      </c>
      <c r="W384" s="563"/>
      <c r="X384" s="563">
        <v>1</v>
      </c>
      <c r="Y384" s="563">
        <v>1</v>
      </c>
      <c r="Z384" s="379"/>
      <c r="AA384" s="572"/>
      <c r="AB384" s="148"/>
      <c r="AC384" s="563" t="s">
        <v>877</v>
      </c>
      <c r="AD384" s="379"/>
      <c r="AE384" s="565" t="s">
        <v>68</v>
      </c>
      <c r="AF384" s="379"/>
      <c r="AG384" s="579"/>
      <c r="AH384" s="579"/>
      <c r="AI384" s="579"/>
      <c r="AJ384" s="579"/>
      <c r="AK384" s="579">
        <v>1</v>
      </c>
      <c r="AL384" s="579"/>
      <c r="AM384" s="579"/>
      <c r="AN384" s="579"/>
      <c r="AO384" s="579"/>
      <c r="AP384" s="579"/>
      <c r="AQ384" s="579"/>
      <c r="AR384" s="579"/>
      <c r="AT384" s="563">
        <f t="shared" si="260"/>
        <v>1</v>
      </c>
      <c r="AV384" s="572" t="s">
        <v>58</v>
      </c>
      <c r="AW384" s="148"/>
      <c r="AX384" s="563">
        <v>1</v>
      </c>
      <c r="AY384" s="563">
        <f t="shared" si="252"/>
        <v>1</v>
      </c>
      <c r="BA384" s="563" t="s">
        <v>352</v>
      </c>
      <c r="BC384" s="563"/>
      <c r="BD384" s="127"/>
      <c r="BE384" s="563"/>
      <c r="BF384" s="127"/>
      <c r="BG384" s="563"/>
      <c r="BH384" s="127"/>
      <c r="BI384" s="563"/>
      <c r="BJ384" s="127"/>
      <c r="BK384" s="583">
        <f t="shared" si="261"/>
        <v>0</v>
      </c>
      <c r="BL384" s="584">
        <f t="shared" si="262"/>
        <v>0</v>
      </c>
      <c r="BM384" s="127">
        <f t="shared" si="263"/>
        <v>0</v>
      </c>
      <c r="BO384" s="149"/>
    </row>
    <row r="385" spans="1:67" s="115" customFormat="1" ht="81.599999999999994" customHeight="1" x14ac:dyDescent="0.2">
      <c r="A385" s="740" t="s">
        <v>1080</v>
      </c>
      <c r="B385" s="1131" t="s">
        <v>222</v>
      </c>
      <c r="C385" s="1132"/>
      <c r="D385" s="379"/>
      <c r="E385" s="740" t="s">
        <v>29</v>
      </c>
      <c r="F385" s="379"/>
      <c r="G385" s="740"/>
      <c r="H385" s="379"/>
      <c r="I385" s="740"/>
      <c r="J385" s="740">
        <v>1</v>
      </c>
      <c r="K385" s="740"/>
      <c r="L385" s="740"/>
      <c r="M385" s="740"/>
      <c r="N385" s="379"/>
      <c r="O385" s="740"/>
      <c r="P385" s="740"/>
      <c r="Q385" s="740"/>
      <c r="R385" s="740">
        <v>1</v>
      </c>
      <c r="S385" s="740"/>
      <c r="T385" s="147"/>
      <c r="U385" s="1104" t="s">
        <v>377</v>
      </c>
      <c r="V385" s="740">
        <v>1</v>
      </c>
      <c r="W385" s="740"/>
      <c r="X385" s="740"/>
      <c r="Y385" s="740"/>
      <c r="Z385" s="379"/>
      <c r="AA385" s="996" t="s">
        <v>240</v>
      </c>
      <c r="AB385" s="148"/>
      <c r="AC385" s="740" t="s">
        <v>877</v>
      </c>
      <c r="AD385" s="379"/>
      <c r="AE385" s="565" t="s">
        <v>371</v>
      </c>
      <c r="AF385" s="379"/>
      <c r="AG385" s="740"/>
      <c r="AH385" s="740"/>
      <c r="AI385" s="740"/>
      <c r="AJ385" s="740"/>
      <c r="AK385" s="740"/>
      <c r="AL385" s="740"/>
      <c r="AM385" s="740"/>
      <c r="AN385" s="740"/>
      <c r="AO385" s="740"/>
      <c r="AP385" s="740"/>
      <c r="AQ385" s="740"/>
      <c r="AR385" s="740"/>
      <c r="AS385" s="94"/>
      <c r="AT385" s="740">
        <f t="shared" si="260"/>
        <v>0</v>
      </c>
      <c r="AU385" s="94"/>
      <c r="AV385" s="996" t="s">
        <v>41</v>
      </c>
      <c r="AW385" s="148"/>
      <c r="AX385" s="740">
        <v>1</v>
      </c>
      <c r="AY385" s="740">
        <f t="shared" si="252"/>
        <v>0</v>
      </c>
      <c r="AZ385" s="94"/>
      <c r="BA385" s="563" t="s">
        <v>352</v>
      </c>
      <c r="BC385" s="740"/>
      <c r="BD385" s="618"/>
      <c r="BE385" s="740"/>
      <c r="BF385" s="618"/>
      <c r="BG385" s="740"/>
      <c r="BH385" s="618"/>
      <c r="BI385" s="740"/>
      <c r="BJ385" s="618"/>
      <c r="BK385" s="1246">
        <f t="shared" si="261"/>
        <v>0</v>
      </c>
      <c r="BL385" s="1193" t="e">
        <f t="shared" si="262"/>
        <v>#DIV/0!</v>
      </c>
      <c r="BM385" s="618">
        <f t="shared" si="263"/>
        <v>0</v>
      </c>
      <c r="BO385" s="149"/>
    </row>
    <row r="386" spans="1:67" s="115" customFormat="1" ht="81.599999999999994" customHeight="1" x14ac:dyDescent="0.2">
      <c r="A386" s="741"/>
      <c r="B386" s="1149"/>
      <c r="C386" s="1150"/>
      <c r="D386" s="379"/>
      <c r="E386" s="741"/>
      <c r="F386" s="379"/>
      <c r="G386" s="741"/>
      <c r="H386" s="379"/>
      <c r="I386" s="741"/>
      <c r="J386" s="741"/>
      <c r="K386" s="741"/>
      <c r="L386" s="741"/>
      <c r="M386" s="741"/>
      <c r="N386" s="379"/>
      <c r="O386" s="741"/>
      <c r="P386" s="741"/>
      <c r="Q386" s="741"/>
      <c r="R386" s="741"/>
      <c r="S386" s="741"/>
      <c r="T386" s="147"/>
      <c r="U386" s="1105"/>
      <c r="V386" s="741"/>
      <c r="W386" s="741"/>
      <c r="X386" s="741"/>
      <c r="Y386" s="741"/>
      <c r="Z386" s="379"/>
      <c r="AA386" s="997"/>
      <c r="AB386" s="148"/>
      <c r="AC386" s="741"/>
      <c r="AD386" s="379"/>
      <c r="AE386" s="565" t="s">
        <v>372</v>
      </c>
      <c r="AF386" s="379"/>
      <c r="AG386" s="741"/>
      <c r="AH386" s="741"/>
      <c r="AI386" s="741"/>
      <c r="AJ386" s="741"/>
      <c r="AK386" s="741"/>
      <c r="AL386" s="741"/>
      <c r="AM386" s="741"/>
      <c r="AN386" s="741"/>
      <c r="AO386" s="741"/>
      <c r="AP386" s="741"/>
      <c r="AQ386" s="741"/>
      <c r="AR386" s="741"/>
      <c r="AS386" s="94"/>
      <c r="AT386" s="741"/>
      <c r="AU386" s="94"/>
      <c r="AV386" s="997"/>
      <c r="AW386" s="148"/>
      <c r="AX386" s="741"/>
      <c r="AY386" s="741"/>
      <c r="AZ386" s="94"/>
      <c r="BA386" s="563" t="s">
        <v>352</v>
      </c>
      <c r="BC386" s="741"/>
      <c r="BD386" s="619"/>
      <c r="BE386" s="741"/>
      <c r="BF386" s="619"/>
      <c r="BG386" s="741"/>
      <c r="BH386" s="619"/>
      <c r="BI386" s="741"/>
      <c r="BJ386" s="619"/>
      <c r="BK386" s="1247"/>
      <c r="BL386" s="1194"/>
      <c r="BM386" s="619"/>
      <c r="BO386" s="149"/>
    </row>
    <row r="387" spans="1:67" s="115" customFormat="1" ht="135.75" customHeight="1" x14ac:dyDescent="0.2">
      <c r="A387" s="563" t="s">
        <v>1081</v>
      </c>
      <c r="B387" s="1090" t="s">
        <v>397</v>
      </c>
      <c r="C387" s="1091"/>
      <c r="D387" s="379"/>
      <c r="E387" s="563" t="s">
        <v>433</v>
      </c>
      <c r="F387" s="379"/>
      <c r="G387" s="563"/>
      <c r="H387" s="379"/>
      <c r="I387" s="563"/>
      <c r="J387" s="563"/>
      <c r="K387" s="563"/>
      <c r="L387" s="563">
        <v>1</v>
      </c>
      <c r="M387" s="563"/>
      <c r="N387" s="379"/>
      <c r="O387" s="563">
        <v>1</v>
      </c>
      <c r="P387" s="563">
        <v>1</v>
      </c>
      <c r="Q387" s="563">
        <v>1</v>
      </c>
      <c r="R387" s="563">
        <v>1</v>
      </c>
      <c r="S387" s="563">
        <v>1</v>
      </c>
      <c r="T387" s="147"/>
      <c r="U387" s="569" t="s">
        <v>375</v>
      </c>
      <c r="V387" s="563">
        <v>3</v>
      </c>
      <c r="W387" s="563"/>
      <c r="X387" s="563"/>
      <c r="Y387" s="563">
        <v>1</v>
      </c>
      <c r="Z387" s="379"/>
      <c r="AA387" s="572"/>
      <c r="AB387" s="148"/>
      <c r="AC387" s="563" t="s">
        <v>877</v>
      </c>
      <c r="AD387" s="379"/>
      <c r="AE387" s="577" t="s">
        <v>1004</v>
      </c>
      <c r="AF387" s="379"/>
      <c r="AG387" s="563"/>
      <c r="AH387" s="563"/>
      <c r="AI387" s="563"/>
      <c r="AJ387" s="563"/>
      <c r="AK387" s="563"/>
      <c r="AL387" s="563"/>
      <c r="AM387" s="563"/>
      <c r="AN387" s="563"/>
      <c r="AO387" s="563"/>
      <c r="AP387" s="563"/>
      <c r="AQ387" s="563"/>
      <c r="AR387" s="563"/>
      <c r="AT387" s="563">
        <f t="shared" ref="AT387:AT398" si="269">SUM(AG387:AR387)</f>
        <v>0</v>
      </c>
      <c r="AV387" s="572" t="s">
        <v>41</v>
      </c>
      <c r="AW387" s="148"/>
      <c r="AX387" s="563">
        <v>1</v>
      </c>
      <c r="AY387" s="563">
        <f t="shared" si="252"/>
        <v>0</v>
      </c>
      <c r="BA387" s="563" t="s">
        <v>3</v>
      </c>
      <c r="BC387" s="563"/>
      <c r="BD387" s="127"/>
      <c r="BE387" s="563"/>
      <c r="BF387" s="127"/>
      <c r="BG387" s="563"/>
      <c r="BH387" s="127"/>
      <c r="BI387" s="563"/>
      <c r="BJ387" s="127"/>
      <c r="BK387" s="583">
        <f t="shared" ref="BK387:BK398" si="270">BC387+BE387+BG387+BI387</f>
        <v>0</v>
      </c>
      <c r="BL387" s="584" t="e">
        <f t="shared" si="262"/>
        <v>#DIV/0!</v>
      </c>
      <c r="BM387" s="127">
        <f t="shared" ref="BM387:BM398" si="271">BD387+BF387+BH387+BJ387</f>
        <v>0</v>
      </c>
      <c r="BO387" s="149"/>
    </row>
    <row r="388" spans="1:67" s="114" customFormat="1" ht="157.5" customHeight="1" x14ac:dyDescent="0.2">
      <c r="A388" s="563" t="s">
        <v>1082</v>
      </c>
      <c r="B388" s="1090" t="s">
        <v>439</v>
      </c>
      <c r="C388" s="1091"/>
      <c r="D388" s="379"/>
      <c r="E388" s="563" t="s">
        <v>433</v>
      </c>
      <c r="F388" s="379"/>
      <c r="G388" s="563"/>
      <c r="H388" s="379"/>
      <c r="I388" s="563"/>
      <c r="J388" s="563"/>
      <c r="K388" s="563"/>
      <c r="L388" s="563">
        <v>1</v>
      </c>
      <c r="M388" s="563"/>
      <c r="N388" s="115"/>
      <c r="O388" s="563"/>
      <c r="P388" s="563">
        <v>1</v>
      </c>
      <c r="Q388" s="563"/>
      <c r="R388" s="563"/>
      <c r="S388" s="563"/>
      <c r="T388" s="147"/>
      <c r="U388" s="569" t="s">
        <v>377</v>
      </c>
      <c r="V388" s="563">
        <v>4</v>
      </c>
      <c r="W388" s="563"/>
      <c r="X388" s="563">
        <v>1</v>
      </c>
      <c r="Y388" s="563">
        <v>1</v>
      </c>
      <c r="Z388" s="379"/>
      <c r="AA388" s="572"/>
      <c r="AB388" s="148"/>
      <c r="AC388" s="563"/>
      <c r="AD388" s="379"/>
      <c r="AE388" s="565" t="s">
        <v>39</v>
      </c>
      <c r="AF388" s="379"/>
      <c r="AG388" s="563"/>
      <c r="AH388" s="563"/>
      <c r="AI388" s="563"/>
      <c r="AJ388" s="563"/>
      <c r="AK388" s="563"/>
      <c r="AL388" s="563"/>
      <c r="AM388" s="563"/>
      <c r="AN388" s="563"/>
      <c r="AO388" s="563"/>
      <c r="AP388" s="563"/>
      <c r="AQ388" s="563"/>
      <c r="AR388" s="563"/>
      <c r="AT388" s="563">
        <f t="shared" si="269"/>
        <v>0</v>
      </c>
      <c r="AV388" s="572" t="s">
        <v>30</v>
      </c>
      <c r="AW388" s="148"/>
      <c r="AX388" s="563">
        <v>1</v>
      </c>
      <c r="AY388" s="563">
        <f t="shared" si="252"/>
        <v>0</v>
      </c>
      <c r="BA388" s="563"/>
      <c r="BC388" s="563"/>
      <c r="BD388" s="127"/>
      <c r="BE388" s="563"/>
      <c r="BF388" s="127"/>
      <c r="BG388" s="563"/>
      <c r="BH388" s="127"/>
      <c r="BI388" s="563"/>
      <c r="BJ388" s="127"/>
      <c r="BK388" s="583">
        <f t="shared" si="270"/>
        <v>0</v>
      </c>
      <c r="BL388" s="584" t="e">
        <f t="shared" si="262"/>
        <v>#DIV/0!</v>
      </c>
      <c r="BM388" s="127">
        <f t="shared" si="271"/>
        <v>0</v>
      </c>
      <c r="BO388" s="256"/>
    </row>
    <row r="389" spans="1:67" s="114" customFormat="1" ht="93" x14ac:dyDescent="0.2">
      <c r="A389" s="563" t="s">
        <v>1083</v>
      </c>
      <c r="B389" s="1090" t="s">
        <v>398</v>
      </c>
      <c r="C389" s="1091"/>
      <c r="E389" s="563" t="s">
        <v>433</v>
      </c>
      <c r="G389" s="563"/>
      <c r="I389" s="563"/>
      <c r="J389" s="563"/>
      <c r="K389" s="563"/>
      <c r="L389" s="563">
        <v>1</v>
      </c>
      <c r="M389" s="563"/>
      <c r="O389" s="563">
        <v>1</v>
      </c>
      <c r="P389" s="563">
        <v>1</v>
      </c>
      <c r="Q389" s="563">
        <v>1</v>
      </c>
      <c r="R389" s="563">
        <v>1</v>
      </c>
      <c r="S389" s="563">
        <v>1</v>
      </c>
      <c r="U389" s="569" t="s">
        <v>377</v>
      </c>
      <c r="V389" s="563">
        <v>4</v>
      </c>
      <c r="W389" s="563"/>
      <c r="X389" s="563"/>
      <c r="Y389" s="563"/>
      <c r="AA389" s="572"/>
      <c r="AC389" s="563"/>
      <c r="AE389" s="565" t="s">
        <v>39</v>
      </c>
      <c r="AG389" s="563"/>
      <c r="AH389" s="563"/>
      <c r="AI389" s="563"/>
      <c r="AJ389" s="563"/>
      <c r="AK389" s="563"/>
      <c r="AL389" s="563"/>
      <c r="AM389" s="563"/>
      <c r="AN389" s="563"/>
      <c r="AO389" s="563"/>
      <c r="AP389" s="563"/>
      <c r="AQ389" s="563"/>
      <c r="AR389" s="563"/>
      <c r="AT389" s="563">
        <f t="shared" si="269"/>
        <v>0</v>
      </c>
      <c r="AV389" s="572" t="s">
        <v>36</v>
      </c>
      <c r="AX389" s="563">
        <v>1</v>
      </c>
      <c r="AY389" s="563">
        <f t="shared" si="252"/>
        <v>0</v>
      </c>
      <c r="BA389" s="563"/>
      <c r="BC389" s="563"/>
      <c r="BD389" s="127"/>
      <c r="BE389" s="563"/>
      <c r="BF389" s="127"/>
      <c r="BG389" s="563"/>
      <c r="BH389" s="127"/>
      <c r="BI389" s="563"/>
      <c r="BJ389" s="127"/>
      <c r="BK389" s="583">
        <f t="shared" si="270"/>
        <v>0</v>
      </c>
      <c r="BL389" s="584" t="e">
        <f t="shared" si="262"/>
        <v>#DIV/0!</v>
      </c>
      <c r="BM389" s="127">
        <f t="shared" si="271"/>
        <v>0</v>
      </c>
      <c r="BO389" s="149"/>
    </row>
    <row r="390" spans="1:67" s="114" customFormat="1" ht="93" x14ac:dyDescent="0.2">
      <c r="A390" s="563" t="s">
        <v>1084</v>
      </c>
      <c r="B390" s="1090" t="s">
        <v>351</v>
      </c>
      <c r="C390" s="1091"/>
      <c r="E390" s="563" t="s">
        <v>433</v>
      </c>
      <c r="G390" s="563"/>
      <c r="I390" s="563"/>
      <c r="J390" s="563"/>
      <c r="K390" s="563"/>
      <c r="L390" s="563">
        <v>1</v>
      </c>
      <c r="M390" s="563"/>
      <c r="O390" s="563">
        <v>1</v>
      </c>
      <c r="P390" s="563">
        <v>1</v>
      </c>
      <c r="Q390" s="563">
        <v>1</v>
      </c>
      <c r="R390" s="563">
        <v>1</v>
      </c>
      <c r="S390" s="563">
        <v>1</v>
      </c>
      <c r="U390" s="569" t="s">
        <v>377</v>
      </c>
      <c r="V390" s="563">
        <v>3</v>
      </c>
      <c r="W390" s="563"/>
      <c r="X390" s="563"/>
      <c r="Y390" s="563"/>
      <c r="AA390" s="572"/>
      <c r="AC390" s="563"/>
      <c r="AE390" s="565" t="s">
        <v>39</v>
      </c>
      <c r="AG390" s="563"/>
      <c r="AH390" s="563"/>
      <c r="AI390" s="563"/>
      <c r="AJ390" s="563"/>
      <c r="AK390" s="563"/>
      <c r="AL390" s="563"/>
      <c r="AM390" s="563"/>
      <c r="AN390" s="563"/>
      <c r="AO390" s="563"/>
      <c r="AP390" s="563"/>
      <c r="AQ390" s="563"/>
      <c r="AR390" s="563"/>
      <c r="AT390" s="563">
        <f t="shared" si="269"/>
        <v>0</v>
      </c>
      <c r="AV390" s="572" t="s">
        <v>36</v>
      </c>
      <c r="AX390" s="563">
        <v>1</v>
      </c>
      <c r="AY390" s="563">
        <f t="shared" si="252"/>
        <v>0</v>
      </c>
      <c r="BA390" s="563"/>
      <c r="BC390" s="563"/>
      <c r="BD390" s="127"/>
      <c r="BE390" s="563"/>
      <c r="BF390" s="127"/>
      <c r="BG390" s="563"/>
      <c r="BH390" s="127"/>
      <c r="BI390" s="563"/>
      <c r="BJ390" s="127"/>
      <c r="BK390" s="583">
        <f t="shared" si="270"/>
        <v>0</v>
      </c>
      <c r="BL390" s="584" t="e">
        <f t="shared" si="262"/>
        <v>#DIV/0!</v>
      </c>
      <c r="BM390" s="127">
        <f t="shared" si="271"/>
        <v>0</v>
      </c>
      <c r="BO390" s="149"/>
    </row>
    <row r="391" spans="1:67" s="223" customFormat="1" ht="46.5" x14ac:dyDescent="0.2">
      <c r="A391" s="565" t="s">
        <v>1085</v>
      </c>
      <c r="B391" s="840" t="s">
        <v>166</v>
      </c>
      <c r="C391" s="841"/>
      <c r="D391" s="431"/>
      <c r="E391" s="565" t="s">
        <v>433</v>
      </c>
      <c r="F391" s="431"/>
      <c r="G391" s="565"/>
      <c r="H391" s="431"/>
      <c r="I391" s="565"/>
      <c r="J391" s="565"/>
      <c r="K391" s="565"/>
      <c r="L391" s="565">
        <v>1</v>
      </c>
      <c r="M391" s="565"/>
      <c r="N391" s="431"/>
      <c r="O391" s="565"/>
      <c r="P391" s="565"/>
      <c r="Q391" s="565">
        <v>1</v>
      </c>
      <c r="R391" s="565"/>
      <c r="S391" s="565"/>
      <c r="T391" s="227"/>
      <c r="U391" s="571" t="s">
        <v>375</v>
      </c>
      <c r="V391" s="565">
        <v>3</v>
      </c>
      <c r="W391" s="565"/>
      <c r="X391" s="565"/>
      <c r="Y391" s="565">
        <v>1</v>
      </c>
      <c r="Z391" s="431"/>
      <c r="AA391" s="575"/>
      <c r="AB391" s="228"/>
      <c r="AC391" s="563"/>
      <c r="AD391" s="379"/>
      <c r="AE391" s="565" t="s">
        <v>39</v>
      </c>
      <c r="AF391" s="431"/>
      <c r="AG391" s="565"/>
      <c r="AH391" s="565"/>
      <c r="AI391" s="565"/>
      <c r="AJ391" s="565"/>
      <c r="AK391" s="565"/>
      <c r="AL391" s="565"/>
      <c r="AM391" s="565"/>
      <c r="AN391" s="565"/>
      <c r="AO391" s="565"/>
      <c r="AP391" s="565"/>
      <c r="AQ391" s="565"/>
      <c r="AR391" s="565"/>
      <c r="AT391" s="565">
        <f t="shared" si="269"/>
        <v>0</v>
      </c>
      <c r="AV391" s="575" t="s">
        <v>57</v>
      </c>
      <c r="AW391" s="228"/>
      <c r="AX391" s="565">
        <v>1</v>
      </c>
      <c r="AY391" s="565">
        <f t="shared" si="252"/>
        <v>0</v>
      </c>
      <c r="BA391" s="565"/>
      <c r="BC391" s="565"/>
      <c r="BD391" s="349"/>
      <c r="BE391" s="565"/>
      <c r="BF391" s="349"/>
      <c r="BG391" s="565"/>
      <c r="BH391" s="349"/>
      <c r="BI391" s="565"/>
      <c r="BJ391" s="349"/>
      <c r="BK391" s="587">
        <f t="shared" si="270"/>
        <v>0</v>
      </c>
      <c r="BL391" s="588" t="e">
        <f t="shared" si="262"/>
        <v>#DIV/0!</v>
      </c>
      <c r="BM391" s="349">
        <f t="shared" si="271"/>
        <v>0</v>
      </c>
      <c r="BO391" s="256"/>
    </row>
    <row r="392" spans="1:67" s="115" customFormat="1" ht="126" customHeight="1" x14ac:dyDescent="0.2">
      <c r="A392" s="563" t="s">
        <v>1086</v>
      </c>
      <c r="B392" s="840" t="s">
        <v>287</v>
      </c>
      <c r="C392" s="841"/>
      <c r="D392" s="379"/>
      <c r="E392" s="563" t="s">
        <v>433</v>
      </c>
      <c r="F392" s="379"/>
      <c r="G392" s="563"/>
      <c r="H392" s="379"/>
      <c r="I392" s="563"/>
      <c r="J392" s="563"/>
      <c r="K392" s="563"/>
      <c r="L392" s="563">
        <v>1</v>
      </c>
      <c r="M392" s="563"/>
      <c r="N392" s="379"/>
      <c r="O392" s="563"/>
      <c r="P392" s="563"/>
      <c r="Q392" s="563">
        <v>1</v>
      </c>
      <c r="R392" s="563"/>
      <c r="S392" s="563"/>
      <c r="T392" s="147"/>
      <c r="U392" s="569" t="s">
        <v>375</v>
      </c>
      <c r="V392" s="563">
        <v>3</v>
      </c>
      <c r="W392" s="563"/>
      <c r="X392" s="563">
        <v>1</v>
      </c>
      <c r="Y392" s="563">
        <v>1</v>
      </c>
      <c r="Z392" s="379"/>
      <c r="AA392" s="572"/>
      <c r="AB392" s="148"/>
      <c r="AC392" s="563" t="s">
        <v>877</v>
      </c>
      <c r="AD392" s="379"/>
      <c r="AE392" s="577" t="s">
        <v>1004</v>
      </c>
      <c r="AF392" s="379"/>
      <c r="AG392" s="563"/>
      <c r="AH392" s="563"/>
      <c r="AI392" s="563"/>
      <c r="AJ392" s="563"/>
      <c r="AK392" s="563"/>
      <c r="AL392" s="563"/>
      <c r="AM392" s="563"/>
      <c r="AN392" s="563"/>
      <c r="AO392" s="563"/>
      <c r="AP392" s="563"/>
      <c r="AQ392" s="563"/>
      <c r="AR392" s="563"/>
      <c r="AS392" s="94"/>
      <c r="AT392" s="563">
        <f t="shared" si="269"/>
        <v>0</v>
      </c>
      <c r="AU392" s="94"/>
      <c r="AV392" s="572" t="s">
        <v>41</v>
      </c>
      <c r="AW392" s="148"/>
      <c r="AX392" s="563">
        <v>1</v>
      </c>
      <c r="AY392" s="563">
        <f t="shared" si="252"/>
        <v>0</v>
      </c>
      <c r="AZ392" s="94"/>
      <c r="BA392" s="563" t="s">
        <v>3</v>
      </c>
      <c r="BC392" s="563"/>
      <c r="BD392" s="127"/>
      <c r="BE392" s="563"/>
      <c r="BF392" s="127"/>
      <c r="BG392" s="563"/>
      <c r="BH392" s="127"/>
      <c r="BI392" s="563"/>
      <c r="BJ392" s="127"/>
      <c r="BK392" s="583">
        <f t="shared" si="270"/>
        <v>0</v>
      </c>
      <c r="BL392" s="584" t="e">
        <f t="shared" si="262"/>
        <v>#DIV/0!</v>
      </c>
      <c r="BM392" s="127">
        <f t="shared" si="271"/>
        <v>0</v>
      </c>
      <c r="BO392" s="149"/>
    </row>
    <row r="393" spans="1:67" s="94" customFormat="1" ht="94.15" customHeight="1" x14ac:dyDescent="0.35">
      <c r="A393" s="740" t="s">
        <v>1087</v>
      </c>
      <c r="B393" s="1131" t="s">
        <v>1006</v>
      </c>
      <c r="C393" s="1132"/>
      <c r="D393" s="114"/>
      <c r="E393" s="740" t="s">
        <v>433</v>
      </c>
      <c r="F393" s="114"/>
      <c r="G393" s="740"/>
      <c r="H393" s="114"/>
      <c r="I393" s="740"/>
      <c r="J393" s="740"/>
      <c r="K393" s="740"/>
      <c r="L393" s="740">
        <v>1</v>
      </c>
      <c r="M393" s="740"/>
      <c r="N393" s="114"/>
      <c r="O393" s="740"/>
      <c r="P393" s="740">
        <v>1</v>
      </c>
      <c r="Q393" s="740"/>
      <c r="R393" s="740"/>
      <c r="S393" s="740"/>
      <c r="T393" s="114"/>
      <c r="U393" s="1104" t="s">
        <v>377</v>
      </c>
      <c r="V393" s="740">
        <v>4</v>
      </c>
      <c r="W393" s="740"/>
      <c r="X393" s="740"/>
      <c r="Y393" s="740">
        <v>1</v>
      </c>
      <c r="Z393" s="114"/>
      <c r="AA393" s="1294"/>
      <c r="AB393" s="114"/>
      <c r="AC393" s="740"/>
      <c r="AD393" s="114"/>
      <c r="AE393" s="1119" t="s">
        <v>39</v>
      </c>
      <c r="AF393" s="114"/>
      <c r="AG393" s="740"/>
      <c r="AH393" s="740"/>
      <c r="AI393" s="740"/>
      <c r="AJ393" s="1119"/>
      <c r="AK393" s="740"/>
      <c r="AL393" s="740"/>
      <c r="AM393" s="740"/>
      <c r="AN393" s="740"/>
      <c r="AO393" s="740"/>
      <c r="AP393" s="740"/>
      <c r="AQ393" s="740"/>
      <c r="AR393" s="740"/>
      <c r="AT393" s="740">
        <f t="shared" ref="AT393" si="272">SUM(AG393:AR393)</f>
        <v>0</v>
      </c>
      <c r="AV393" s="996" t="s">
        <v>256</v>
      </c>
      <c r="AW393" s="114"/>
      <c r="AX393" s="740">
        <v>1</v>
      </c>
      <c r="AY393" s="740">
        <f t="shared" si="252"/>
        <v>0</v>
      </c>
      <c r="BA393" s="563"/>
      <c r="BC393" s="760"/>
      <c r="BD393" s="618"/>
      <c r="BE393" s="760"/>
      <c r="BF393" s="618"/>
      <c r="BG393" s="760"/>
      <c r="BH393" s="618"/>
      <c r="BI393" s="760"/>
      <c r="BJ393" s="618"/>
      <c r="BK393" s="1246">
        <f t="shared" si="270"/>
        <v>0</v>
      </c>
      <c r="BL393" s="1193" t="e">
        <f t="shared" si="262"/>
        <v>#DIV/0!</v>
      </c>
      <c r="BM393" s="618">
        <f t="shared" si="271"/>
        <v>0</v>
      </c>
      <c r="BN393" s="130"/>
      <c r="BO393" s="646"/>
    </row>
    <row r="394" spans="1:67" s="94" customFormat="1" ht="94.15" customHeight="1" x14ac:dyDescent="0.35">
      <c r="A394" s="741"/>
      <c r="B394" s="1149"/>
      <c r="C394" s="1150"/>
      <c r="D394" s="114"/>
      <c r="E394" s="741"/>
      <c r="F394" s="114"/>
      <c r="G394" s="741"/>
      <c r="H394" s="114"/>
      <c r="I394" s="741"/>
      <c r="J394" s="741"/>
      <c r="K394" s="741"/>
      <c r="L394" s="741"/>
      <c r="M394" s="741"/>
      <c r="N394" s="114"/>
      <c r="O394" s="741"/>
      <c r="P394" s="741"/>
      <c r="Q394" s="741"/>
      <c r="R394" s="741"/>
      <c r="S394" s="741"/>
      <c r="T394" s="114"/>
      <c r="U394" s="1105"/>
      <c r="V394" s="741"/>
      <c r="W394" s="741"/>
      <c r="X394" s="741"/>
      <c r="Y394" s="741"/>
      <c r="Z394" s="114"/>
      <c r="AA394" s="1295"/>
      <c r="AB394" s="114"/>
      <c r="AC394" s="741"/>
      <c r="AD394" s="114"/>
      <c r="AE394" s="1120"/>
      <c r="AF394" s="114"/>
      <c r="AG394" s="741"/>
      <c r="AH394" s="741"/>
      <c r="AI394" s="741"/>
      <c r="AJ394" s="1120"/>
      <c r="AK394" s="741"/>
      <c r="AL394" s="741"/>
      <c r="AM394" s="741"/>
      <c r="AN394" s="741"/>
      <c r="AO394" s="741"/>
      <c r="AP394" s="741"/>
      <c r="AQ394" s="741"/>
      <c r="AR394" s="741"/>
      <c r="AT394" s="741"/>
      <c r="AV394" s="997"/>
      <c r="AW394" s="114"/>
      <c r="AX394" s="741"/>
      <c r="AY394" s="741"/>
      <c r="BA394" s="563"/>
      <c r="BC394" s="761"/>
      <c r="BD394" s="619"/>
      <c r="BE394" s="761"/>
      <c r="BF394" s="619"/>
      <c r="BG394" s="761"/>
      <c r="BH394" s="619"/>
      <c r="BI394" s="761"/>
      <c r="BJ394" s="619"/>
      <c r="BK394" s="1247"/>
      <c r="BL394" s="1194"/>
      <c r="BM394" s="619"/>
      <c r="BN394" s="130"/>
      <c r="BO394" s="647"/>
    </row>
    <row r="395" spans="1:67" s="114" customFormat="1" ht="46.5" x14ac:dyDescent="0.2">
      <c r="A395" s="563" t="s">
        <v>1088</v>
      </c>
      <c r="B395" s="1090" t="s">
        <v>63</v>
      </c>
      <c r="C395" s="1091"/>
      <c r="E395" s="563" t="s">
        <v>433</v>
      </c>
      <c r="G395" s="563"/>
      <c r="I395" s="563"/>
      <c r="J395" s="563"/>
      <c r="K395" s="563"/>
      <c r="L395" s="563">
        <v>1</v>
      </c>
      <c r="M395" s="563"/>
      <c r="N395" s="379"/>
      <c r="O395" s="563"/>
      <c r="P395" s="563">
        <v>1</v>
      </c>
      <c r="Q395" s="563"/>
      <c r="R395" s="563"/>
      <c r="S395" s="563"/>
      <c r="U395" s="569" t="s">
        <v>375</v>
      </c>
      <c r="V395" s="563">
        <v>3</v>
      </c>
      <c r="W395" s="563"/>
      <c r="X395" s="563">
        <v>1</v>
      </c>
      <c r="Y395" s="563">
        <v>1</v>
      </c>
      <c r="AA395" s="572"/>
      <c r="AC395" s="563"/>
      <c r="AE395" s="565" t="s">
        <v>39</v>
      </c>
      <c r="AG395" s="563"/>
      <c r="AH395" s="563"/>
      <c r="AI395" s="563"/>
      <c r="AJ395" s="563"/>
      <c r="AK395" s="563"/>
      <c r="AL395" s="563"/>
      <c r="AM395" s="563"/>
      <c r="AN395" s="563"/>
      <c r="AO395" s="563"/>
      <c r="AP395" s="563"/>
      <c r="AQ395" s="563"/>
      <c r="AR395" s="563"/>
      <c r="AT395" s="563">
        <f t="shared" si="269"/>
        <v>0</v>
      </c>
      <c r="AV395" s="572" t="s">
        <v>54</v>
      </c>
      <c r="AX395" s="563">
        <v>1</v>
      </c>
      <c r="AY395" s="563">
        <f t="shared" si="252"/>
        <v>0</v>
      </c>
      <c r="BA395" s="563"/>
      <c r="BC395" s="563"/>
      <c r="BD395" s="127"/>
      <c r="BE395" s="563"/>
      <c r="BF395" s="127"/>
      <c r="BG395" s="563"/>
      <c r="BH395" s="127"/>
      <c r="BI395" s="563"/>
      <c r="BJ395" s="127"/>
      <c r="BK395" s="583">
        <f t="shared" si="270"/>
        <v>0</v>
      </c>
      <c r="BL395" s="584" t="e">
        <f t="shared" si="262"/>
        <v>#DIV/0!</v>
      </c>
      <c r="BM395" s="127">
        <f t="shared" si="271"/>
        <v>0</v>
      </c>
      <c r="BO395" s="149"/>
    </row>
    <row r="396" spans="1:67" s="115" customFormat="1" ht="112.9" customHeight="1" x14ac:dyDescent="0.2">
      <c r="A396" s="563" t="s">
        <v>1089</v>
      </c>
      <c r="B396" s="1090" t="s">
        <v>779</v>
      </c>
      <c r="C396" s="1091"/>
      <c r="D396" s="379"/>
      <c r="E396" s="563" t="s">
        <v>433</v>
      </c>
      <c r="F396" s="379"/>
      <c r="G396" s="563"/>
      <c r="H396" s="379"/>
      <c r="I396" s="563"/>
      <c r="J396" s="563"/>
      <c r="K396" s="563"/>
      <c r="L396" s="563">
        <v>1</v>
      </c>
      <c r="M396" s="563"/>
      <c r="N396" s="379"/>
      <c r="O396" s="563"/>
      <c r="P396" s="563"/>
      <c r="Q396" s="563">
        <v>1</v>
      </c>
      <c r="R396" s="563"/>
      <c r="S396" s="563"/>
      <c r="T396" s="147"/>
      <c r="U396" s="569" t="s">
        <v>375</v>
      </c>
      <c r="V396" s="563">
        <v>3</v>
      </c>
      <c r="W396" s="563"/>
      <c r="X396" s="563"/>
      <c r="Y396" s="563">
        <v>1</v>
      </c>
      <c r="Z396" s="379"/>
      <c r="AA396" s="572"/>
      <c r="AB396" s="148"/>
      <c r="AC396" s="563"/>
      <c r="AD396" s="379"/>
      <c r="AE396" s="565" t="s">
        <v>39</v>
      </c>
      <c r="AF396" s="379"/>
      <c r="AG396" s="563"/>
      <c r="AH396" s="563"/>
      <c r="AI396" s="563"/>
      <c r="AJ396" s="563"/>
      <c r="AK396" s="563"/>
      <c r="AL396" s="563"/>
      <c r="AM396" s="563"/>
      <c r="AN396" s="563"/>
      <c r="AO396" s="563"/>
      <c r="AP396" s="563"/>
      <c r="AQ396" s="563"/>
      <c r="AR396" s="563"/>
      <c r="AT396" s="563">
        <f t="shared" si="269"/>
        <v>0</v>
      </c>
      <c r="AV396" s="572" t="s">
        <v>80</v>
      </c>
      <c r="AW396" s="148"/>
      <c r="AX396" s="563">
        <v>1</v>
      </c>
      <c r="AY396" s="563">
        <f t="shared" si="252"/>
        <v>0</v>
      </c>
      <c r="BA396" s="563"/>
      <c r="BC396" s="563"/>
      <c r="BD396" s="127"/>
      <c r="BE396" s="563"/>
      <c r="BF396" s="127"/>
      <c r="BG396" s="563"/>
      <c r="BH396" s="127"/>
      <c r="BI396" s="563"/>
      <c r="BJ396" s="127"/>
      <c r="BK396" s="583">
        <f t="shared" si="270"/>
        <v>0</v>
      </c>
      <c r="BL396" s="584" t="e">
        <f t="shared" si="262"/>
        <v>#DIV/0!</v>
      </c>
      <c r="BM396" s="127">
        <f t="shared" si="271"/>
        <v>0</v>
      </c>
      <c r="BO396" s="149"/>
    </row>
    <row r="397" spans="1:67" s="94" customFormat="1" ht="205.9" customHeight="1" x14ac:dyDescent="0.2">
      <c r="A397" s="563" t="s">
        <v>1090</v>
      </c>
      <c r="B397" s="1090" t="s">
        <v>774</v>
      </c>
      <c r="C397" s="1091"/>
      <c r="D397" s="114"/>
      <c r="E397" s="563" t="s">
        <v>433</v>
      </c>
      <c r="F397" s="114"/>
      <c r="G397" s="563"/>
      <c r="H397" s="114"/>
      <c r="I397" s="563"/>
      <c r="J397" s="563"/>
      <c r="K397" s="563"/>
      <c r="L397" s="563">
        <v>1</v>
      </c>
      <c r="M397" s="563"/>
      <c r="N397" s="114"/>
      <c r="O397" s="563">
        <v>1</v>
      </c>
      <c r="P397" s="563">
        <v>1</v>
      </c>
      <c r="Q397" s="563">
        <v>1</v>
      </c>
      <c r="R397" s="563">
        <v>1</v>
      </c>
      <c r="S397" s="563">
        <v>1</v>
      </c>
      <c r="T397" s="114"/>
      <c r="U397" s="569" t="s">
        <v>377</v>
      </c>
      <c r="V397" s="563">
        <v>3</v>
      </c>
      <c r="W397" s="563"/>
      <c r="X397" s="563"/>
      <c r="Y397" s="563"/>
      <c r="Z397" s="114"/>
      <c r="AA397" s="574"/>
      <c r="AB397" s="114"/>
      <c r="AC397" s="563"/>
      <c r="AD397" s="114"/>
      <c r="AE397" s="565" t="s">
        <v>39</v>
      </c>
      <c r="AF397" s="114"/>
      <c r="AG397" s="563"/>
      <c r="AH397" s="563"/>
      <c r="AI397" s="563"/>
      <c r="AJ397" s="563"/>
      <c r="AK397" s="563"/>
      <c r="AL397" s="563"/>
      <c r="AM397" s="563"/>
      <c r="AN397" s="563"/>
      <c r="AO397" s="563"/>
      <c r="AP397" s="563"/>
      <c r="AQ397" s="563"/>
      <c r="AR397" s="563"/>
      <c r="AT397" s="563">
        <f t="shared" si="269"/>
        <v>0</v>
      </c>
      <c r="AV397" s="572" t="s">
        <v>41</v>
      </c>
      <c r="AW397" s="114"/>
      <c r="AX397" s="563">
        <v>1</v>
      </c>
      <c r="AY397" s="563">
        <f t="shared" si="252"/>
        <v>0</v>
      </c>
      <c r="BA397" s="563"/>
      <c r="BC397" s="563"/>
      <c r="BD397" s="127"/>
      <c r="BE397" s="563"/>
      <c r="BF397" s="127"/>
      <c r="BG397" s="563"/>
      <c r="BH397" s="127"/>
      <c r="BI397" s="563"/>
      <c r="BJ397" s="127"/>
      <c r="BK397" s="583">
        <f t="shared" si="270"/>
        <v>0</v>
      </c>
      <c r="BL397" s="584" t="e">
        <f t="shared" si="262"/>
        <v>#DIV/0!</v>
      </c>
      <c r="BM397" s="127">
        <f t="shared" si="271"/>
        <v>0</v>
      </c>
      <c r="BO397" s="131"/>
    </row>
    <row r="398" spans="1:67" s="114" customFormat="1" ht="91.15" customHeight="1" x14ac:dyDescent="0.2">
      <c r="A398" s="563" t="s">
        <v>1091</v>
      </c>
      <c r="B398" s="1090" t="s">
        <v>567</v>
      </c>
      <c r="C398" s="1091"/>
      <c r="E398" s="563" t="s">
        <v>433</v>
      </c>
      <c r="G398" s="563"/>
      <c r="I398" s="563"/>
      <c r="J398" s="563"/>
      <c r="K398" s="563"/>
      <c r="L398" s="563">
        <v>1</v>
      </c>
      <c r="M398" s="563"/>
      <c r="O398" s="563">
        <v>1</v>
      </c>
      <c r="P398" s="563">
        <v>1</v>
      </c>
      <c r="Q398" s="563"/>
      <c r="R398" s="563"/>
      <c r="S398" s="563"/>
      <c r="U398" s="569" t="s">
        <v>376</v>
      </c>
      <c r="V398" s="563">
        <v>4</v>
      </c>
      <c r="W398" s="563"/>
      <c r="X398" s="563"/>
      <c r="Y398" s="563"/>
      <c r="AA398" s="572"/>
      <c r="AC398" s="563" t="s">
        <v>877</v>
      </c>
      <c r="AE398" s="577" t="s">
        <v>1004</v>
      </c>
      <c r="AG398" s="563"/>
      <c r="AH398" s="563"/>
      <c r="AI398" s="563"/>
      <c r="AJ398" s="563"/>
      <c r="AK398" s="563"/>
      <c r="AL398" s="563"/>
      <c r="AM398" s="563"/>
      <c r="AN398" s="563"/>
      <c r="AO398" s="563"/>
      <c r="AP398" s="563"/>
      <c r="AQ398" s="563"/>
      <c r="AR398" s="563"/>
      <c r="AT398" s="563">
        <f t="shared" si="269"/>
        <v>0</v>
      </c>
      <c r="AV398" s="572" t="s">
        <v>36</v>
      </c>
      <c r="AX398" s="563">
        <v>1</v>
      </c>
      <c r="AY398" s="563">
        <f t="shared" si="252"/>
        <v>0</v>
      </c>
      <c r="BA398" s="563" t="s">
        <v>3</v>
      </c>
      <c r="BC398" s="563"/>
      <c r="BD398" s="127"/>
      <c r="BE398" s="563"/>
      <c r="BF398" s="127"/>
      <c r="BG398" s="563"/>
      <c r="BH398" s="127"/>
      <c r="BI398" s="563"/>
      <c r="BJ398" s="127"/>
      <c r="BK398" s="583">
        <f t="shared" si="270"/>
        <v>0</v>
      </c>
      <c r="BL398" s="584" t="e">
        <f t="shared" si="262"/>
        <v>#DIV/0!</v>
      </c>
      <c r="BM398" s="127">
        <f t="shared" si="271"/>
        <v>0</v>
      </c>
      <c r="BO398" s="149"/>
    </row>
    <row r="399" spans="1:67" s="114" customFormat="1" ht="102" customHeight="1" x14ac:dyDescent="0.2">
      <c r="A399" s="563" t="s">
        <v>1092</v>
      </c>
      <c r="B399" s="1090" t="s">
        <v>35</v>
      </c>
      <c r="C399" s="1091"/>
      <c r="E399" s="563" t="s">
        <v>433</v>
      </c>
      <c r="G399" s="563"/>
      <c r="I399" s="563"/>
      <c r="J399" s="563"/>
      <c r="K399" s="563"/>
      <c r="L399" s="563">
        <v>1</v>
      </c>
      <c r="M399" s="563"/>
      <c r="N399" s="145"/>
      <c r="O399" s="563"/>
      <c r="P399" s="563"/>
      <c r="Q399" s="563">
        <v>1</v>
      </c>
      <c r="R399" s="563"/>
      <c r="S399" s="563"/>
      <c r="U399" s="569" t="s">
        <v>376</v>
      </c>
      <c r="V399" s="563">
        <v>4</v>
      </c>
      <c r="W399" s="563"/>
      <c r="X399" s="563"/>
      <c r="Y399" s="563"/>
      <c r="AA399" s="572"/>
      <c r="AC399" s="563"/>
      <c r="AE399" s="565" t="s">
        <v>39</v>
      </c>
      <c r="AG399" s="563"/>
      <c r="AH399" s="563"/>
      <c r="AI399" s="563"/>
      <c r="AJ399" s="563"/>
      <c r="AK399" s="563"/>
      <c r="AL399" s="563"/>
      <c r="AM399" s="563"/>
      <c r="AN399" s="563"/>
      <c r="AO399" s="563"/>
      <c r="AP399" s="563"/>
      <c r="AQ399" s="563"/>
      <c r="AR399" s="563"/>
      <c r="AT399" s="563">
        <f t="shared" ref="AT399:AT400" si="273">SUM(AG399:AR399)</f>
        <v>0</v>
      </c>
      <c r="AV399" s="572" t="s">
        <v>30</v>
      </c>
      <c r="AX399" s="563">
        <v>1</v>
      </c>
      <c r="AY399" s="563">
        <f t="shared" si="252"/>
        <v>0</v>
      </c>
      <c r="BA399" s="563"/>
      <c r="BC399" s="563"/>
      <c r="BD399" s="127"/>
      <c r="BE399" s="563"/>
      <c r="BF399" s="127"/>
      <c r="BG399" s="563"/>
      <c r="BH399" s="127"/>
      <c r="BI399" s="563"/>
      <c r="BJ399" s="127"/>
      <c r="BK399" s="583">
        <f t="shared" ref="BK399:BK401" si="274">BC399+BE399+BG399+BI399</f>
        <v>0</v>
      </c>
      <c r="BL399" s="584" t="e">
        <f t="shared" si="262"/>
        <v>#DIV/0!</v>
      </c>
      <c r="BM399" s="127">
        <f t="shared" ref="BM399:BM401" si="275">BD399+BF399+BH399+BJ399</f>
        <v>0</v>
      </c>
      <c r="BO399" s="149"/>
    </row>
    <row r="400" spans="1:67" s="114" customFormat="1" ht="89.45" customHeight="1" x14ac:dyDescent="0.2">
      <c r="A400" s="563" t="s">
        <v>1093</v>
      </c>
      <c r="B400" s="840" t="s">
        <v>645</v>
      </c>
      <c r="C400" s="841"/>
      <c r="E400" s="563" t="s">
        <v>433</v>
      </c>
      <c r="G400" s="563"/>
      <c r="I400" s="563"/>
      <c r="J400" s="563"/>
      <c r="K400" s="563"/>
      <c r="L400" s="563">
        <v>1</v>
      </c>
      <c r="M400" s="563"/>
      <c r="N400" s="145"/>
      <c r="O400" s="563"/>
      <c r="P400" s="563"/>
      <c r="Q400" s="563">
        <v>1</v>
      </c>
      <c r="R400" s="563"/>
      <c r="S400" s="563"/>
      <c r="U400" s="569" t="s">
        <v>376</v>
      </c>
      <c r="V400" s="563">
        <v>4</v>
      </c>
      <c r="W400" s="563"/>
      <c r="X400" s="563">
        <v>1</v>
      </c>
      <c r="Y400" s="563">
        <v>1</v>
      </c>
      <c r="AA400" s="572"/>
      <c r="AC400" s="563"/>
      <c r="AE400" s="565" t="s">
        <v>39</v>
      </c>
      <c r="AG400" s="563"/>
      <c r="AH400" s="563"/>
      <c r="AI400" s="563"/>
      <c r="AJ400" s="563"/>
      <c r="AK400" s="563"/>
      <c r="AL400" s="563"/>
      <c r="AM400" s="563"/>
      <c r="AN400" s="563"/>
      <c r="AO400" s="563"/>
      <c r="AP400" s="563"/>
      <c r="AQ400" s="563"/>
      <c r="AR400" s="563"/>
      <c r="AT400" s="563">
        <f t="shared" si="273"/>
        <v>0</v>
      </c>
      <c r="AV400" s="572" t="s">
        <v>30</v>
      </c>
      <c r="AX400" s="563">
        <v>1</v>
      </c>
      <c r="AY400" s="563">
        <f t="shared" si="252"/>
        <v>0</v>
      </c>
      <c r="BA400" s="563"/>
      <c r="BC400" s="563"/>
      <c r="BD400" s="127"/>
      <c r="BE400" s="563"/>
      <c r="BF400" s="127"/>
      <c r="BG400" s="563"/>
      <c r="BH400" s="127"/>
      <c r="BI400" s="563"/>
      <c r="BJ400" s="127"/>
      <c r="BK400" s="583">
        <f t="shared" ref="BK400" si="276">BC400+BE400+BG400+BI400</f>
        <v>0</v>
      </c>
      <c r="BL400" s="584" t="e">
        <f t="shared" si="262"/>
        <v>#DIV/0!</v>
      </c>
      <c r="BM400" s="127">
        <f t="shared" ref="BM400" si="277">BD400+BF400+BH400+BJ400</f>
        <v>0</v>
      </c>
      <c r="BO400" s="149"/>
    </row>
    <row r="401" spans="1:67" s="114" customFormat="1" ht="166.5" customHeight="1" x14ac:dyDescent="0.2">
      <c r="A401" s="563" t="s">
        <v>1094</v>
      </c>
      <c r="B401" s="840" t="s">
        <v>1000</v>
      </c>
      <c r="C401" s="841"/>
      <c r="E401" s="563" t="s">
        <v>433</v>
      </c>
      <c r="G401" s="563" t="s">
        <v>987</v>
      </c>
      <c r="I401" s="563"/>
      <c r="J401" s="563"/>
      <c r="K401" s="563"/>
      <c r="L401" s="563">
        <v>1</v>
      </c>
      <c r="M401" s="563"/>
      <c r="N401" s="145"/>
      <c r="O401" s="563"/>
      <c r="P401" s="563"/>
      <c r="Q401" s="563">
        <v>1</v>
      </c>
      <c r="R401" s="563"/>
      <c r="S401" s="563"/>
      <c r="U401" s="569" t="s">
        <v>377</v>
      </c>
      <c r="V401" s="563">
        <v>4</v>
      </c>
      <c r="W401" s="563"/>
      <c r="X401" s="563"/>
      <c r="Y401" s="563"/>
      <c r="AA401" s="572"/>
      <c r="AC401" s="563" t="s">
        <v>67</v>
      </c>
      <c r="AE401" s="576" t="s">
        <v>1005</v>
      </c>
      <c r="AG401" s="563"/>
      <c r="AH401" s="563"/>
      <c r="AI401" s="563"/>
      <c r="AJ401" s="563"/>
      <c r="AK401" s="563"/>
      <c r="AL401" s="563"/>
      <c r="AM401" s="563"/>
      <c r="AN401" s="563"/>
      <c r="AO401" s="563"/>
      <c r="AP401" s="563">
        <v>1</v>
      </c>
      <c r="AQ401" s="563"/>
      <c r="AR401" s="563"/>
      <c r="AT401" s="563">
        <f t="shared" ref="AT401" si="278">SUM(AG401:AR401)</f>
        <v>1</v>
      </c>
      <c r="AV401" s="572" t="s">
        <v>30</v>
      </c>
      <c r="AX401" s="563">
        <v>1</v>
      </c>
      <c r="AY401" s="563">
        <f t="shared" ref="AY401" si="279">IF(AT401&lt;&gt;0,1,0)</f>
        <v>1</v>
      </c>
      <c r="BA401" s="563" t="s">
        <v>352</v>
      </c>
      <c r="BC401" s="563"/>
      <c r="BD401" s="127"/>
      <c r="BE401" s="563"/>
      <c r="BF401" s="127"/>
      <c r="BG401" s="563"/>
      <c r="BH401" s="127"/>
      <c r="BI401" s="563"/>
      <c r="BJ401" s="127"/>
      <c r="BK401" s="583">
        <f t="shared" si="274"/>
        <v>0</v>
      </c>
      <c r="BL401" s="584">
        <f t="shared" ref="BL401" si="280">BK401/AT401</f>
        <v>0</v>
      </c>
      <c r="BM401" s="127">
        <f t="shared" si="275"/>
        <v>0</v>
      </c>
      <c r="BO401" s="149"/>
    </row>
    <row r="402" spans="1:67" s="94" customFormat="1" ht="9" customHeight="1" thickBot="1" x14ac:dyDescent="0.25">
      <c r="A402" s="114"/>
      <c r="B402" s="115"/>
      <c r="C402" s="115"/>
      <c r="D402" s="114"/>
      <c r="E402" s="114"/>
      <c r="F402" s="114"/>
      <c r="G402" s="114"/>
      <c r="H402" s="114"/>
      <c r="I402" s="114"/>
      <c r="J402" s="114"/>
      <c r="K402" s="114"/>
      <c r="L402" s="114"/>
      <c r="M402" s="114"/>
      <c r="N402" s="114"/>
      <c r="O402" s="114"/>
      <c r="P402" s="114"/>
      <c r="Q402" s="114"/>
      <c r="R402" s="114"/>
      <c r="S402" s="114"/>
      <c r="T402" s="114"/>
      <c r="U402" s="116"/>
      <c r="V402" s="114"/>
      <c r="W402" s="114"/>
      <c r="X402" s="114"/>
      <c r="Y402" s="114"/>
      <c r="Z402" s="114"/>
      <c r="AA402" s="117"/>
      <c r="AB402" s="114"/>
      <c r="AC402" s="114"/>
      <c r="AD402" s="114"/>
      <c r="AE402" s="114"/>
      <c r="AF402" s="114"/>
      <c r="AG402" s="114"/>
      <c r="AH402" s="114"/>
      <c r="AI402" s="114"/>
      <c r="AJ402" s="114"/>
      <c r="AK402" s="114"/>
      <c r="AL402" s="114"/>
      <c r="AM402" s="114"/>
      <c r="AN402" s="114"/>
      <c r="AO402" s="114"/>
      <c r="AP402" s="114"/>
      <c r="AQ402" s="114"/>
      <c r="AR402" s="114"/>
      <c r="AT402" s="114"/>
      <c r="AV402" s="115"/>
      <c r="AW402" s="114"/>
      <c r="AX402" s="114"/>
      <c r="AY402" s="114"/>
      <c r="BA402" s="114"/>
      <c r="BD402" s="118"/>
      <c r="BF402" s="118"/>
      <c r="BH402" s="118"/>
      <c r="BJ402" s="118"/>
      <c r="BK402" s="119"/>
      <c r="BL402" s="119"/>
      <c r="BM402" s="118"/>
    </row>
    <row r="403" spans="1:67" s="206" customFormat="1" ht="60.6" customHeight="1" thickTop="1" thickBot="1" x14ac:dyDescent="0.25">
      <c r="A403" s="890" t="str">
        <f>B363</f>
        <v>AUDITORÍAS ESPECIALES</v>
      </c>
      <c r="B403" s="890"/>
      <c r="C403" s="567" t="s">
        <v>353</v>
      </c>
      <c r="D403" s="203"/>
      <c r="E403" s="566">
        <f>COUNTIF(BA364:BA401,"P")</f>
        <v>7</v>
      </c>
      <c r="F403" s="203"/>
      <c r="G403" s="603">
        <f>E403/(E403+E404)</f>
        <v>0.58333333333333337</v>
      </c>
      <c r="H403" s="203"/>
      <c r="I403" s="566">
        <f>SUM(I364:I401)</f>
        <v>2</v>
      </c>
      <c r="J403" s="566">
        <f>SUM(J364:J401)</f>
        <v>4</v>
      </c>
      <c r="K403" s="566">
        <f>SUM(K364:K401)</f>
        <v>0</v>
      </c>
      <c r="L403" s="566">
        <f>SUM(L364:L401)</f>
        <v>33</v>
      </c>
      <c r="M403" s="566">
        <f>SUM(M364:M401)</f>
        <v>0</v>
      </c>
      <c r="N403" s="204"/>
      <c r="O403" s="566">
        <f>SUM(O364:O401)</f>
        <v>14</v>
      </c>
      <c r="P403" s="566">
        <f>SUM(P364:P401)</f>
        <v>14</v>
      </c>
      <c r="Q403" s="566">
        <f>SUM(Q364:Q401)</f>
        <v>21</v>
      </c>
      <c r="R403" s="566">
        <f>SUM(R364:R401)</f>
        <v>11</v>
      </c>
      <c r="S403" s="566">
        <f>SUM(S364:S401)</f>
        <v>10</v>
      </c>
      <c r="T403" s="203"/>
      <c r="U403" s="205"/>
      <c r="V403" s="203"/>
      <c r="W403" s="568">
        <f>SUM(W364:W401)</f>
        <v>0</v>
      </c>
      <c r="X403" s="568">
        <f>SUM(X364:X401)</f>
        <v>9</v>
      </c>
      <c r="Y403" s="568">
        <f>SUM(Y364:Y401)</f>
        <v>13</v>
      </c>
      <c r="Z403" s="203"/>
      <c r="AA403" s="886"/>
      <c r="AB403" s="203"/>
      <c r="AC403" s="203"/>
      <c r="AD403" s="203"/>
      <c r="AE403" s="566" t="s">
        <v>260</v>
      </c>
      <c r="AF403" s="203"/>
      <c r="AG403" s="890">
        <f>SUM(AG364:AI401)</f>
        <v>0</v>
      </c>
      <c r="AH403" s="890"/>
      <c r="AI403" s="890"/>
      <c r="AJ403" s="890">
        <f>SUM(AJ364:AL401)</f>
        <v>1</v>
      </c>
      <c r="AK403" s="890"/>
      <c r="AL403" s="890"/>
      <c r="AM403" s="890">
        <f>SUM(AM364:AO401)</f>
        <v>1</v>
      </c>
      <c r="AN403" s="890"/>
      <c r="AO403" s="890"/>
      <c r="AP403" s="890">
        <f>SUM(AP364:AR401)</f>
        <v>1</v>
      </c>
      <c r="AQ403" s="890"/>
      <c r="AR403" s="890"/>
      <c r="AT403" s="890">
        <f>SUM(AT364:AT401)</f>
        <v>3</v>
      </c>
      <c r="AV403" s="794" t="s">
        <v>272</v>
      </c>
      <c r="AW403" s="203"/>
      <c r="AX403" s="566">
        <f>SUM(AX364:AX401)</f>
        <v>36</v>
      </c>
      <c r="AY403" s="566">
        <f>SUM(AY364:AY401)</f>
        <v>3</v>
      </c>
      <c r="BA403" s="204"/>
      <c r="BC403" s="580">
        <f t="shared" ref="BC403:BK403" si="281">SUM(BC364:BC401)</f>
        <v>0</v>
      </c>
      <c r="BD403" s="879">
        <f t="shared" si="281"/>
        <v>0</v>
      </c>
      <c r="BE403" s="580">
        <f t="shared" si="281"/>
        <v>0</v>
      </c>
      <c r="BF403" s="879">
        <f t="shared" si="281"/>
        <v>0</v>
      </c>
      <c r="BG403" s="580">
        <f t="shared" si="281"/>
        <v>0</v>
      </c>
      <c r="BH403" s="879">
        <f t="shared" si="281"/>
        <v>0</v>
      </c>
      <c r="BI403" s="580">
        <f t="shared" si="281"/>
        <v>0</v>
      </c>
      <c r="BJ403" s="879">
        <f t="shared" si="281"/>
        <v>0</v>
      </c>
      <c r="BK403" s="1252">
        <f t="shared" si="281"/>
        <v>0</v>
      </c>
      <c r="BL403" s="1238">
        <f>BK403/AT403</f>
        <v>0</v>
      </c>
      <c r="BM403" s="879">
        <f>SUM(BM364:BM401)</f>
        <v>0</v>
      </c>
      <c r="BN403" s="207"/>
      <c r="BO403" s="207"/>
    </row>
    <row r="404" spans="1:67" s="206" customFormat="1" ht="60.6" customHeight="1" thickTop="1" thickBot="1" x14ac:dyDescent="0.25">
      <c r="A404" s="890"/>
      <c r="B404" s="890"/>
      <c r="C404" s="567" t="s">
        <v>354</v>
      </c>
      <c r="D404" s="203"/>
      <c r="E404" s="566">
        <f>COUNTIF(BA364:BA401,"C")</f>
        <v>5</v>
      </c>
      <c r="F404" s="203"/>
      <c r="G404" s="603">
        <f>E404/(E403+E404)</f>
        <v>0.41666666666666669</v>
      </c>
      <c r="H404" s="203"/>
      <c r="I404" s="890">
        <f>SUM(I403:M403)</f>
        <v>39</v>
      </c>
      <c r="J404" s="890"/>
      <c r="K404" s="890"/>
      <c r="L404" s="890"/>
      <c r="M404" s="890"/>
      <c r="N404" s="204"/>
      <c r="O404" s="890">
        <f>SUM(O403:S403)</f>
        <v>70</v>
      </c>
      <c r="P404" s="890"/>
      <c r="Q404" s="890"/>
      <c r="R404" s="890"/>
      <c r="S404" s="890"/>
      <c r="T404" s="203"/>
      <c r="U404" s="205"/>
      <c r="V404" s="203"/>
      <c r="W404" s="203"/>
      <c r="X404" s="203"/>
      <c r="Y404" s="203"/>
      <c r="Z404" s="203"/>
      <c r="AA404" s="886"/>
      <c r="AB404" s="203"/>
      <c r="AC404" s="203"/>
      <c r="AD404" s="203"/>
      <c r="AE404" s="566" t="s">
        <v>857</v>
      </c>
      <c r="AF404" s="203"/>
      <c r="AG404" s="890">
        <f>AG403+AJ403+AM403+AP403</f>
        <v>3</v>
      </c>
      <c r="AH404" s="890"/>
      <c r="AI404" s="890"/>
      <c r="AJ404" s="890"/>
      <c r="AK404" s="890"/>
      <c r="AL404" s="890"/>
      <c r="AM404" s="890"/>
      <c r="AN404" s="890"/>
      <c r="AO404" s="890"/>
      <c r="AP404" s="890"/>
      <c r="AQ404" s="890"/>
      <c r="AR404" s="890"/>
      <c r="AT404" s="890"/>
      <c r="AV404" s="794"/>
      <c r="AW404" s="203"/>
      <c r="AX404" s="1296">
        <f>AY403/AX403</f>
        <v>8.3333333333333329E-2</v>
      </c>
      <c r="AY404" s="1296"/>
      <c r="BA404" s="209"/>
      <c r="BC404" s="581" t="e">
        <f>BC403/AG403</f>
        <v>#DIV/0!</v>
      </c>
      <c r="BD404" s="879"/>
      <c r="BE404" s="581">
        <f>BE403/AJ403</f>
        <v>0</v>
      </c>
      <c r="BF404" s="879"/>
      <c r="BG404" s="581">
        <f>BG403/AM403</f>
        <v>0</v>
      </c>
      <c r="BH404" s="879"/>
      <c r="BI404" s="581">
        <f>BI403/AP403</f>
        <v>0</v>
      </c>
      <c r="BJ404" s="879"/>
      <c r="BK404" s="1252"/>
      <c r="BL404" s="1238"/>
      <c r="BM404" s="879"/>
      <c r="BN404" s="207"/>
      <c r="BO404" s="207"/>
    </row>
    <row r="405" spans="1:67" s="94" customFormat="1" ht="24" thickTop="1" x14ac:dyDescent="0.2">
      <c r="A405" s="120"/>
      <c r="B405" s="121"/>
      <c r="C405" s="121"/>
      <c r="D405" s="114"/>
      <c r="E405" s="114"/>
      <c r="F405" s="114"/>
      <c r="G405" s="114"/>
      <c r="H405" s="114"/>
      <c r="I405" s="114"/>
      <c r="J405" s="114"/>
      <c r="K405" s="114"/>
      <c r="L405" s="114"/>
      <c r="M405" s="114"/>
      <c r="N405" s="114"/>
      <c r="O405" s="114"/>
      <c r="P405" s="114"/>
      <c r="Q405" s="114"/>
      <c r="R405" s="114"/>
      <c r="S405" s="114"/>
      <c r="T405" s="114"/>
      <c r="U405" s="116"/>
      <c r="V405" s="114"/>
      <c r="W405" s="114"/>
      <c r="X405" s="114"/>
      <c r="Y405" s="114"/>
      <c r="Z405" s="114"/>
      <c r="AA405" s="117"/>
      <c r="AB405" s="114"/>
      <c r="AC405" s="114"/>
      <c r="AD405" s="114"/>
      <c r="AE405" s="114"/>
      <c r="AF405" s="114"/>
      <c r="AG405" s="114"/>
      <c r="AH405" s="114"/>
      <c r="AI405" s="114"/>
      <c r="AJ405" s="114"/>
      <c r="AK405" s="114"/>
      <c r="AL405" s="114"/>
      <c r="AM405" s="114"/>
      <c r="AN405" s="114"/>
      <c r="AO405" s="114"/>
      <c r="AP405" s="114"/>
      <c r="AQ405" s="114"/>
      <c r="AR405" s="114"/>
      <c r="AT405" s="114"/>
      <c r="AV405" s="115"/>
      <c r="AW405" s="114"/>
      <c r="AX405" s="114"/>
      <c r="AY405" s="114"/>
      <c r="BA405" s="114"/>
      <c r="BD405" s="118"/>
      <c r="BF405" s="118"/>
      <c r="BH405" s="118"/>
      <c r="BJ405" s="118"/>
      <c r="BK405" s="119"/>
      <c r="BL405" s="119"/>
      <c r="BM405" s="118"/>
    </row>
    <row r="406" spans="1:67" s="207" customFormat="1" ht="72.599999999999994" customHeight="1" x14ac:dyDescent="0.2">
      <c r="A406" s="264">
        <v>15</v>
      </c>
      <c r="B406" s="1146" t="s">
        <v>613</v>
      </c>
      <c r="C406" s="1147"/>
      <c r="D406" s="204"/>
      <c r="E406" s="114"/>
      <c r="F406" s="114"/>
      <c r="G406" s="114"/>
      <c r="H406" s="204"/>
      <c r="I406" s="213"/>
      <c r="J406" s="213"/>
      <c r="K406" s="213"/>
      <c r="L406" s="213"/>
      <c r="M406" s="213"/>
      <c r="N406" s="204"/>
      <c r="O406" s="213"/>
      <c r="P406" s="213"/>
      <c r="Q406" s="213"/>
      <c r="R406" s="213"/>
      <c r="S406" s="213"/>
      <c r="T406" s="204"/>
      <c r="U406" s="214"/>
      <c r="V406" s="213"/>
      <c r="W406" s="213"/>
      <c r="X406" s="213"/>
      <c r="Y406" s="213"/>
      <c r="Z406" s="204"/>
      <c r="AA406" s="210"/>
      <c r="AB406" s="204"/>
      <c r="AC406" s="213"/>
      <c r="AD406" s="204"/>
      <c r="AE406" s="213"/>
      <c r="AF406" s="204"/>
      <c r="AG406" s="213"/>
      <c r="AH406" s="213"/>
      <c r="AI406" s="213"/>
      <c r="AJ406" s="213"/>
      <c r="AK406" s="213"/>
      <c r="AL406" s="213"/>
      <c r="AM406" s="213"/>
      <c r="AN406" s="213"/>
      <c r="AO406" s="213"/>
      <c r="AP406" s="213"/>
      <c r="AQ406" s="213"/>
      <c r="AR406" s="213"/>
      <c r="AT406" s="213"/>
      <c r="AV406" s="215"/>
      <c r="AW406" s="204"/>
      <c r="AX406" s="213"/>
      <c r="AY406" s="213"/>
      <c r="BA406" s="213"/>
      <c r="BD406" s="212"/>
      <c r="BF406" s="212"/>
      <c r="BH406" s="212"/>
      <c r="BJ406" s="212"/>
      <c r="BK406" s="206"/>
      <c r="BL406" s="206"/>
      <c r="BM406" s="212"/>
    </row>
    <row r="407" spans="1:67" s="94" customFormat="1" ht="62.25" customHeight="1" x14ac:dyDescent="0.2">
      <c r="A407" s="265" t="s">
        <v>312</v>
      </c>
      <c r="B407" s="864" t="s">
        <v>637</v>
      </c>
      <c r="C407" s="865"/>
      <c r="D407" s="114"/>
      <c r="E407" s="265" t="s">
        <v>433</v>
      </c>
      <c r="F407" s="114"/>
      <c r="G407" s="265"/>
      <c r="H407" s="114"/>
      <c r="I407" s="265"/>
      <c r="J407" s="265"/>
      <c r="K407" s="265"/>
      <c r="L407" s="265">
        <v>1</v>
      </c>
      <c r="M407" s="265"/>
      <c r="N407" s="114"/>
      <c r="O407" s="265">
        <v>1</v>
      </c>
      <c r="P407" s="265"/>
      <c r="Q407" s="265"/>
      <c r="R407" s="265"/>
      <c r="S407" s="265"/>
      <c r="T407" s="114"/>
      <c r="U407" s="266" t="s">
        <v>376</v>
      </c>
      <c r="V407" s="265">
        <v>3</v>
      </c>
      <c r="W407" s="265"/>
      <c r="X407" s="265"/>
      <c r="Y407" s="265"/>
      <c r="Z407" s="114"/>
      <c r="AA407" s="267"/>
      <c r="AB407" s="114"/>
      <c r="AC407" s="265"/>
      <c r="AD407" s="114"/>
      <c r="AE407" s="483" t="s">
        <v>39</v>
      </c>
      <c r="AF407" s="114"/>
      <c r="AG407" s="265"/>
      <c r="AH407" s="265"/>
      <c r="AI407" s="265"/>
      <c r="AJ407" s="265"/>
      <c r="AK407" s="265"/>
      <c r="AL407" s="265"/>
      <c r="AM407" s="265"/>
      <c r="AN407" s="265"/>
      <c r="AO407" s="265"/>
      <c r="AP407" s="265"/>
      <c r="AQ407" s="265"/>
      <c r="AR407" s="265"/>
      <c r="AT407" s="265">
        <f t="shared" ref="AT407:AT422" si="282">SUM(AG407:AR407)</f>
        <v>0</v>
      </c>
      <c r="AV407" s="268" t="s">
        <v>164</v>
      </c>
      <c r="AW407" s="114"/>
      <c r="AX407" s="265">
        <v>1</v>
      </c>
      <c r="AY407" s="265">
        <f>IF(AT407&lt;&gt;0,1,0)</f>
        <v>0</v>
      </c>
      <c r="BA407" s="265"/>
      <c r="BC407" s="265"/>
      <c r="BD407" s="127"/>
      <c r="BE407" s="265"/>
      <c r="BF407" s="127"/>
      <c r="BG407" s="265"/>
      <c r="BH407" s="127"/>
      <c r="BI407" s="265"/>
      <c r="BJ407" s="127"/>
      <c r="BK407" s="269">
        <f t="shared" ref="BK407:BK422" si="283">BC407+BE407+BG407+BI407</f>
        <v>0</v>
      </c>
      <c r="BL407" s="270" t="e">
        <f>BK407/AT407</f>
        <v>#DIV/0!</v>
      </c>
      <c r="BM407" s="127">
        <f t="shared" ref="BM407:BM422" si="284">BD407+BF407+BH407+BJ407</f>
        <v>0</v>
      </c>
      <c r="BO407" s="131"/>
    </row>
    <row r="408" spans="1:67" s="94" customFormat="1" ht="80.25" customHeight="1" x14ac:dyDescent="0.2">
      <c r="A408" s="265" t="s">
        <v>313</v>
      </c>
      <c r="B408" s="864" t="s">
        <v>235</v>
      </c>
      <c r="C408" s="865"/>
      <c r="D408" s="114"/>
      <c r="E408" s="265" t="s">
        <v>433</v>
      </c>
      <c r="F408" s="114"/>
      <c r="G408" s="265"/>
      <c r="H408" s="114"/>
      <c r="I408" s="265"/>
      <c r="J408" s="265"/>
      <c r="K408" s="265"/>
      <c r="L408" s="265">
        <v>1</v>
      </c>
      <c r="M408" s="265"/>
      <c r="N408" s="114"/>
      <c r="O408" s="265">
        <v>1</v>
      </c>
      <c r="P408" s="265"/>
      <c r="Q408" s="265"/>
      <c r="R408" s="265"/>
      <c r="S408" s="265"/>
      <c r="T408" s="114"/>
      <c r="U408" s="266" t="s">
        <v>376</v>
      </c>
      <c r="V408" s="265">
        <v>3</v>
      </c>
      <c r="W408" s="265"/>
      <c r="X408" s="265"/>
      <c r="Y408" s="265"/>
      <c r="Z408" s="114"/>
      <c r="AA408" s="267"/>
      <c r="AB408" s="114"/>
      <c r="AC408" s="265"/>
      <c r="AD408" s="114"/>
      <c r="AE408" s="483" t="s">
        <v>39</v>
      </c>
      <c r="AF408" s="114"/>
      <c r="AG408" s="265"/>
      <c r="AH408" s="265"/>
      <c r="AI408" s="265"/>
      <c r="AJ408" s="265"/>
      <c r="AK408" s="265"/>
      <c r="AL408" s="265"/>
      <c r="AM408" s="265"/>
      <c r="AN408" s="265"/>
      <c r="AO408" s="265"/>
      <c r="AP408" s="265"/>
      <c r="AQ408" s="265"/>
      <c r="AR408" s="265"/>
      <c r="AT408" s="265">
        <f t="shared" ref="AT408" si="285">SUM(AG408:AR408)</f>
        <v>0</v>
      </c>
      <c r="AV408" s="268" t="s">
        <v>235</v>
      </c>
      <c r="AW408" s="114"/>
      <c r="AX408" s="265">
        <v>1</v>
      </c>
      <c r="AY408" s="265">
        <f t="shared" ref="AY408:AY422" si="286">IF(AT408&lt;&gt;0,1,0)</f>
        <v>0</v>
      </c>
      <c r="BA408" s="265"/>
      <c r="BC408" s="265"/>
      <c r="BD408" s="127"/>
      <c r="BE408" s="265"/>
      <c r="BF408" s="127"/>
      <c r="BG408" s="265"/>
      <c r="BH408" s="127"/>
      <c r="BI408" s="265"/>
      <c r="BJ408" s="127"/>
      <c r="BK408" s="269">
        <f t="shared" ref="BK408" si="287">BC408+BE408+BG408+BI408</f>
        <v>0</v>
      </c>
      <c r="BL408" s="270" t="e">
        <f t="shared" ref="BL408:BL422" si="288">BK408/AT408</f>
        <v>#DIV/0!</v>
      </c>
      <c r="BM408" s="127">
        <f t="shared" ref="BM408" si="289">BD408+BF408+BH408+BJ408</f>
        <v>0</v>
      </c>
      <c r="BO408" s="131"/>
    </row>
    <row r="409" spans="1:67" s="94" customFormat="1" ht="80.25" customHeight="1" x14ac:dyDescent="0.2">
      <c r="A409" s="265" t="s">
        <v>423</v>
      </c>
      <c r="B409" s="864" t="s">
        <v>229</v>
      </c>
      <c r="C409" s="865"/>
      <c r="D409" s="114"/>
      <c r="E409" s="265" t="s">
        <v>433</v>
      </c>
      <c r="F409" s="114"/>
      <c r="G409" s="265"/>
      <c r="H409" s="114"/>
      <c r="I409" s="265"/>
      <c r="J409" s="265"/>
      <c r="K409" s="265"/>
      <c r="L409" s="265">
        <v>1</v>
      </c>
      <c r="M409" s="265"/>
      <c r="N409" s="114"/>
      <c r="O409" s="265">
        <v>1</v>
      </c>
      <c r="P409" s="265"/>
      <c r="Q409" s="265"/>
      <c r="R409" s="265"/>
      <c r="S409" s="265"/>
      <c r="T409" s="114"/>
      <c r="U409" s="266" t="s">
        <v>376</v>
      </c>
      <c r="V409" s="265">
        <v>3</v>
      </c>
      <c r="W409" s="265"/>
      <c r="X409" s="265"/>
      <c r="Y409" s="265"/>
      <c r="Z409" s="114"/>
      <c r="AA409" s="267"/>
      <c r="AB409" s="114"/>
      <c r="AC409" s="265"/>
      <c r="AD409" s="114"/>
      <c r="AE409" s="483" t="s">
        <v>39</v>
      </c>
      <c r="AF409" s="114"/>
      <c r="AG409" s="265"/>
      <c r="AH409" s="265"/>
      <c r="AI409" s="265"/>
      <c r="AJ409" s="265"/>
      <c r="AK409" s="265"/>
      <c r="AL409" s="265"/>
      <c r="AM409" s="265"/>
      <c r="AN409" s="265"/>
      <c r="AO409" s="265"/>
      <c r="AP409" s="265"/>
      <c r="AQ409" s="265"/>
      <c r="AR409" s="265"/>
      <c r="AT409" s="265">
        <f t="shared" si="282"/>
        <v>0</v>
      </c>
      <c r="AV409" s="268" t="s">
        <v>229</v>
      </c>
      <c r="AW409" s="114"/>
      <c r="AX409" s="265">
        <v>1</v>
      </c>
      <c r="AY409" s="265">
        <f t="shared" si="286"/>
        <v>0</v>
      </c>
      <c r="BA409" s="265"/>
      <c r="BC409" s="265"/>
      <c r="BD409" s="127"/>
      <c r="BE409" s="265"/>
      <c r="BF409" s="127"/>
      <c r="BG409" s="265"/>
      <c r="BH409" s="127"/>
      <c r="BI409" s="265"/>
      <c r="BJ409" s="127"/>
      <c r="BK409" s="269">
        <f t="shared" si="283"/>
        <v>0</v>
      </c>
      <c r="BL409" s="270" t="e">
        <f t="shared" si="288"/>
        <v>#DIV/0!</v>
      </c>
      <c r="BM409" s="127">
        <f t="shared" si="284"/>
        <v>0</v>
      </c>
      <c r="BO409" s="131"/>
    </row>
    <row r="410" spans="1:67" s="94" customFormat="1" ht="80.25" customHeight="1" x14ac:dyDescent="0.2">
      <c r="A410" s="265" t="s">
        <v>314</v>
      </c>
      <c r="B410" s="864" t="s">
        <v>88</v>
      </c>
      <c r="C410" s="865"/>
      <c r="D410" s="114"/>
      <c r="E410" s="265" t="s">
        <v>433</v>
      </c>
      <c r="F410" s="114"/>
      <c r="G410" s="265"/>
      <c r="H410" s="114"/>
      <c r="I410" s="265"/>
      <c r="J410" s="265"/>
      <c r="K410" s="265"/>
      <c r="L410" s="265">
        <v>1</v>
      </c>
      <c r="M410" s="265"/>
      <c r="N410" s="114"/>
      <c r="O410" s="265"/>
      <c r="P410" s="265">
        <v>1</v>
      </c>
      <c r="Q410" s="265"/>
      <c r="R410" s="265"/>
      <c r="S410" s="265"/>
      <c r="T410" s="114"/>
      <c r="U410" s="266" t="s">
        <v>376</v>
      </c>
      <c r="V410" s="265">
        <v>3</v>
      </c>
      <c r="W410" s="265"/>
      <c r="X410" s="265"/>
      <c r="Y410" s="265">
        <v>1</v>
      </c>
      <c r="Z410" s="114"/>
      <c r="AA410" s="267"/>
      <c r="AB410" s="114"/>
      <c r="AC410" s="265"/>
      <c r="AD410" s="114"/>
      <c r="AE410" s="483" t="s">
        <v>39</v>
      </c>
      <c r="AF410" s="114"/>
      <c r="AG410" s="265"/>
      <c r="AH410" s="265"/>
      <c r="AI410" s="265"/>
      <c r="AJ410" s="265"/>
      <c r="AK410" s="265"/>
      <c r="AL410" s="265"/>
      <c r="AM410" s="265"/>
      <c r="AN410" s="265"/>
      <c r="AO410" s="265"/>
      <c r="AP410" s="265"/>
      <c r="AQ410" s="265"/>
      <c r="AR410" s="265"/>
      <c r="AT410" s="265">
        <f t="shared" ref="AT410" si="290">SUM(AG410:AR410)</f>
        <v>0</v>
      </c>
      <c r="AV410" s="268" t="s">
        <v>88</v>
      </c>
      <c r="AW410" s="114"/>
      <c r="AX410" s="265">
        <v>1</v>
      </c>
      <c r="AY410" s="265">
        <f t="shared" si="286"/>
        <v>0</v>
      </c>
      <c r="BA410" s="265"/>
      <c r="BC410" s="265"/>
      <c r="BD410" s="127"/>
      <c r="BE410" s="265"/>
      <c r="BF410" s="127"/>
      <c r="BG410" s="265"/>
      <c r="BH410" s="127"/>
      <c r="BI410" s="265"/>
      <c r="BJ410" s="127"/>
      <c r="BK410" s="269">
        <f t="shared" ref="BK410" si="291">BC410+BE410+BG410+BI410</f>
        <v>0</v>
      </c>
      <c r="BL410" s="270" t="e">
        <f t="shared" si="288"/>
        <v>#DIV/0!</v>
      </c>
      <c r="BM410" s="127">
        <f t="shared" ref="BM410" si="292">BD410+BF410+BH410+BJ410</f>
        <v>0</v>
      </c>
      <c r="BO410" s="131"/>
    </row>
    <row r="411" spans="1:67" s="94" customFormat="1" ht="80.25" customHeight="1" x14ac:dyDescent="0.2">
      <c r="A411" s="265" t="s">
        <v>315</v>
      </c>
      <c r="B411" s="864" t="s">
        <v>82</v>
      </c>
      <c r="C411" s="865"/>
      <c r="D411" s="114"/>
      <c r="E411" s="265" t="s">
        <v>433</v>
      </c>
      <c r="F411" s="114"/>
      <c r="G411" s="265"/>
      <c r="H411" s="114"/>
      <c r="I411" s="265"/>
      <c r="J411" s="265"/>
      <c r="K411" s="265"/>
      <c r="L411" s="265">
        <v>1</v>
      </c>
      <c r="M411" s="265"/>
      <c r="N411" s="114"/>
      <c r="O411" s="265"/>
      <c r="P411" s="265">
        <v>1</v>
      </c>
      <c r="Q411" s="265"/>
      <c r="R411" s="265"/>
      <c r="S411" s="265"/>
      <c r="T411" s="114"/>
      <c r="U411" s="266" t="s">
        <v>376</v>
      </c>
      <c r="V411" s="265">
        <v>3</v>
      </c>
      <c r="W411" s="265"/>
      <c r="X411" s="265"/>
      <c r="Y411" s="265"/>
      <c r="Z411" s="114"/>
      <c r="AA411" s="267"/>
      <c r="AB411" s="114"/>
      <c r="AC411" s="265"/>
      <c r="AD411" s="114"/>
      <c r="AE411" s="483" t="s">
        <v>39</v>
      </c>
      <c r="AF411" s="114"/>
      <c r="AG411" s="265"/>
      <c r="AH411" s="265"/>
      <c r="AI411" s="265"/>
      <c r="AJ411" s="265"/>
      <c r="AK411" s="265"/>
      <c r="AL411" s="265"/>
      <c r="AM411" s="265"/>
      <c r="AN411" s="265"/>
      <c r="AO411" s="265"/>
      <c r="AP411" s="265"/>
      <c r="AQ411" s="265"/>
      <c r="AR411" s="265"/>
      <c r="AT411" s="265">
        <f t="shared" si="282"/>
        <v>0</v>
      </c>
      <c r="AV411" s="268" t="s">
        <v>82</v>
      </c>
      <c r="AW411" s="114"/>
      <c r="AX411" s="265">
        <v>1</v>
      </c>
      <c r="AY411" s="265">
        <f t="shared" si="286"/>
        <v>0</v>
      </c>
      <c r="BA411" s="265"/>
      <c r="BC411" s="265"/>
      <c r="BD411" s="127"/>
      <c r="BE411" s="265"/>
      <c r="BF411" s="127"/>
      <c r="BG411" s="265"/>
      <c r="BH411" s="127"/>
      <c r="BI411" s="265"/>
      <c r="BJ411" s="127"/>
      <c r="BK411" s="269">
        <f t="shared" si="283"/>
        <v>0</v>
      </c>
      <c r="BL411" s="270" t="e">
        <f t="shared" si="288"/>
        <v>#DIV/0!</v>
      </c>
      <c r="BM411" s="127">
        <f t="shared" si="284"/>
        <v>0</v>
      </c>
      <c r="BO411" s="131"/>
    </row>
    <row r="412" spans="1:67" s="115" customFormat="1" ht="72.599999999999994" customHeight="1" x14ac:dyDescent="0.2">
      <c r="A412" s="265" t="s">
        <v>424</v>
      </c>
      <c r="B412" s="864" t="s">
        <v>81</v>
      </c>
      <c r="C412" s="865"/>
      <c r="D412" s="379"/>
      <c r="E412" s="265" t="s">
        <v>433</v>
      </c>
      <c r="F412" s="379"/>
      <c r="G412" s="265"/>
      <c r="H412" s="379"/>
      <c r="I412" s="265"/>
      <c r="J412" s="265"/>
      <c r="K412" s="265"/>
      <c r="L412" s="265">
        <v>1</v>
      </c>
      <c r="M412" s="265"/>
      <c r="N412" s="379"/>
      <c r="O412" s="265"/>
      <c r="P412" s="265">
        <v>1</v>
      </c>
      <c r="Q412" s="265"/>
      <c r="R412" s="265"/>
      <c r="S412" s="265"/>
      <c r="T412" s="147"/>
      <c r="U412" s="266" t="s">
        <v>376</v>
      </c>
      <c r="V412" s="265">
        <v>3</v>
      </c>
      <c r="W412" s="265"/>
      <c r="X412" s="265"/>
      <c r="Y412" s="265"/>
      <c r="Z412" s="379"/>
      <c r="AA412" s="267"/>
      <c r="AB412" s="148"/>
      <c r="AC412" s="265" t="s">
        <v>69</v>
      </c>
      <c r="AD412" s="114"/>
      <c r="AE412" s="483" t="s">
        <v>37</v>
      </c>
      <c r="AF412" s="114"/>
      <c r="AG412" s="265"/>
      <c r="AH412" s="265"/>
      <c r="AI412" s="265"/>
      <c r="AJ412" s="265"/>
      <c r="AK412" s="265">
        <v>1</v>
      </c>
      <c r="AL412" s="265"/>
      <c r="AM412" s="265"/>
      <c r="AN412" s="265"/>
      <c r="AO412" s="265"/>
      <c r="AP412" s="265"/>
      <c r="AQ412" s="265"/>
      <c r="AR412" s="265"/>
      <c r="AT412" s="265">
        <f t="shared" si="282"/>
        <v>1</v>
      </c>
      <c r="AV412" s="268" t="s">
        <v>81</v>
      </c>
      <c r="AW412" s="148"/>
      <c r="AX412" s="265">
        <v>1</v>
      </c>
      <c r="AY412" s="265">
        <f t="shared" si="286"/>
        <v>1</v>
      </c>
      <c r="BA412" s="265" t="s">
        <v>352</v>
      </c>
      <c r="BC412" s="265"/>
      <c r="BD412" s="127"/>
      <c r="BE412" s="265"/>
      <c r="BF412" s="127"/>
      <c r="BG412" s="265"/>
      <c r="BH412" s="127"/>
      <c r="BI412" s="265"/>
      <c r="BJ412" s="127"/>
      <c r="BK412" s="269">
        <f t="shared" si="283"/>
        <v>0</v>
      </c>
      <c r="BL412" s="270">
        <f t="shared" si="288"/>
        <v>0</v>
      </c>
      <c r="BM412" s="127">
        <f t="shared" si="284"/>
        <v>0</v>
      </c>
      <c r="BO412" s="149"/>
    </row>
    <row r="413" spans="1:67" s="115" customFormat="1" ht="85.5" customHeight="1" x14ac:dyDescent="0.2">
      <c r="A413" s="265" t="s">
        <v>614</v>
      </c>
      <c r="B413" s="864" t="s">
        <v>65</v>
      </c>
      <c r="C413" s="865"/>
      <c r="D413" s="145"/>
      <c r="E413" s="265" t="s">
        <v>433</v>
      </c>
      <c r="F413" s="145"/>
      <c r="G413" s="265"/>
      <c r="H413" s="145"/>
      <c r="I413" s="265"/>
      <c r="J413" s="265"/>
      <c r="K413" s="265"/>
      <c r="L413" s="265">
        <v>1</v>
      </c>
      <c r="M413" s="265"/>
      <c r="N413" s="379"/>
      <c r="O413" s="265"/>
      <c r="P413" s="265">
        <v>1</v>
      </c>
      <c r="Q413" s="265"/>
      <c r="R413" s="265"/>
      <c r="S413" s="265"/>
      <c r="T413" s="243"/>
      <c r="U413" s="266" t="s">
        <v>376</v>
      </c>
      <c r="V413" s="265">
        <v>3</v>
      </c>
      <c r="W413" s="265"/>
      <c r="X413" s="265">
        <v>1</v>
      </c>
      <c r="Y413" s="265"/>
      <c r="Z413" s="145"/>
      <c r="AA413" s="267"/>
      <c r="AB413" s="244"/>
      <c r="AC413" s="265"/>
      <c r="AD413" s="244"/>
      <c r="AE413" s="483" t="s">
        <v>39</v>
      </c>
      <c r="AF413" s="379"/>
      <c r="AG413" s="265"/>
      <c r="AH413" s="265"/>
      <c r="AI413" s="265"/>
      <c r="AJ413" s="265"/>
      <c r="AK413" s="265"/>
      <c r="AL413" s="265"/>
      <c r="AM413" s="265"/>
      <c r="AN413" s="265"/>
      <c r="AO413" s="265"/>
      <c r="AP413" s="265"/>
      <c r="AQ413" s="265"/>
      <c r="AR413" s="265"/>
      <c r="AT413" s="265">
        <f t="shared" si="282"/>
        <v>0</v>
      </c>
      <c r="AV413" s="268" t="s">
        <v>65</v>
      </c>
      <c r="AW413" s="244"/>
      <c r="AX413" s="265">
        <v>1</v>
      </c>
      <c r="AY413" s="265">
        <f t="shared" si="286"/>
        <v>0</v>
      </c>
      <c r="BA413" s="265"/>
      <c r="BC413" s="265"/>
      <c r="BD413" s="127"/>
      <c r="BE413" s="265"/>
      <c r="BF413" s="127"/>
      <c r="BG413" s="265"/>
      <c r="BH413" s="127"/>
      <c r="BI413" s="265"/>
      <c r="BJ413" s="127"/>
      <c r="BK413" s="269">
        <f t="shared" si="283"/>
        <v>0</v>
      </c>
      <c r="BL413" s="270" t="e">
        <f t="shared" si="288"/>
        <v>#DIV/0!</v>
      </c>
      <c r="BM413" s="127">
        <f t="shared" si="284"/>
        <v>0</v>
      </c>
      <c r="BO413" s="149"/>
    </row>
    <row r="414" spans="1:67" s="115" customFormat="1" ht="76.900000000000006" customHeight="1" x14ac:dyDescent="0.2">
      <c r="A414" s="265" t="s">
        <v>615</v>
      </c>
      <c r="B414" s="864" t="s">
        <v>30</v>
      </c>
      <c r="C414" s="865"/>
      <c r="D414" s="145"/>
      <c r="E414" s="265" t="s">
        <v>433</v>
      </c>
      <c r="F414" s="145"/>
      <c r="G414" s="265"/>
      <c r="H414" s="145"/>
      <c r="I414" s="265"/>
      <c r="J414" s="265"/>
      <c r="K414" s="265"/>
      <c r="L414" s="265">
        <v>1</v>
      </c>
      <c r="M414" s="265"/>
      <c r="N414" s="379"/>
      <c r="O414" s="265"/>
      <c r="P414" s="265"/>
      <c r="Q414" s="265">
        <v>1</v>
      </c>
      <c r="R414" s="265"/>
      <c r="S414" s="265"/>
      <c r="T414" s="243"/>
      <c r="U414" s="266" t="s">
        <v>376</v>
      </c>
      <c r="V414" s="265">
        <v>3</v>
      </c>
      <c r="W414" s="265"/>
      <c r="X414" s="265"/>
      <c r="Y414" s="265">
        <v>1</v>
      </c>
      <c r="Z414" s="145"/>
      <c r="AA414" s="267"/>
      <c r="AB414" s="244"/>
      <c r="AC414" s="265"/>
      <c r="AD414" s="244"/>
      <c r="AE414" s="483" t="s">
        <v>39</v>
      </c>
      <c r="AF414" s="145"/>
      <c r="AG414" s="265"/>
      <c r="AH414" s="265"/>
      <c r="AI414" s="265"/>
      <c r="AJ414" s="265"/>
      <c r="AK414" s="265"/>
      <c r="AL414" s="265"/>
      <c r="AM414" s="265"/>
      <c r="AN414" s="265"/>
      <c r="AO414" s="265"/>
      <c r="AP414" s="265"/>
      <c r="AQ414" s="265"/>
      <c r="AR414" s="265"/>
      <c r="AT414" s="265">
        <f t="shared" si="282"/>
        <v>0</v>
      </c>
      <c r="AV414" s="268" t="s">
        <v>30</v>
      </c>
      <c r="AW414" s="244"/>
      <c r="AX414" s="265">
        <v>1</v>
      </c>
      <c r="AY414" s="265">
        <f t="shared" si="286"/>
        <v>0</v>
      </c>
      <c r="BA414" s="265"/>
      <c r="BC414" s="265"/>
      <c r="BD414" s="127"/>
      <c r="BE414" s="265"/>
      <c r="BF414" s="127"/>
      <c r="BG414" s="265"/>
      <c r="BH414" s="127"/>
      <c r="BI414" s="265"/>
      <c r="BJ414" s="127"/>
      <c r="BK414" s="269">
        <f t="shared" si="283"/>
        <v>0</v>
      </c>
      <c r="BL414" s="270" t="e">
        <f t="shared" si="288"/>
        <v>#DIV/0!</v>
      </c>
      <c r="BM414" s="127">
        <f t="shared" si="284"/>
        <v>0</v>
      </c>
      <c r="BO414" s="149"/>
    </row>
    <row r="415" spans="1:67" s="115" customFormat="1" ht="85.5" customHeight="1" x14ac:dyDescent="0.2">
      <c r="A415" s="265" t="s">
        <v>620</v>
      </c>
      <c r="B415" s="864" t="s">
        <v>426</v>
      </c>
      <c r="C415" s="865"/>
      <c r="D415" s="145"/>
      <c r="E415" s="265" t="s">
        <v>433</v>
      </c>
      <c r="F415" s="145"/>
      <c r="G415" s="265"/>
      <c r="H415" s="145"/>
      <c r="I415" s="265"/>
      <c r="J415" s="265"/>
      <c r="K415" s="265"/>
      <c r="L415" s="265">
        <v>1</v>
      </c>
      <c r="M415" s="265"/>
      <c r="N415" s="379"/>
      <c r="O415" s="265"/>
      <c r="P415" s="265">
        <v>1</v>
      </c>
      <c r="Q415" s="265"/>
      <c r="R415" s="265"/>
      <c r="S415" s="265"/>
      <c r="T415" s="243"/>
      <c r="U415" s="266" t="s">
        <v>376</v>
      </c>
      <c r="V415" s="265">
        <v>3</v>
      </c>
      <c r="W415" s="265"/>
      <c r="X415" s="265"/>
      <c r="Y415" s="265"/>
      <c r="Z415" s="145"/>
      <c r="AA415" s="267"/>
      <c r="AB415" s="244"/>
      <c r="AC415" s="265" t="s">
        <v>69</v>
      </c>
      <c r="AD415" s="114"/>
      <c r="AE415" s="483" t="s">
        <v>37</v>
      </c>
      <c r="AF415" s="114"/>
      <c r="AG415" s="265"/>
      <c r="AH415" s="265"/>
      <c r="AI415" s="265"/>
      <c r="AJ415" s="265"/>
      <c r="AK415" s="265"/>
      <c r="AL415" s="265"/>
      <c r="AM415" s="265"/>
      <c r="AN415" s="265"/>
      <c r="AO415" s="265"/>
      <c r="AP415" s="265">
        <v>1</v>
      </c>
      <c r="AQ415" s="265"/>
      <c r="AR415" s="265"/>
      <c r="AT415" s="265">
        <f t="shared" si="282"/>
        <v>1</v>
      </c>
      <c r="AV415" s="268" t="s">
        <v>52</v>
      </c>
      <c r="AW415" s="244"/>
      <c r="AX415" s="265">
        <v>1</v>
      </c>
      <c r="AY415" s="265">
        <f t="shared" si="286"/>
        <v>1</v>
      </c>
      <c r="BA415" s="265" t="s">
        <v>352</v>
      </c>
      <c r="BC415" s="265"/>
      <c r="BD415" s="127"/>
      <c r="BE415" s="265"/>
      <c r="BF415" s="127"/>
      <c r="BG415" s="265"/>
      <c r="BH415" s="127"/>
      <c r="BI415" s="265"/>
      <c r="BJ415" s="127"/>
      <c r="BK415" s="269">
        <f t="shared" si="283"/>
        <v>0</v>
      </c>
      <c r="BL415" s="270">
        <f t="shared" si="288"/>
        <v>0</v>
      </c>
      <c r="BM415" s="127">
        <f t="shared" si="284"/>
        <v>0</v>
      </c>
      <c r="BO415" s="149"/>
    </row>
    <row r="416" spans="1:67" s="115" customFormat="1" ht="85.5" customHeight="1" x14ac:dyDescent="0.2">
      <c r="A416" s="265" t="s">
        <v>621</v>
      </c>
      <c r="B416" s="864" t="s">
        <v>55</v>
      </c>
      <c r="C416" s="865"/>
      <c r="D416" s="145"/>
      <c r="E416" s="265" t="s">
        <v>433</v>
      </c>
      <c r="F416" s="145"/>
      <c r="G416" s="265"/>
      <c r="H416" s="145"/>
      <c r="I416" s="265"/>
      <c r="J416" s="265"/>
      <c r="K416" s="265"/>
      <c r="L416" s="265">
        <v>1</v>
      </c>
      <c r="M416" s="265"/>
      <c r="N416" s="379"/>
      <c r="O416" s="265"/>
      <c r="P416" s="265">
        <v>1</v>
      </c>
      <c r="Q416" s="265"/>
      <c r="R416" s="265"/>
      <c r="S416" s="265"/>
      <c r="T416" s="243"/>
      <c r="U416" s="266" t="s">
        <v>376</v>
      </c>
      <c r="V416" s="265">
        <v>3</v>
      </c>
      <c r="W416" s="265"/>
      <c r="X416" s="265"/>
      <c r="Y416" s="265"/>
      <c r="Z416" s="145"/>
      <c r="AA416" s="267"/>
      <c r="AB416" s="244"/>
      <c r="AC416" s="265"/>
      <c r="AD416" s="244"/>
      <c r="AE416" s="483" t="s">
        <v>39</v>
      </c>
      <c r="AF416" s="145"/>
      <c r="AG416" s="265"/>
      <c r="AH416" s="265"/>
      <c r="AI416" s="265"/>
      <c r="AJ416" s="265"/>
      <c r="AK416" s="265"/>
      <c r="AL416" s="265"/>
      <c r="AM416" s="265"/>
      <c r="AN416" s="265"/>
      <c r="AO416" s="265"/>
      <c r="AP416" s="265"/>
      <c r="AQ416" s="265"/>
      <c r="AR416" s="265"/>
      <c r="AT416" s="265">
        <f t="shared" ref="AT416:AT417" si="293">SUM(AG416:AR416)</f>
        <v>0</v>
      </c>
      <c r="AV416" s="268" t="s">
        <v>55</v>
      </c>
      <c r="AW416" s="244"/>
      <c r="AX416" s="265">
        <v>1</v>
      </c>
      <c r="AY416" s="265">
        <f t="shared" si="286"/>
        <v>0</v>
      </c>
      <c r="BA416" s="265"/>
      <c r="BC416" s="265"/>
      <c r="BD416" s="127"/>
      <c r="BE416" s="265"/>
      <c r="BF416" s="127"/>
      <c r="BG416" s="265"/>
      <c r="BH416" s="127"/>
      <c r="BI416" s="265"/>
      <c r="BJ416" s="127"/>
      <c r="BK416" s="269">
        <f t="shared" ref="BK416:BK417" si="294">BC416+BE416+BG416+BI416</f>
        <v>0</v>
      </c>
      <c r="BL416" s="270" t="e">
        <f t="shared" si="288"/>
        <v>#DIV/0!</v>
      </c>
      <c r="BM416" s="127">
        <f t="shared" ref="BM416:BM417" si="295">BD416+BF416+BH416+BJ416</f>
        <v>0</v>
      </c>
      <c r="BO416" s="149"/>
    </row>
    <row r="417" spans="1:67" s="115" customFormat="1" ht="85.5" customHeight="1" x14ac:dyDescent="0.2">
      <c r="A417" s="265" t="s">
        <v>622</v>
      </c>
      <c r="B417" s="864" t="s">
        <v>36</v>
      </c>
      <c r="C417" s="865"/>
      <c r="D417" s="145"/>
      <c r="E417" s="265" t="s">
        <v>433</v>
      </c>
      <c r="F417" s="145"/>
      <c r="G417" s="265"/>
      <c r="H417" s="145"/>
      <c r="I417" s="265"/>
      <c r="J417" s="265"/>
      <c r="K417" s="265"/>
      <c r="L417" s="265">
        <v>1</v>
      </c>
      <c r="M417" s="265"/>
      <c r="N417" s="379"/>
      <c r="O417" s="265"/>
      <c r="P417" s="265">
        <v>1</v>
      </c>
      <c r="Q417" s="265"/>
      <c r="R417" s="265"/>
      <c r="S417" s="265"/>
      <c r="T417" s="243"/>
      <c r="U417" s="266" t="s">
        <v>376</v>
      </c>
      <c r="V417" s="265">
        <v>3</v>
      </c>
      <c r="W417" s="265"/>
      <c r="X417" s="265"/>
      <c r="Y417" s="265"/>
      <c r="Z417" s="145"/>
      <c r="AA417" s="267"/>
      <c r="AB417" s="244"/>
      <c r="AC417" s="265" t="s">
        <v>67</v>
      </c>
      <c r="AD417" s="244"/>
      <c r="AE417" s="558" t="s">
        <v>1005</v>
      </c>
      <c r="AF417" s="145"/>
      <c r="AG417" s="265"/>
      <c r="AH417" s="265"/>
      <c r="AI417" s="265"/>
      <c r="AJ417" s="265"/>
      <c r="AK417" s="265"/>
      <c r="AL417" s="265"/>
      <c r="AM417" s="265"/>
      <c r="AN417" s="265"/>
      <c r="AO417" s="265"/>
      <c r="AP417" s="265"/>
      <c r="AQ417" s="265"/>
      <c r="AR417" s="265"/>
      <c r="AT417" s="265">
        <f t="shared" si="293"/>
        <v>0</v>
      </c>
      <c r="AV417" s="268" t="s">
        <v>36</v>
      </c>
      <c r="AW417" s="244"/>
      <c r="AX417" s="265">
        <v>1</v>
      </c>
      <c r="AY417" s="265">
        <f t="shared" si="286"/>
        <v>0</v>
      </c>
      <c r="BA417" s="265" t="s">
        <v>352</v>
      </c>
      <c r="BC417" s="265"/>
      <c r="BD417" s="127"/>
      <c r="BE417" s="265"/>
      <c r="BF417" s="127"/>
      <c r="BG417" s="265"/>
      <c r="BH417" s="127"/>
      <c r="BI417" s="265"/>
      <c r="BJ417" s="127"/>
      <c r="BK417" s="269">
        <f t="shared" si="294"/>
        <v>0</v>
      </c>
      <c r="BL417" s="270" t="e">
        <f t="shared" si="288"/>
        <v>#DIV/0!</v>
      </c>
      <c r="BM417" s="127">
        <f t="shared" si="295"/>
        <v>0</v>
      </c>
      <c r="BO417" s="149"/>
    </row>
    <row r="418" spans="1:67" s="115" customFormat="1" ht="85.5" customHeight="1" x14ac:dyDescent="0.2">
      <c r="A418" s="265" t="s">
        <v>638</v>
      </c>
      <c r="B418" s="864" t="s">
        <v>58</v>
      </c>
      <c r="C418" s="865"/>
      <c r="D418" s="145"/>
      <c r="E418" s="265" t="s">
        <v>433</v>
      </c>
      <c r="F418" s="145"/>
      <c r="G418" s="265"/>
      <c r="H418" s="145"/>
      <c r="I418" s="265"/>
      <c r="J418" s="265"/>
      <c r="K418" s="265"/>
      <c r="L418" s="265">
        <v>1</v>
      </c>
      <c r="M418" s="265"/>
      <c r="N418" s="379"/>
      <c r="O418" s="265"/>
      <c r="P418" s="265"/>
      <c r="Q418" s="265"/>
      <c r="R418" s="265">
        <v>1</v>
      </c>
      <c r="S418" s="265"/>
      <c r="T418" s="243"/>
      <c r="U418" s="266" t="s">
        <v>376</v>
      </c>
      <c r="V418" s="265">
        <v>3</v>
      </c>
      <c r="W418" s="265"/>
      <c r="X418" s="265"/>
      <c r="Y418" s="265"/>
      <c r="Z418" s="145"/>
      <c r="AA418" s="267"/>
      <c r="AB418" s="244"/>
      <c r="AC418" s="265"/>
      <c r="AD418" s="244"/>
      <c r="AE418" s="483" t="s">
        <v>39</v>
      </c>
      <c r="AF418" s="145"/>
      <c r="AG418" s="265"/>
      <c r="AH418" s="265"/>
      <c r="AI418" s="265"/>
      <c r="AJ418" s="265"/>
      <c r="AK418" s="265"/>
      <c r="AL418" s="265"/>
      <c r="AM418" s="265"/>
      <c r="AN418" s="265"/>
      <c r="AO418" s="265"/>
      <c r="AP418" s="265"/>
      <c r="AQ418" s="265"/>
      <c r="AR418" s="265"/>
      <c r="AT418" s="265">
        <f t="shared" ref="AT418" si="296">SUM(AG418:AR418)</f>
        <v>0</v>
      </c>
      <c r="AV418" s="268" t="s">
        <v>36</v>
      </c>
      <c r="AW418" s="244"/>
      <c r="AX418" s="265">
        <v>1</v>
      </c>
      <c r="AY418" s="265">
        <f t="shared" si="286"/>
        <v>0</v>
      </c>
      <c r="BA418" s="265"/>
      <c r="BC418" s="265"/>
      <c r="BD418" s="127"/>
      <c r="BE418" s="265"/>
      <c r="BF418" s="127"/>
      <c r="BG418" s="265"/>
      <c r="BH418" s="127"/>
      <c r="BI418" s="265"/>
      <c r="BJ418" s="127"/>
      <c r="BK418" s="269">
        <f t="shared" ref="BK418:BK420" si="297">BC418+BE418+BG418+BI418</f>
        <v>0</v>
      </c>
      <c r="BL418" s="270" t="e">
        <f t="shared" si="288"/>
        <v>#DIV/0!</v>
      </c>
      <c r="BM418" s="127">
        <f t="shared" ref="BM418:BM420" si="298">BD418+BF418+BH418+BJ418</f>
        <v>0</v>
      </c>
      <c r="BO418" s="149"/>
    </row>
    <row r="419" spans="1:67" s="115" customFormat="1" ht="85.5" customHeight="1" x14ac:dyDescent="0.2">
      <c r="A419" s="265" t="s">
        <v>639</v>
      </c>
      <c r="B419" s="864" t="s">
        <v>42</v>
      </c>
      <c r="C419" s="865"/>
      <c r="D419" s="145"/>
      <c r="E419" s="265" t="s">
        <v>433</v>
      </c>
      <c r="F419" s="145"/>
      <c r="G419" s="265"/>
      <c r="H419" s="145"/>
      <c r="I419" s="265"/>
      <c r="J419" s="265"/>
      <c r="K419" s="265"/>
      <c r="L419" s="265">
        <v>1</v>
      </c>
      <c r="M419" s="265"/>
      <c r="N419" s="379"/>
      <c r="O419" s="265"/>
      <c r="P419" s="265"/>
      <c r="Q419" s="265">
        <v>1</v>
      </c>
      <c r="R419" s="265"/>
      <c r="S419" s="265"/>
      <c r="T419" s="243"/>
      <c r="U419" s="266" t="s">
        <v>376</v>
      </c>
      <c r="V419" s="265">
        <v>3</v>
      </c>
      <c r="W419" s="265"/>
      <c r="X419" s="265"/>
      <c r="Y419" s="265">
        <v>1</v>
      </c>
      <c r="Z419" s="145"/>
      <c r="AA419" s="267"/>
      <c r="AB419" s="244"/>
      <c r="AC419" s="265"/>
      <c r="AD419" s="244"/>
      <c r="AE419" s="483" t="s">
        <v>39</v>
      </c>
      <c r="AF419" s="145"/>
      <c r="AG419" s="265"/>
      <c r="AH419" s="265"/>
      <c r="AI419" s="265"/>
      <c r="AJ419" s="265"/>
      <c r="AK419" s="265"/>
      <c r="AL419" s="265"/>
      <c r="AM419" s="265"/>
      <c r="AN419" s="265"/>
      <c r="AO419" s="265"/>
      <c r="AP419" s="265"/>
      <c r="AQ419" s="265"/>
      <c r="AR419" s="265"/>
      <c r="AT419" s="265">
        <f t="shared" ref="AT419" si="299">SUM(AG419:AR419)</f>
        <v>0</v>
      </c>
      <c r="AV419" s="268" t="s">
        <v>42</v>
      </c>
      <c r="AW419" s="244"/>
      <c r="AX419" s="265">
        <v>1</v>
      </c>
      <c r="AY419" s="265">
        <f t="shared" ref="AY419:AY420" si="300">IF(AT419&lt;&gt;0,1,0)</f>
        <v>0</v>
      </c>
      <c r="BA419" s="265"/>
      <c r="BC419" s="265"/>
      <c r="BD419" s="127"/>
      <c r="BE419" s="265"/>
      <c r="BF419" s="127"/>
      <c r="BG419" s="265"/>
      <c r="BH419" s="127"/>
      <c r="BI419" s="265"/>
      <c r="BJ419" s="127"/>
      <c r="BK419" s="269">
        <f t="shared" si="297"/>
        <v>0</v>
      </c>
      <c r="BL419" s="270" t="e">
        <f t="shared" ref="BL419:BL420" si="301">BK419/AT419</f>
        <v>#DIV/0!</v>
      </c>
      <c r="BM419" s="127">
        <f t="shared" si="298"/>
        <v>0</v>
      </c>
      <c r="BO419" s="149"/>
    </row>
    <row r="420" spans="1:67" s="115" customFormat="1" ht="85.5" customHeight="1" x14ac:dyDescent="0.2">
      <c r="A420" s="265" t="s">
        <v>640</v>
      </c>
      <c r="B420" s="864" t="s">
        <v>32</v>
      </c>
      <c r="C420" s="865"/>
      <c r="D420" s="145"/>
      <c r="E420" s="265" t="s">
        <v>433</v>
      </c>
      <c r="F420" s="145"/>
      <c r="G420" s="265"/>
      <c r="H420" s="145"/>
      <c r="I420" s="265"/>
      <c r="J420" s="265"/>
      <c r="K420" s="265"/>
      <c r="L420" s="265">
        <v>1</v>
      </c>
      <c r="M420" s="265"/>
      <c r="N420" s="379"/>
      <c r="O420" s="265"/>
      <c r="P420" s="265"/>
      <c r="Q420" s="265">
        <v>1</v>
      </c>
      <c r="R420" s="265"/>
      <c r="S420" s="265"/>
      <c r="T420" s="243"/>
      <c r="U420" s="266" t="s">
        <v>376</v>
      </c>
      <c r="V420" s="265">
        <v>3</v>
      </c>
      <c r="W420" s="265"/>
      <c r="X420" s="265"/>
      <c r="Y420" s="265"/>
      <c r="Z420" s="145"/>
      <c r="AA420" s="267"/>
      <c r="AB420" s="244"/>
      <c r="AC420" s="265"/>
      <c r="AD420" s="244"/>
      <c r="AE420" s="483" t="s">
        <v>39</v>
      </c>
      <c r="AF420" s="145"/>
      <c r="AG420" s="265"/>
      <c r="AH420" s="265"/>
      <c r="AI420" s="265"/>
      <c r="AJ420" s="265"/>
      <c r="AK420" s="265"/>
      <c r="AL420" s="265"/>
      <c r="AM420" s="265"/>
      <c r="AN420" s="265"/>
      <c r="AO420" s="265"/>
      <c r="AP420" s="265"/>
      <c r="AQ420" s="265"/>
      <c r="AR420" s="265"/>
      <c r="AT420" s="265">
        <f t="shared" ref="AT420" si="302">SUM(AG420:AR420)</f>
        <v>0</v>
      </c>
      <c r="AV420" s="268" t="s">
        <v>80</v>
      </c>
      <c r="AW420" s="244"/>
      <c r="AX420" s="265">
        <v>1</v>
      </c>
      <c r="AY420" s="265">
        <f t="shared" si="300"/>
        <v>0</v>
      </c>
      <c r="BA420" s="265"/>
      <c r="BC420" s="265"/>
      <c r="BD420" s="127"/>
      <c r="BE420" s="265"/>
      <c r="BF420" s="127"/>
      <c r="BG420" s="265"/>
      <c r="BH420" s="127"/>
      <c r="BI420" s="265"/>
      <c r="BJ420" s="127"/>
      <c r="BK420" s="269">
        <f t="shared" si="297"/>
        <v>0</v>
      </c>
      <c r="BL420" s="270" t="e">
        <f t="shared" si="301"/>
        <v>#DIV/0!</v>
      </c>
      <c r="BM420" s="127">
        <f t="shared" si="298"/>
        <v>0</v>
      </c>
      <c r="BO420" s="149"/>
    </row>
    <row r="421" spans="1:67" s="115" customFormat="1" ht="85.5" customHeight="1" x14ac:dyDescent="0.2">
      <c r="A421" s="265" t="s">
        <v>775</v>
      </c>
      <c r="B421" s="864" t="s">
        <v>256</v>
      </c>
      <c r="C421" s="865"/>
      <c r="D421" s="145"/>
      <c r="E421" s="265" t="s">
        <v>433</v>
      </c>
      <c r="F421" s="145"/>
      <c r="G421" s="265"/>
      <c r="H421" s="145"/>
      <c r="I421" s="265"/>
      <c r="J421" s="265"/>
      <c r="K421" s="265"/>
      <c r="L421" s="265">
        <v>1</v>
      </c>
      <c r="M421" s="265"/>
      <c r="N421" s="379"/>
      <c r="O421" s="265"/>
      <c r="P421" s="265"/>
      <c r="Q421" s="265">
        <v>1</v>
      </c>
      <c r="R421" s="265"/>
      <c r="S421" s="265"/>
      <c r="T421" s="243"/>
      <c r="U421" s="266" t="s">
        <v>376</v>
      </c>
      <c r="V421" s="265">
        <v>3</v>
      </c>
      <c r="W421" s="265"/>
      <c r="X421" s="265"/>
      <c r="Y421" s="265">
        <v>1</v>
      </c>
      <c r="Z421" s="145"/>
      <c r="AA421" s="267"/>
      <c r="AB421" s="244"/>
      <c r="AC421" s="265"/>
      <c r="AD421" s="244"/>
      <c r="AE421" s="483" t="s">
        <v>39</v>
      </c>
      <c r="AF421" s="145"/>
      <c r="AG421" s="265"/>
      <c r="AH421" s="265"/>
      <c r="AI421" s="265"/>
      <c r="AJ421" s="265"/>
      <c r="AK421" s="265"/>
      <c r="AL421" s="265"/>
      <c r="AM421" s="265"/>
      <c r="AN421" s="265"/>
      <c r="AO421" s="265"/>
      <c r="AP421" s="265"/>
      <c r="AQ421" s="265"/>
      <c r="AR421" s="265"/>
      <c r="AT421" s="265">
        <f t="shared" si="282"/>
        <v>0</v>
      </c>
      <c r="AV421" s="268" t="s">
        <v>256</v>
      </c>
      <c r="AW421" s="244"/>
      <c r="AX421" s="265">
        <v>1</v>
      </c>
      <c r="AY421" s="265">
        <f t="shared" si="286"/>
        <v>0</v>
      </c>
      <c r="BA421" s="265"/>
      <c r="BC421" s="265"/>
      <c r="BD421" s="127"/>
      <c r="BE421" s="265"/>
      <c r="BF421" s="127"/>
      <c r="BG421" s="265"/>
      <c r="BH421" s="127"/>
      <c r="BI421" s="265"/>
      <c r="BJ421" s="127"/>
      <c r="BK421" s="269">
        <f t="shared" si="283"/>
        <v>0</v>
      </c>
      <c r="BL421" s="270" t="e">
        <f t="shared" si="288"/>
        <v>#DIV/0!</v>
      </c>
      <c r="BM421" s="127">
        <f t="shared" si="284"/>
        <v>0</v>
      </c>
      <c r="BO421" s="149"/>
    </row>
    <row r="422" spans="1:67" s="115" customFormat="1" ht="124.15" customHeight="1" x14ac:dyDescent="0.2">
      <c r="A422" s="265" t="s">
        <v>783</v>
      </c>
      <c r="B422" s="864" t="s">
        <v>931</v>
      </c>
      <c r="C422" s="865"/>
      <c r="D422" s="145"/>
      <c r="E422" s="265" t="s">
        <v>433</v>
      </c>
      <c r="F422" s="145"/>
      <c r="G422" s="265"/>
      <c r="H422" s="145"/>
      <c r="I422" s="265"/>
      <c r="J422" s="265"/>
      <c r="K422" s="265"/>
      <c r="L422" s="265">
        <v>1</v>
      </c>
      <c r="M422" s="265"/>
      <c r="N422" s="379"/>
      <c r="O422" s="265"/>
      <c r="P422" s="265"/>
      <c r="Q422" s="265">
        <v>1</v>
      </c>
      <c r="R422" s="265"/>
      <c r="S422" s="265"/>
      <c r="T422" s="243"/>
      <c r="U422" s="266" t="s">
        <v>376</v>
      </c>
      <c r="V422" s="265">
        <v>3</v>
      </c>
      <c r="W422" s="265"/>
      <c r="X422" s="265"/>
      <c r="Y422" s="265"/>
      <c r="Z422" s="145"/>
      <c r="AA422" s="267"/>
      <c r="AB422" s="244"/>
      <c r="AC422" s="265" t="s">
        <v>877</v>
      </c>
      <c r="AD422" s="244"/>
      <c r="AE422" s="559" t="s">
        <v>1004</v>
      </c>
      <c r="AF422" s="145"/>
      <c r="AG422" s="265"/>
      <c r="AH422" s="265"/>
      <c r="AI422" s="265"/>
      <c r="AJ422" s="265"/>
      <c r="AK422" s="265"/>
      <c r="AL422" s="265"/>
      <c r="AM422" s="265"/>
      <c r="AN422" s="265"/>
      <c r="AO422" s="265"/>
      <c r="AP422" s="265"/>
      <c r="AQ422" s="265"/>
      <c r="AR422" s="265"/>
      <c r="AT422" s="265">
        <f t="shared" si="282"/>
        <v>0</v>
      </c>
      <c r="AV422" s="268" t="s">
        <v>931</v>
      </c>
      <c r="AW422" s="244"/>
      <c r="AX422" s="265">
        <v>1</v>
      </c>
      <c r="AY422" s="265">
        <f t="shared" si="286"/>
        <v>0</v>
      </c>
      <c r="BA422" s="265" t="s">
        <v>3</v>
      </c>
      <c r="BC422" s="265"/>
      <c r="BD422" s="127"/>
      <c r="BE422" s="265"/>
      <c r="BF422" s="127"/>
      <c r="BG422" s="265"/>
      <c r="BH422" s="127"/>
      <c r="BI422" s="265"/>
      <c r="BJ422" s="127"/>
      <c r="BK422" s="269">
        <f t="shared" si="283"/>
        <v>0</v>
      </c>
      <c r="BL422" s="270" t="e">
        <f t="shared" si="288"/>
        <v>#DIV/0!</v>
      </c>
      <c r="BM422" s="127">
        <f t="shared" si="284"/>
        <v>0</v>
      </c>
      <c r="BO422" s="149"/>
    </row>
    <row r="423" spans="1:67" s="94" customFormat="1" ht="9" customHeight="1" thickBot="1" x14ac:dyDescent="0.25">
      <c r="A423" s="114"/>
      <c r="B423" s="115"/>
      <c r="C423" s="115"/>
      <c r="D423" s="114"/>
      <c r="E423" s="114"/>
      <c r="F423" s="114"/>
      <c r="G423" s="114"/>
      <c r="H423" s="114"/>
      <c r="I423" s="114"/>
      <c r="J423" s="114"/>
      <c r="K423" s="114"/>
      <c r="L423" s="114"/>
      <c r="M423" s="114"/>
      <c r="N423" s="114"/>
      <c r="O423" s="114"/>
      <c r="P423" s="114"/>
      <c r="Q423" s="114"/>
      <c r="R423" s="114"/>
      <c r="S423" s="114"/>
      <c r="T423" s="114"/>
      <c r="U423" s="116"/>
      <c r="V423" s="114"/>
      <c r="W423" s="114"/>
      <c r="X423" s="114"/>
      <c r="Y423" s="114"/>
      <c r="Z423" s="114"/>
      <c r="AA423" s="117"/>
      <c r="AB423" s="114"/>
      <c r="AC423" s="114"/>
      <c r="AD423" s="114"/>
      <c r="AE423" s="114"/>
      <c r="AF423" s="114"/>
      <c r="AG423" s="114"/>
      <c r="AH423" s="114"/>
      <c r="AI423" s="114"/>
      <c r="AJ423" s="114"/>
      <c r="AK423" s="114"/>
      <c r="AL423" s="114"/>
      <c r="AM423" s="114"/>
      <c r="AN423" s="114"/>
      <c r="AO423" s="114"/>
      <c r="AP423" s="114"/>
      <c r="AQ423" s="114"/>
      <c r="AR423" s="114"/>
      <c r="AT423" s="114"/>
      <c r="AV423" s="115"/>
      <c r="AW423" s="114"/>
      <c r="AX423" s="114"/>
      <c r="AY423" s="114"/>
      <c r="BA423" s="114"/>
      <c r="BD423" s="118"/>
      <c r="BF423" s="118"/>
      <c r="BH423" s="118"/>
      <c r="BJ423" s="118"/>
      <c r="BK423" s="119"/>
      <c r="BL423" s="119"/>
      <c r="BM423" s="118"/>
    </row>
    <row r="424" spans="1:67" s="206" customFormat="1" ht="60.6" customHeight="1" thickTop="1" thickBot="1" x14ac:dyDescent="0.25">
      <c r="A424" s="893" t="str">
        <f>B406</f>
        <v>AUDITORÍA A CONTRATOS DE PRESTACIÓN DE SERVICIOS</v>
      </c>
      <c r="B424" s="893"/>
      <c r="C424" s="424" t="s">
        <v>353</v>
      </c>
      <c r="D424" s="203"/>
      <c r="E424" s="366">
        <f>COUNTIF(BA407:BA422,"P")</f>
        <v>3</v>
      </c>
      <c r="F424" s="203"/>
      <c r="G424" s="604">
        <f>E424/(E424+E425)</f>
        <v>0.75</v>
      </c>
      <c r="H424" s="203"/>
      <c r="I424" s="366">
        <f>SUM(I407:I422)</f>
        <v>0</v>
      </c>
      <c r="J424" s="366">
        <f>SUM(J407:J422)</f>
        <v>0</v>
      </c>
      <c r="K424" s="366">
        <f>SUM(K407:K422)</f>
        <v>0</v>
      </c>
      <c r="L424" s="366">
        <f>SUM(L407:L422)</f>
        <v>16</v>
      </c>
      <c r="M424" s="366">
        <f>SUM(M407:M422)</f>
        <v>0</v>
      </c>
      <c r="N424" s="204"/>
      <c r="O424" s="366">
        <f>SUM(O407:O422)</f>
        <v>3</v>
      </c>
      <c r="P424" s="366">
        <f>SUM(P407:P422)</f>
        <v>7</v>
      </c>
      <c r="Q424" s="366">
        <f>SUM(Q407:Q422)</f>
        <v>5</v>
      </c>
      <c r="R424" s="366">
        <f>SUM(R407:R422)</f>
        <v>1</v>
      </c>
      <c r="S424" s="366">
        <f>SUM(S407:S422)</f>
        <v>0</v>
      </c>
      <c r="T424" s="203"/>
      <c r="U424" s="205"/>
      <c r="V424" s="203"/>
      <c r="W424" s="522">
        <f t="shared" ref="W424:Y424" si="303">SUM(W407:W422)</f>
        <v>0</v>
      </c>
      <c r="X424" s="522">
        <f t="shared" si="303"/>
        <v>1</v>
      </c>
      <c r="Y424" s="522">
        <f t="shared" si="303"/>
        <v>4</v>
      </c>
      <c r="Z424" s="203"/>
      <c r="AA424" s="886"/>
      <c r="AB424" s="203"/>
      <c r="AC424" s="203"/>
      <c r="AD424" s="203"/>
      <c r="AE424" s="366" t="s">
        <v>260</v>
      </c>
      <c r="AF424" s="203"/>
      <c r="AG424" s="893">
        <f>SUM(AG407:AI422)</f>
        <v>0</v>
      </c>
      <c r="AH424" s="893"/>
      <c r="AI424" s="893"/>
      <c r="AJ424" s="893">
        <f>SUM(AJ407:AL422)</f>
        <v>1</v>
      </c>
      <c r="AK424" s="893"/>
      <c r="AL424" s="893"/>
      <c r="AM424" s="893">
        <f>SUM(AM407:AO422)</f>
        <v>0</v>
      </c>
      <c r="AN424" s="893"/>
      <c r="AO424" s="893"/>
      <c r="AP424" s="893">
        <f>SUM(AP407:AR422)</f>
        <v>1</v>
      </c>
      <c r="AQ424" s="893"/>
      <c r="AR424" s="893"/>
      <c r="AT424" s="893">
        <f>SUM(AT407:AT422)</f>
        <v>2</v>
      </c>
      <c r="AV424" s="1299" t="s">
        <v>272</v>
      </c>
      <c r="AW424" s="203"/>
      <c r="AX424" s="366">
        <f>SUM(AX407:AX422)</f>
        <v>16</v>
      </c>
      <c r="AY424" s="366">
        <f>SUM(AY407:AY422)</f>
        <v>2</v>
      </c>
      <c r="BA424" s="204"/>
      <c r="BC424" s="383">
        <f t="shared" ref="BC424:BK424" si="304">SUM(BC407:BC422)</f>
        <v>0</v>
      </c>
      <c r="BD424" s="879">
        <f t="shared" si="304"/>
        <v>0</v>
      </c>
      <c r="BE424" s="383">
        <f t="shared" si="304"/>
        <v>0</v>
      </c>
      <c r="BF424" s="879">
        <f t="shared" si="304"/>
        <v>0</v>
      </c>
      <c r="BG424" s="383">
        <f t="shared" si="304"/>
        <v>0</v>
      </c>
      <c r="BH424" s="879">
        <f t="shared" si="304"/>
        <v>0</v>
      </c>
      <c r="BI424" s="383">
        <f t="shared" si="304"/>
        <v>0</v>
      </c>
      <c r="BJ424" s="879">
        <f t="shared" si="304"/>
        <v>0</v>
      </c>
      <c r="BK424" s="1201">
        <f t="shared" si="304"/>
        <v>0</v>
      </c>
      <c r="BL424" s="1242">
        <f>BK424/AT424</f>
        <v>0</v>
      </c>
      <c r="BM424" s="879">
        <f>SUM(BM407:BM422)</f>
        <v>0</v>
      </c>
      <c r="BN424" s="207"/>
      <c r="BO424" s="207"/>
    </row>
    <row r="425" spans="1:67" s="206" customFormat="1" ht="60.6" customHeight="1" thickTop="1" thickBot="1" x14ac:dyDescent="0.25">
      <c r="A425" s="893"/>
      <c r="B425" s="893"/>
      <c r="C425" s="424" t="s">
        <v>354</v>
      </c>
      <c r="D425" s="203"/>
      <c r="E425" s="366">
        <f>COUNTIF(BA407:BA422,"C")</f>
        <v>1</v>
      </c>
      <c r="F425" s="203"/>
      <c r="G425" s="604">
        <f>E425/(E424+E425)</f>
        <v>0.25</v>
      </c>
      <c r="H425" s="203"/>
      <c r="I425" s="893">
        <f>SUM(I424:M424)</f>
        <v>16</v>
      </c>
      <c r="J425" s="893"/>
      <c r="K425" s="893"/>
      <c r="L425" s="893"/>
      <c r="M425" s="893"/>
      <c r="N425" s="204"/>
      <c r="O425" s="893">
        <f>SUM(O424:S424)</f>
        <v>16</v>
      </c>
      <c r="P425" s="893"/>
      <c r="Q425" s="893"/>
      <c r="R425" s="893"/>
      <c r="S425" s="893"/>
      <c r="T425" s="203"/>
      <c r="U425" s="205"/>
      <c r="V425" s="203"/>
      <c r="W425" s="203"/>
      <c r="X425" s="203"/>
      <c r="Y425" s="203"/>
      <c r="Z425" s="203"/>
      <c r="AA425" s="886"/>
      <c r="AB425" s="203"/>
      <c r="AC425" s="203"/>
      <c r="AD425" s="203"/>
      <c r="AE425" s="366" t="s">
        <v>857</v>
      </c>
      <c r="AF425" s="203"/>
      <c r="AG425" s="893">
        <f>AG424+AJ424+AM424+AP424</f>
        <v>2</v>
      </c>
      <c r="AH425" s="893"/>
      <c r="AI425" s="893"/>
      <c r="AJ425" s="893"/>
      <c r="AK425" s="893"/>
      <c r="AL425" s="893"/>
      <c r="AM425" s="893"/>
      <c r="AN425" s="893"/>
      <c r="AO425" s="893"/>
      <c r="AP425" s="893"/>
      <c r="AQ425" s="893"/>
      <c r="AR425" s="893"/>
      <c r="AT425" s="893"/>
      <c r="AV425" s="1299"/>
      <c r="AW425" s="203"/>
      <c r="AX425" s="1173">
        <f>AY424/AX424</f>
        <v>0.125</v>
      </c>
      <c r="AY425" s="1173"/>
      <c r="BA425" s="209"/>
      <c r="BC425" s="384" t="e">
        <f>BC424/AG424</f>
        <v>#DIV/0!</v>
      </c>
      <c r="BD425" s="879"/>
      <c r="BE425" s="384">
        <f>BE424/AJ424</f>
        <v>0</v>
      </c>
      <c r="BF425" s="879"/>
      <c r="BG425" s="384" t="e">
        <f>BG424/AM424</f>
        <v>#DIV/0!</v>
      </c>
      <c r="BH425" s="879"/>
      <c r="BI425" s="384">
        <f>BI424/AP424</f>
        <v>0</v>
      </c>
      <c r="BJ425" s="879"/>
      <c r="BK425" s="1201"/>
      <c r="BL425" s="1242"/>
      <c r="BM425" s="879"/>
      <c r="BN425" s="207"/>
      <c r="BO425" s="207"/>
    </row>
    <row r="426" spans="1:67" s="94" customFormat="1" ht="24" thickTop="1" x14ac:dyDescent="0.2">
      <c r="A426" s="120"/>
      <c r="B426" s="121"/>
      <c r="C426" s="121"/>
      <c r="D426" s="114"/>
      <c r="E426" s="114"/>
      <c r="F426" s="114"/>
      <c r="G426" s="114"/>
      <c r="H426" s="114"/>
      <c r="I426" s="114"/>
      <c r="J426" s="114"/>
      <c r="K426" s="114"/>
      <c r="L426" s="114"/>
      <c r="M426" s="114"/>
      <c r="N426" s="114"/>
      <c r="O426" s="114"/>
      <c r="P426" s="114"/>
      <c r="Q426" s="114"/>
      <c r="R426" s="114"/>
      <c r="S426" s="114"/>
      <c r="T426" s="114"/>
      <c r="U426" s="116"/>
      <c r="V426" s="114"/>
      <c r="W426" s="114"/>
      <c r="X426" s="114"/>
      <c r="Y426" s="114"/>
      <c r="Z426" s="114"/>
      <c r="AA426" s="117"/>
      <c r="AB426" s="114"/>
      <c r="AC426" s="114"/>
      <c r="AD426" s="114"/>
      <c r="AE426" s="114"/>
      <c r="AF426" s="114"/>
      <c r="AG426" s="114"/>
      <c r="AH426" s="114"/>
      <c r="AI426" s="114"/>
      <c r="AJ426" s="114"/>
      <c r="AK426" s="114"/>
      <c r="AL426" s="114"/>
      <c r="AM426" s="114"/>
      <c r="AN426" s="114"/>
      <c r="AO426" s="114"/>
      <c r="AP426" s="114"/>
      <c r="AQ426" s="114"/>
      <c r="AR426" s="114"/>
      <c r="AT426" s="114"/>
      <c r="AV426" s="115"/>
      <c r="AW426" s="114"/>
      <c r="AX426" s="114"/>
      <c r="AY426" s="114"/>
      <c r="BA426" s="114"/>
      <c r="BD426" s="118"/>
      <c r="BF426" s="118"/>
      <c r="BH426" s="118"/>
      <c r="BJ426" s="118"/>
      <c r="BK426" s="119"/>
      <c r="BL426" s="119"/>
      <c r="BM426" s="118"/>
    </row>
    <row r="427" spans="1:67" s="207" customFormat="1" ht="72.599999999999994" customHeight="1" x14ac:dyDescent="0.2">
      <c r="A427" s="271">
        <v>16</v>
      </c>
      <c r="B427" s="1151" t="s">
        <v>616</v>
      </c>
      <c r="C427" s="1152"/>
      <c r="D427" s="204"/>
      <c r="E427" s="114"/>
      <c r="F427" s="114"/>
      <c r="G427" s="114"/>
      <c r="H427" s="204"/>
      <c r="I427" s="213"/>
      <c r="J427" s="213"/>
      <c r="K427" s="213"/>
      <c r="L427" s="213"/>
      <c r="M427" s="213"/>
      <c r="N427" s="204"/>
      <c r="O427" s="213"/>
      <c r="P427" s="213"/>
      <c r="Q427" s="213"/>
      <c r="R427" s="213"/>
      <c r="S427" s="213"/>
      <c r="T427" s="204"/>
      <c r="U427" s="214"/>
      <c r="V427" s="213"/>
      <c r="W427" s="213"/>
      <c r="X427" s="213"/>
      <c r="Y427" s="213"/>
      <c r="Z427" s="204"/>
      <c r="AA427" s="210"/>
      <c r="AB427" s="204"/>
      <c r="AC427" s="213"/>
      <c r="AD427" s="204"/>
      <c r="AE427" s="213"/>
      <c r="AF427" s="204"/>
      <c r="AG427" s="213"/>
      <c r="AH427" s="213"/>
      <c r="AI427" s="213"/>
      <c r="AJ427" s="213"/>
      <c r="AK427" s="213"/>
      <c r="AL427" s="213"/>
      <c r="AM427" s="213"/>
      <c r="AN427" s="213"/>
      <c r="AO427" s="213"/>
      <c r="AP427" s="213"/>
      <c r="AQ427" s="213"/>
      <c r="AR427" s="213"/>
      <c r="AT427" s="213"/>
      <c r="AV427" s="215"/>
      <c r="AW427" s="204"/>
      <c r="AX427" s="213"/>
      <c r="AY427" s="213"/>
      <c r="BA427" s="213"/>
      <c r="BD427" s="212"/>
      <c r="BF427" s="212"/>
      <c r="BH427" s="212"/>
      <c r="BJ427" s="212"/>
      <c r="BK427" s="206"/>
      <c r="BL427" s="206"/>
      <c r="BM427" s="212"/>
    </row>
    <row r="428" spans="1:67" s="94" customFormat="1" ht="64.150000000000006" customHeight="1" x14ac:dyDescent="0.2">
      <c r="A428" s="272" t="s">
        <v>324</v>
      </c>
      <c r="B428" s="1115" t="s">
        <v>88</v>
      </c>
      <c r="C428" s="1116"/>
      <c r="D428" s="114"/>
      <c r="E428" s="272" t="s">
        <v>617</v>
      </c>
      <c r="F428" s="114"/>
      <c r="G428" s="272"/>
      <c r="H428" s="114"/>
      <c r="I428" s="272"/>
      <c r="J428" s="272"/>
      <c r="K428" s="272"/>
      <c r="L428" s="272">
        <v>1</v>
      </c>
      <c r="M428" s="272"/>
      <c r="N428" s="114"/>
      <c r="O428" s="272"/>
      <c r="P428" s="272">
        <v>1</v>
      </c>
      <c r="Q428" s="272"/>
      <c r="R428" s="272"/>
      <c r="S428" s="272"/>
      <c r="T428" s="114"/>
      <c r="U428" s="273" t="s">
        <v>376</v>
      </c>
      <c r="V428" s="272">
        <v>3</v>
      </c>
      <c r="W428" s="272"/>
      <c r="X428" s="272">
        <v>1</v>
      </c>
      <c r="Y428" s="272">
        <v>1</v>
      </c>
      <c r="Z428" s="114"/>
      <c r="AA428" s="274"/>
      <c r="AB428" s="114"/>
      <c r="AC428" s="272" t="s">
        <v>877</v>
      </c>
      <c r="AD428" s="114"/>
      <c r="AE428" s="532" t="s">
        <v>1004</v>
      </c>
      <c r="AF428" s="114"/>
      <c r="AG428" s="272"/>
      <c r="AH428" s="272"/>
      <c r="AI428" s="272"/>
      <c r="AJ428" s="272"/>
      <c r="AK428" s="272"/>
      <c r="AL428" s="272"/>
      <c r="AM428" s="272"/>
      <c r="AN428" s="272"/>
      <c r="AO428" s="272"/>
      <c r="AP428" s="272"/>
      <c r="AQ428" s="272"/>
      <c r="AR428" s="272"/>
      <c r="AT428" s="272">
        <f t="shared" ref="AT428:AT431" si="305">SUM(AG428:AR428)</f>
        <v>0</v>
      </c>
      <c r="AV428" s="275" t="s">
        <v>88</v>
      </c>
      <c r="AW428" s="114"/>
      <c r="AX428" s="272">
        <v>1</v>
      </c>
      <c r="AY428" s="272">
        <f>IF(AT428&lt;&gt;0,1,0)</f>
        <v>0</v>
      </c>
      <c r="BA428" s="272" t="s">
        <v>3</v>
      </c>
      <c r="BC428" s="272"/>
      <c r="BD428" s="127"/>
      <c r="BE428" s="272"/>
      <c r="BF428" s="127"/>
      <c r="BG428" s="272"/>
      <c r="BH428" s="127"/>
      <c r="BI428" s="272"/>
      <c r="BJ428" s="127"/>
      <c r="BK428" s="276">
        <f t="shared" ref="BK428:BK431" si="306">BC428+BE428+BG428+BI428</f>
        <v>0</v>
      </c>
      <c r="BL428" s="277" t="e">
        <f>BK428/AT428</f>
        <v>#DIV/0!</v>
      </c>
      <c r="BM428" s="127">
        <f t="shared" ref="BM428:BM431" si="307">BD428+BF428+BH428+BJ428</f>
        <v>0</v>
      </c>
      <c r="BO428" s="131"/>
    </row>
    <row r="429" spans="1:67" s="94" customFormat="1" ht="64.150000000000006" customHeight="1" x14ac:dyDescent="0.2">
      <c r="A429" s="272" t="s">
        <v>325</v>
      </c>
      <c r="B429" s="1115" t="s">
        <v>82</v>
      </c>
      <c r="C429" s="1116"/>
      <c r="D429" s="114"/>
      <c r="E429" s="272" t="s">
        <v>617</v>
      </c>
      <c r="F429" s="114"/>
      <c r="G429" s="272"/>
      <c r="H429" s="114"/>
      <c r="I429" s="272"/>
      <c r="J429" s="272"/>
      <c r="K429" s="272"/>
      <c r="L429" s="272">
        <v>1</v>
      </c>
      <c r="M429" s="272"/>
      <c r="N429" s="114"/>
      <c r="O429" s="272"/>
      <c r="P429" s="272">
        <v>1</v>
      </c>
      <c r="Q429" s="272"/>
      <c r="R429" s="272"/>
      <c r="S429" s="272"/>
      <c r="T429" s="114"/>
      <c r="U429" s="273" t="s">
        <v>376</v>
      </c>
      <c r="V429" s="272">
        <v>3</v>
      </c>
      <c r="W429" s="272"/>
      <c r="X429" s="272"/>
      <c r="Y429" s="272">
        <v>1</v>
      </c>
      <c r="Z429" s="114"/>
      <c r="AA429" s="274"/>
      <c r="AB429" s="114"/>
      <c r="AC429" s="272"/>
      <c r="AD429" s="114"/>
      <c r="AE429" s="484" t="s">
        <v>39</v>
      </c>
      <c r="AF429" s="114"/>
      <c r="AG429" s="272"/>
      <c r="AH429" s="272"/>
      <c r="AI429" s="272"/>
      <c r="AJ429" s="272"/>
      <c r="AK429" s="272"/>
      <c r="AL429" s="272"/>
      <c r="AM429" s="272"/>
      <c r="AN429" s="272"/>
      <c r="AO429" s="272"/>
      <c r="AP429" s="272"/>
      <c r="AQ429" s="272"/>
      <c r="AR429" s="272"/>
      <c r="AT429" s="272">
        <f t="shared" si="305"/>
        <v>0</v>
      </c>
      <c r="AV429" s="275" t="s">
        <v>82</v>
      </c>
      <c r="AW429" s="114"/>
      <c r="AX429" s="272">
        <v>1</v>
      </c>
      <c r="AY429" s="272">
        <f t="shared" ref="AY429:AY431" si="308">IF(AT429&lt;&gt;0,1,0)</f>
        <v>0</v>
      </c>
      <c r="BA429" s="272"/>
      <c r="BC429" s="272"/>
      <c r="BD429" s="127"/>
      <c r="BE429" s="272"/>
      <c r="BF429" s="127"/>
      <c r="BG429" s="272"/>
      <c r="BH429" s="127"/>
      <c r="BI429" s="272"/>
      <c r="BJ429" s="127"/>
      <c r="BK429" s="276">
        <f t="shared" si="306"/>
        <v>0</v>
      </c>
      <c r="BL429" s="277" t="e">
        <f t="shared" ref="BL429:BL431" si="309">BK429/AT429</f>
        <v>#DIV/0!</v>
      </c>
      <c r="BM429" s="127">
        <f t="shared" si="307"/>
        <v>0</v>
      </c>
      <c r="BO429" s="131"/>
    </row>
    <row r="430" spans="1:67" s="115" customFormat="1" ht="64.150000000000006" customHeight="1" x14ac:dyDescent="0.2">
      <c r="A430" s="272" t="s">
        <v>326</v>
      </c>
      <c r="B430" s="1115" t="s">
        <v>81</v>
      </c>
      <c r="C430" s="1116"/>
      <c r="D430" s="379"/>
      <c r="E430" s="272" t="s">
        <v>617</v>
      </c>
      <c r="F430" s="379"/>
      <c r="G430" s="272"/>
      <c r="H430" s="379"/>
      <c r="I430" s="272"/>
      <c r="J430" s="272"/>
      <c r="K430" s="272"/>
      <c r="L430" s="272">
        <v>1</v>
      </c>
      <c r="M430" s="272"/>
      <c r="N430" s="379"/>
      <c r="O430" s="272"/>
      <c r="P430" s="272">
        <v>1</v>
      </c>
      <c r="Q430" s="272"/>
      <c r="R430" s="272"/>
      <c r="S430" s="272"/>
      <c r="T430" s="147"/>
      <c r="U430" s="273" t="s">
        <v>376</v>
      </c>
      <c r="V430" s="272">
        <v>3</v>
      </c>
      <c r="W430" s="272"/>
      <c r="X430" s="272"/>
      <c r="Y430" s="272">
        <v>1</v>
      </c>
      <c r="Z430" s="379"/>
      <c r="AA430" s="274"/>
      <c r="AB430" s="148"/>
      <c r="AC430" s="272"/>
      <c r="AD430" s="148"/>
      <c r="AE430" s="484" t="s">
        <v>39</v>
      </c>
      <c r="AF430" s="114"/>
      <c r="AG430" s="272"/>
      <c r="AH430" s="272"/>
      <c r="AI430" s="272"/>
      <c r="AJ430" s="272"/>
      <c r="AK430" s="272"/>
      <c r="AL430" s="272"/>
      <c r="AM430" s="272"/>
      <c r="AN430" s="272"/>
      <c r="AO430" s="272"/>
      <c r="AP430" s="272"/>
      <c r="AQ430" s="272"/>
      <c r="AR430" s="272"/>
      <c r="AT430" s="272">
        <f t="shared" si="305"/>
        <v>0</v>
      </c>
      <c r="AV430" s="275" t="s">
        <v>81</v>
      </c>
      <c r="AW430" s="148"/>
      <c r="AX430" s="272">
        <v>1</v>
      </c>
      <c r="AY430" s="272">
        <f t="shared" si="308"/>
        <v>0</v>
      </c>
      <c r="BA430" s="272"/>
      <c r="BC430" s="272"/>
      <c r="BD430" s="127"/>
      <c r="BE430" s="272"/>
      <c r="BF430" s="127"/>
      <c r="BG430" s="272"/>
      <c r="BH430" s="127"/>
      <c r="BI430" s="272"/>
      <c r="BJ430" s="127"/>
      <c r="BK430" s="276">
        <f t="shared" si="306"/>
        <v>0</v>
      </c>
      <c r="BL430" s="277" t="e">
        <f t="shared" si="309"/>
        <v>#DIV/0!</v>
      </c>
      <c r="BM430" s="127">
        <f t="shared" si="307"/>
        <v>0</v>
      </c>
      <c r="BO430" s="149"/>
    </row>
    <row r="431" spans="1:67" s="115" customFormat="1" ht="64.150000000000006" customHeight="1" x14ac:dyDescent="0.2">
      <c r="A431" s="272" t="s">
        <v>327</v>
      </c>
      <c r="B431" s="1115" t="s">
        <v>65</v>
      </c>
      <c r="C431" s="1116"/>
      <c r="D431" s="145"/>
      <c r="E431" s="272" t="s">
        <v>617</v>
      </c>
      <c r="F431" s="145"/>
      <c r="G431" s="272"/>
      <c r="H431" s="145"/>
      <c r="I431" s="272"/>
      <c r="J431" s="272"/>
      <c r="K431" s="272"/>
      <c r="L431" s="272">
        <v>1</v>
      </c>
      <c r="M431" s="272"/>
      <c r="N431" s="379"/>
      <c r="O431" s="272"/>
      <c r="P431" s="272">
        <v>1</v>
      </c>
      <c r="Q431" s="272"/>
      <c r="R431" s="272"/>
      <c r="S431" s="272"/>
      <c r="T431" s="243"/>
      <c r="U431" s="273" t="s">
        <v>376</v>
      </c>
      <c r="V431" s="272">
        <v>3</v>
      </c>
      <c r="W431" s="272"/>
      <c r="X431" s="272"/>
      <c r="Y431" s="272"/>
      <c r="Z431" s="145"/>
      <c r="AA431" s="274"/>
      <c r="AB431" s="244"/>
      <c r="AC431" s="272" t="s">
        <v>67</v>
      </c>
      <c r="AD431" s="244"/>
      <c r="AE431" s="551" t="s">
        <v>1005</v>
      </c>
      <c r="AF431" s="145"/>
      <c r="AG431" s="272"/>
      <c r="AH431" s="272"/>
      <c r="AI431" s="272"/>
      <c r="AJ431" s="272"/>
      <c r="AK431" s="272"/>
      <c r="AL431" s="272"/>
      <c r="AM431" s="272">
        <v>1</v>
      </c>
      <c r="AN431" s="272"/>
      <c r="AO431" s="272"/>
      <c r="AP431" s="272"/>
      <c r="AQ431" s="272"/>
      <c r="AR431" s="272"/>
      <c r="AT431" s="272">
        <f t="shared" si="305"/>
        <v>1</v>
      </c>
      <c r="AV431" s="275" t="s">
        <v>65</v>
      </c>
      <c r="AW431" s="244"/>
      <c r="AX431" s="272">
        <v>1</v>
      </c>
      <c r="AY431" s="272">
        <f t="shared" si="308"/>
        <v>1</v>
      </c>
      <c r="BA431" s="272" t="s">
        <v>352</v>
      </c>
      <c r="BC431" s="272"/>
      <c r="BD431" s="127"/>
      <c r="BE431" s="272"/>
      <c r="BF431" s="127"/>
      <c r="BG431" s="272"/>
      <c r="BH431" s="127"/>
      <c r="BI431" s="272"/>
      <c r="BJ431" s="127"/>
      <c r="BK431" s="276">
        <f t="shared" si="306"/>
        <v>0</v>
      </c>
      <c r="BL431" s="277">
        <f t="shared" si="309"/>
        <v>0</v>
      </c>
      <c r="BM431" s="127">
        <f t="shared" si="307"/>
        <v>0</v>
      </c>
      <c r="BO431" s="149"/>
    </row>
    <row r="432" spans="1:67" s="94" customFormat="1" ht="9" customHeight="1" thickBot="1" x14ac:dyDescent="0.25">
      <c r="A432" s="114"/>
      <c r="B432" s="115"/>
      <c r="C432" s="115"/>
      <c r="D432" s="114"/>
      <c r="E432" s="114"/>
      <c r="F432" s="114"/>
      <c r="G432" s="114"/>
      <c r="H432" s="114"/>
      <c r="I432" s="114"/>
      <c r="J432" s="114"/>
      <c r="K432" s="114"/>
      <c r="L432" s="114"/>
      <c r="M432" s="114"/>
      <c r="N432" s="114"/>
      <c r="O432" s="114"/>
      <c r="P432" s="114"/>
      <c r="Q432" s="114"/>
      <c r="R432" s="114"/>
      <c r="S432" s="114"/>
      <c r="T432" s="114"/>
      <c r="U432" s="116"/>
      <c r="V432" s="114"/>
      <c r="W432" s="114"/>
      <c r="X432" s="114"/>
      <c r="Y432" s="114"/>
      <c r="Z432" s="114"/>
      <c r="AA432" s="117"/>
      <c r="AB432" s="114"/>
      <c r="AC432" s="114"/>
      <c r="AD432" s="114"/>
      <c r="AE432" s="114"/>
      <c r="AF432" s="114"/>
      <c r="AG432" s="114"/>
      <c r="AH432" s="114"/>
      <c r="AI432" s="114"/>
      <c r="AJ432" s="114"/>
      <c r="AK432" s="114"/>
      <c r="AL432" s="114"/>
      <c r="AM432" s="114"/>
      <c r="AN432" s="114"/>
      <c r="AO432" s="114"/>
      <c r="AP432" s="114"/>
      <c r="AQ432" s="114"/>
      <c r="AR432" s="114"/>
      <c r="AT432" s="114"/>
      <c r="AV432" s="115"/>
      <c r="AW432" s="114"/>
      <c r="AX432" s="114"/>
      <c r="AY432" s="114"/>
      <c r="BA432" s="114"/>
      <c r="BD432" s="118"/>
      <c r="BF432" s="118"/>
      <c r="BH432" s="118"/>
      <c r="BJ432" s="118"/>
      <c r="BK432" s="119"/>
      <c r="BL432" s="119"/>
      <c r="BM432" s="118"/>
    </row>
    <row r="433" spans="1:67" s="206" customFormat="1" ht="59.45" customHeight="1" thickTop="1" thickBot="1" x14ac:dyDescent="0.25">
      <c r="A433" s="894" t="str">
        <f>B427</f>
        <v>AUDITORÍA A LIQUIDACIÓN DE CONVENIOS</v>
      </c>
      <c r="B433" s="894"/>
      <c r="C433" s="425" t="s">
        <v>353</v>
      </c>
      <c r="D433" s="203"/>
      <c r="E433" s="365">
        <f>COUNTIF(BA428:BA431,"P")</f>
        <v>1</v>
      </c>
      <c r="F433" s="203"/>
      <c r="G433" s="605">
        <f>E433/(E433+E434)</f>
        <v>0.5</v>
      </c>
      <c r="H433" s="203"/>
      <c r="I433" s="365">
        <f>SUM(I428:I431)</f>
        <v>0</v>
      </c>
      <c r="J433" s="365">
        <f>SUM(J428:J431)</f>
        <v>0</v>
      </c>
      <c r="K433" s="365">
        <f>SUM(K428:K431)</f>
        <v>0</v>
      </c>
      <c r="L433" s="365">
        <f>SUM(L428:L431)</f>
        <v>4</v>
      </c>
      <c r="M433" s="365">
        <f>SUM(M428:M431)</f>
        <v>0</v>
      </c>
      <c r="N433" s="204"/>
      <c r="O433" s="365">
        <f>SUM(O428:O431)</f>
        <v>0</v>
      </c>
      <c r="P433" s="365">
        <f>SUM(P428:P431)</f>
        <v>4</v>
      </c>
      <c r="Q433" s="365">
        <f>SUM(Q428:Q431)</f>
        <v>0</v>
      </c>
      <c r="R433" s="365">
        <f>SUM(R428:R431)</f>
        <v>0</v>
      </c>
      <c r="S433" s="365">
        <f>SUM(S428:S431)</f>
        <v>0</v>
      </c>
      <c r="T433" s="203"/>
      <c r="U433" s="205"/>
      <c r="V433" s="203"/>
      <c r="W433" s="523">
        <f>SUM(W428:W431)</f>
        <v>0</v>
      </c>
      <c r="X433" s="523">
        <f t="shared" ref="X433:Y433" si="310">SUM(X428:X431)</f>
        <v>1</v>
      </c>
      <c r="Y433" s="523">
        <f t="shared" si="310"/>
        <v>3</v>
      </c>
      <c r="Z433" s="203"/>
      <c r="AA433" s="886"/>
      <c r="AB433" s="203"/>
      <c r="AC433" s="203"/>
      <c r="AD433" s="203"/>
      <c r="AE433" s="365" t="s">
        <v>260</v>
      </c>
      <c r="AF433" s="203"/>
      <c r="AG433" s="894">
        <f>SUM(AG428:AI431)</f>
        <v>0</v>
      </c>
      <c r="AH433" s="894"/>
      <c r="AI433" s="894"/>
      <c r="AJ433" s="894">
        <f>SUM(AJ428:AL431)</f>
        <v>0</v>
      </c>
      <c r="AK433" s="894"/>
      <c r="AL433" s="894"/>
      <c r="AM433" s="894">
        <f>SUM(AM428:AO431)</f>
        <v>1</v>
      </c>
      <c r="AN433" s="894"/>
      <c r="AO433" s="894"/>
      <c r="AP433" s="894">
        <f>SUM(AP428:AR431)</f>
        <v>0</v>
      </c>
      <c r="AQ433" s="894"/>
      <c r="AR433" s="894"/>
      <c r="AT433" s="894">
        <f>SUM(AT428:AT431)</f>
        <v>1</v>
      </c>
      <c r="AV433" s="1300" t="s">
        <v>272</v>
      </c>
      <c r="AW433" s="203"/>
      <c r="AX433" s="365">
        <f>SUM(AX428:AX431)</f>
        <v>4</v>
      </c>
      <c r="AY433" s="365">
        <f>SUM(AY428:AY431)</f>
        <v>1</v>
      </c>
      <c r="BA433" s="204"/>
      <c r="BC433" s="392">
        <f t="shared" ref="BC433:BK433" si="311">SUM(BC428:BC431)</f>
        <v>0</v>
      </c>
      <c r="BD433" s="879">
        <f t="shared" si="311"/>
        <v>0</v>
      </c>
      <c r="BE433" s="392">
        <f t="shared" si="311"/>
        <v>0</v>
      </c>
      <c r="BF433" s="879">
        <f t="shared" si="311"/>
        <v>0</v>
      </c>
      <c r="BG433" s="392">
        <f t="shared" si="311"/>
        <v>0</v>
      </c>
      <c r="BH433" s="879">
        <f t="shared" si="311"/>
        <v>0</v>
      </c>
      <c r="BI433" s="392">
        <f t="shared" si="311"/>
        <v>0</v>
      </c>
      <c r="BJ433" s="879">
        <f t="shared" si="311"/>
        <v>0</v>
      </c>
      <c r="BK433" s="1226">
        <f t="shared" si="311"/>
        <v>0</v>
      </c>
      <c r="BL433" s="1229">
        <f>BK433/AT433</f>
        <v>0</v>
      </c>
      <c r="BM433" s="879">
        <f>SUM(BM428:BM431)</f>
        <v>0</v>
      </c>
      <c r="BN433" s="207"/>
      <c r="BO433" s="207"/>
    </row>
    <row r="434" spans="1:67" s="206" customFormat="1" ht="59.45" customHeight="1" thickTop="1" thickBot="1" x14ac:dyDescent="0.25">
      <c r="A434" s="894"/>
      <c r="B434" s="894"/>
      <c r="C434" s="425" t="s">
        <v>354</v>
      </c>
      <c r="D434" s="203"/>
      <c r="E434" s="365">
        <f>COUNTIF(BA428:BA431,"C")</f>
        <v>1</v>
      </c>
      <c r="F434" s="203"/>
      <c r="G434" s="605">
        <f>E434/(E433+E434)</f>
        <v>0.5</v>
      </c>
      <c r="H434" s="203"/>
      <c r="I434" s="894">
        <f>SUM(I433:M433)</f>
        <v>4</v>
      </c>
      <c r="J434" s="894"/>
      <c r="K434" s="894"/>
      <c r="L434" s="894"/>
      <c r="M434" s="894"/>
      <c r="N434" s="204"/>
      <c r="O434" s="894">
        <f>SUM(O433:S433)</f>
        <v>4</v>
      </c>
      <c r="P434" s="894"/>
      <c r="Q434" s="894"/>
      <c r="R434" s="894"/>
      <c r="S434" s="894"/>
      <c r="T434" s="203"/>
      <c r="U434" s="205"/>
      <c r="V434" s="203"/>
      <c r="W434" s="203"/>
      <c r="X434" s="203"/>
      <c r="Y434" s="203"/>
      <c r="Z434" s="203"/>
      <c r="AA434" s="886"/>
      <c r="AB434" s="203"/>
      <c r="AC434" s="203"/>
      <c r="AD434" s="203"/>
      <c r="AE434" s="365" t="s">
        <v>857</v>
      </c>
      <c r="AF434" s="203"/>
      <c r="AG434" s="894">
        <f>AG433+AJ433+AM433+AP433</f>
        <v>1</v>
      </c>
      <c r="AH434" s="894"/>
      <c r="AI434" s="894"/>
      <c r="AJ434" s="894"/>
      <c r="AK434" s="894"/>
      <c r="AL434" s="894"/>
      <c r="AM434" s="894"/>
      <c r="AN434" s="894"/>
      <c r="AO434" s="894"/>
      <c r="AP434" s="894"/>
      <c r="AQ434" s="894"/>
      <c r="AR434" s="894"/>
      <c r="AT434" s="894"/>
      <c r="AV434" s="1300"/>
      <c r="AW434" s="203"/>
      <c r="AX434" s="1312">
        <f>AY433/AX433</f>
        <v>0.25</v>
      </c>
      <c r="AY434" s="1312"/>
      <c r="BA434" s="209"/>
      <c r="BC434" s="377" t="e">
        <f>BC433/AG433</f>
        <v>#DIV/0!</v>
      </c>
      <c r="BD434" s="879"/>
      <c r="BE434" s="377" t="e">
        <f>BE433/AJ433</f>
        <v>#DIV/0!</v>
      </c>
      <c r="BF434" s="879"/>
      <c r="BG434" s="377">
        <f>BG433/AM433</f>
        <v>0</v>
      </c>
      <c r="BH434" s="879"/>
      <c r="BI434" s="377" t="e">
        <f>BI433/AP433</f>
        <v>#DIV/0!</v>
      </c>
      <c r="BJ434" s="879"/>
      <c r="BK434" s="1226"/>
      <c r="BL434" s="1229"/>
      <c r="BM434" s="879"/>
      <c r="BN434" s="207"/>
      <c r="BO434" s="207"/>
    </row>
    <row r="435" spans="1:67" s="94" customFormat="1" ht="24" thickTop="1" x14ac:dyDescent="0.2">
      <c r="A435" s="120"/>
      <c r="B435" s="121"/>
      <c r="C435" s="121"/>
      <c r="D435" s="114"/>
      <c r="E435" s="114"/>
      <c r="F435" s="114"/>
      <c r="G435" s="114"/>
      <c r="H435" s="114"/>
      <c r="I435" s="114"/>
      <c r="J435" s="114"/>
      <c r="K435" s="114"/>
      <c r="L435" s="114"/>
      <c r="M435" s="114"/>
      <c r="N435" s="114"/>
      <c r="O435" s="114"/>
      <c r="P435" s="114"/>
      <c r="Q435" s="114"/>
      <c r="R435" s="114"/>
      <c r="S435" s="114"/>
      <c r="T435" s="114"/>
      <c r="U435" s="116"/>
      <c r="V435" s="114"/>
      <c r="W435" s="114"/>
      <c r="X435" s="114"/>
      <c r="Y435" s="114"/>
      <c r="Z435" s="114"/>
      <c r="AA435" s="117"/>
      <c r="AB435" s="114"/>
      <c r="AC435" s="114"/>
      <c r="AD435" s="114"/>
      <c r="AE435" s="114"/>
      <c r="AF435" s="114"/>
      <c r="AG435" s="114"/>
      <c r="AH435" s="114"/>
      <c r="AI435" s="114"/>
      <c r="AJ435" s="114"/>
      <c r="AK435" s="114"/>
      <c r="AL435" s="114"/>
      <c r="AM435" s="114"/>
      <c r="AN435" s="114"/>
      <c r="AO435" s="114"/>
      <c r="AP435" s="114"/>
      <c r="AQ435" s="114"/>
      <c r="AR435" s="114"/>
      <c r="AT435" s="114"/>
      <c r="AV435" s="115"/>
      <c r="AW435" s="114"/>
      <c r="AX435" s="114"/>
      <c r="AY435" s="114"/>
      <c r="BA435" s="114"/>
      <c r="BD435" s="118"/>
      <c r="BF435" s="118"/>
      <c r="BH435" s="118"/>
      <c r="BJ435" s="118"/>
      <c r="BK435" s="119"/>
      <c r="BL435" s="119"/>
      <c r="BM435" s="118"/>
    </row>
    <row r="436" spans="1:67" s="207" customFormat="1" ht="72.599999999999994" customHeight="1" x14ac:dyDescent="0.2">
      <c r="A436" s="231">
        <v>17</v>
      </c>
      <c r="B436" s="1098" t="s">
        <v>754</v>
      </c>
      <c r="C436" s="1099"/>
      <c r="D436" s="204"/>
      <c r="E436" s="114"/>
      <c r="F436" s="114"/>
      <c r="G436" s="114"/>
      <c r="H436" s="204"/>
      <c r="I436" s="213"/>
      <c r="J436" s="213"/>
      <c r="K436" s="213"/>
      <c r="L436" s="213"/>
      <c r="M436" s="213"/>
      <c r="N436" s="204"/>
      <c r="O436" s="213"/>
      <c r="P436" s="213"/>
      <c r="Q436" s="213"/>
      <c r="R436" s="213"/>
      <c r="S436" s="213"/>
      <c r="T436" s="204"/>
      <c r="U436" s="214"/>
      <c r="V436" s="213"/>
      <c r="W436" s="213"/>
      <c r="X436" s="213"/>
      <c r="Y436" s="213"/>
      <c r="Z436" s="204"/>
      <c r="AA436" s="210"/>
      <c r="AB436" s="204"/>
      <c r="AC436" s="213"/>
      <c r="AD436" s="204"/>
      <c r="AE436" s="213"/>
      <c r="AF436" s="204"/>
      <c r="AG436" s="213"/>
      <c r="AH436" s="213"/>
      <c r="AI436" s="213"/>
      <c r="AJ436" s="213"/>
      <c r="AK436" s="213"/>
      <c r="AL436" s="213"/>
      <c r="AM436" s="213"/>
      <c r="AN436" s="213"/>
      <c r="AO436" s="213"/>
      <c r="AP436" s="213"/>
      <c r="AQ436" s="213"/>
      <c r="AR436" s="213"/>
      <c r="AT436" s="213"/>
      <c r="AV436" s="215"/>
      <c r="AW436" s="204"/>
      <c r="AX436" s="213"/>
      <c r="AY436" s="213"/>
      <c r="BA436" s="213"/>
      <c r="BD436" s="212"/>
      <c r="BF436" s="212"/>
      <c r="BH436" s="212"/>
      <c r="BJ436" s="212"/>
      <c r="BK436" s="206"/>
      <c r="BL436" s="206"/>
      <c r="BM436" s="212"/>
    </row>
    <row r="437" spans="1:67" s="94" customFormat="1" ht="80.25" customHeight="1" x14ac:dyDescent="0.2">
      <c r="A437" s="236" t="s">
        <v>335</v>
      </c>
      <c r="B437" s="1284" t="s">
        <v>88</v>
      </c>
      <c r="C437" s="1285"/>
      <c r="D437" s="114"/>
      <c r="E437" s="236" t="s">
        <v>433</v>
      </c>
      <c r="F437" s="114"/>
      <c r="G437" s="236"/>
      <c r="H437" s="114"/>
      <c r="I437" s="236"/>
      <c r="J437" s="236"/>
      <c r="K437" s="236"/>
      <c r="L437" s="236">
        <v>1</v>
      </c>
      <c r="M437" s="236"/>
      <c r="N437" s="114"/>
      <c r="O437" s="236"/>
      <c r="P437" s="236">
        <v>1</v>
      </c>
      <c r="Q437" s="236"/>
      <c r="R437" s="236"/>
      <c r="S437" s="236"/>
      <c r="T437" s="114"/>
      <c r="U437" s="239" t="s">
        <v>376</v>
      </c>
      <c r="V437" s="236">
        <v>4</v>
      </c>
      <c r="W437" s="236"/>
      <c r="X437" s="236"/>
      <c r="Y437" s="236"/>
      <c r="Z437" s="114"/>
      <c r="AA437" s="240"/>
      <c r="AB437" s="114"/>
      <c r="AC437" s="236" t="s">
        <v>877</v>
      </c>
      <c r="AD437" s="114"/>
      <c r="AE437" s="533" t="s">
        <v>1004</v>
      </c>
      <c r="AF437" s="114"/>
      <c r="AG437" s="236"/>
      <c r="AH437" s="236"/>
      <c r="AI437" s="236"/>
      <c r="AJ437" s="236"/>
      <c r="AK437" s="236"/>
      <c r="AL437" s="236"/>
      <c r="AM437" s="236"/>
      <c r="AN437" s="236"/>
      <c r="AO437" s="236"/>
      <c r="AP437" s="236"/>
      <c r="AQ437" s="236"/>
      <c r="AR437" s="236"/>
      <c r="AT437" s="236">
        <f t="shared" ref="AT437:AT440" si="312">SUM(AG437:AR437)</f>
        <v>0</v>
      </c>
      <c r="AV437" s="235" t="s">
        <v>88</v>
      </c>
      <c r="AW437" s="114"/>
      <c r="AX437" s="236">
        <v>1</v>
      </c>
      <c r="AY437" s="236">
        <f>IF(AT437&lt;&gt;0,1,0)</f>
        <v>0</v>
      </c>
      <c r="BA437" s="236" t="s">
        <v>3</v>
      </c>
      <c r="BC437" s="236"/>
      <c r="BD437" s="127"/>
      <c r="BE437" s="236"/>
      <c r="BF437" s="127"/>
      <c r="BG437" s="236"/>
      <c r="BH437" s="127"/>
      <c r="BI437" s="236"/>
      <c r="BJ437" s="127"/>
      <c r="BK437" s="237">
        <f t="shared" ref="BK437:BK443" si="313">BC437+BE437+BG437+BI437</f>
        <v>0</v>
      </c>
      <c r="BL437" s="238" t="e">
        <f>BK437/AT437</f>
        <v>#DIV/0!</v>
      </c>
      <c r="BM437" s="127">
        <f t="shared" ref="BM437:BM443" si="314">BD437+BF437+BH437+BJ437</f>
        <v>0</v>
      </c>
      <c r="BO437" s="131"/>
    </row>
    <row r="438" spans="1:67" s="94" customFormat="1" ht="80.25" customHeight="1" x14ac:dyDescent="0.2">
      <c r="A438" s="236" t="s">
        <v>336</v>
      </c>
      <c r="B438" s="1284" t="s">
        <v>82</v>
      </c>
      <c r="C438" s="1285"/>
      <c r="D438" s="114"/>
      <c r="E438" s="236" t="s">
        <v>433</v>
      </c>
      <c r="F438" s="114"/>
      <c r="G438" s="236"/>
      <c r="H438" s="114"/>
      <c r="I438" s="236"/>
      <c r="J438" s="236"/>
      <c r="K438" s="236"/>
      <c r="L438" s="236">
        <v>1</v>
      </c>
      <c r="M438" s="236"/>
      <c r="N438" s="114"/>
      <c r="O438" s="236"/>
      <c r="P438" s="236">
        <v>1</v>
      </c>
      <c r="Q438" s="236"/>
      <c r="R438" s="236"/>
      <c r="S438" s="236"/>
      <c r="T438" s="114"/>
      <c r="U438" s="239" t="s">
        <v>376</v>
      </c>
      <c r="V438" s="236">
        <v>4</v>
      </c>
      <c r="W438" s="236"/>
      <c r="X438" s="236"/>
      <c r="Y438" s="236">
        <v>1</v>
      </c>
      <c r="Z438" s="114"/>
      <c r="AA438" s="240"/>
      <c r="AB438" s="114"/>
      <c r="AC438" s="236"/>
      <c r="AD438" s="114"/>
      <c r="AE438" s="482" t="s">
        <v>39</v>
      </c>
      <c r="AF438" s="114"/>
      <c r="AG438" s="236"/>
      <c r="AH438" s="236"/>
      <c r="AI438" s="236"/>
      <c r="AJ438" s="236"/>
      <c r="AK438" s="236"/>
      <c r="AL438" s="236"/>
      <c r="AM438" s="236"/>
      <c r="AN438" s="236"/>
      <c r="AO438" s="236"/>
      <c r="AP438" s="236"/>
      <c r="AQ438" s="236"/>
      <c r="AR438" s="236"/>
      <c r="AT438" s="236">
        <f t="shared" si="312"/>
        <v>0</v>
      </c>
      <c r="AV438" s="235" t="s">
        <v>82</v>
      </c>
      <c r="AW438" s="114"/>
      <c r="AX438" s="236">
        <v>1</v>
      </c>
      <c r="AY438" s="236">
        <f t="shared" ref="AY438:AY443" si="315">IF(AT438&lt;&gt;0,1,0)</f>
        <v>0</v>
      </c>
      <c r="BA438" s="236"/>
      <c r="BC438" s="236"/>
      <c r="BD438" s="127"/>
      <c r="BE438" s="236"/>
      <c r="BF438" s="127"/>
      <c r="BG438" s="236"/>
      <c r="BH438" s="127"/>
      <c r="BI438" s="236"/>
      <c r="BJ438" s="127"/>
      <c r="BK438" s="237">
        <f t="shared" si="313"/>
        <v>0</v>
      </c>
      <c r="BL438" s="238" t="e">
        <f t="shared" ref="BL438:BL443" si="316">BK438/AT438</f>
        <v>#DIV/0!</v>
      </c>
      <c r="BM438" s="127">
        <f t="shared" si="314"/>
        <v>0</v>
      </c>
      <c r="BO438" s="131"/>
    </row>
    <row r="439" spans="1:67" s="115" customFormat="1" ht="67.900000000000006" customHeight="1" x14ac:dyDescent="0.2">
      <c r="A439" s="236" t="s">
        <v>337</v>
      </c>
      <c r="B439" s="1284" t="s">
        <v>81</v>
      </c>
      <c r="C439" s="1285"/>
      <c r="D439" s="379"/>
      <c r="E439" s="236" t="s">
        <v>433</v>
      </c>
      <c r="F439" s="379"/>
      <c r="G439" s="236"/>
      <c r="H439" s="379"/>
      <c r="I439" s="236"/>
      <c r="J439" s="236"/>
      <c r="K439" s="236"/>
      <c r="L439" s="236">
        <v>1</v>
      </c>
      <c r="M439" s="236"/>
      <c r="N439" s="379"/>
      <c r="O439" s="236"/>
      <c r="P439" s="236">
        <v>1</v>
      </c>
      <c r="Q439" s="236"/>
      <c r="R439" s="236"/>
      <c r="S439" s="236"/>
      <c r="T439" s="147"/>
      <c r="U439" s="239" t="s">
        <v>376</v>
      </c>
      <c r="V439" s="236">
        <v>4</v>
      </c>
      <c r="W439" s="236"/>
      <c r="X439" s="236">
        <v>1</v>
      </c>
      <c r="Y439" s="236"/>
      <c r="Z439" s="379"/>
      <c r="AA439" s="240"/>
      <c r="AB439" s="148"/>
      <c r="AC439" s="236"/>
      <c r="AD439" s="148"/>
      <c r="AE439" s="482" t="s">
        <v>39</v>
      </c>
      <c r="AF439" s="379"/>
      <c r="AG439" s="236"/>
      <c r="AH439" s="236"/>
      <c r="AI439" s="236"/>
      <c r="AJ439" s="236"/>
      <c r="AK439" s="236"/>
      <c r="AL439" s="236"/>
      <c r="AM439" s="236"/>
      <c r="AN439" s="236"/>
      <c r="AO439" s="236"/>
      <c r="AP439" s="236"/>
      <c r="AQ439" s="236"/>
      <c r="AR439" s="236"/>
      <c r="AT439" s="236">
        <f t="shared" si="312"/>
        <v>0</v>
      </c>
      <c r="AV439" s="235" t="s">
        <v>81</v>
      </c>
      <c r="AW439" s="148"/>
      <c r="AX439" s="236">
        <v>1</v>
      </c>
      <c r="AY439" s="236">
        <f t="shared" si="315"/>
        <v>0</v>
      </c>
      <c r="BA439" s="236"/>
      <c r="BC439" s="236"/>
      <c r="BD439" s="127"/>
      <c r="BE439" s="236"/>
      <c r="BF439" s="127"/>
      <c r="BG439" s="236"/>
      <c r="BH439" s="127"/>
      <c r="BI439" s="236"/>
      <c r="BJ439" s="127"/>
      <c r="BK439" s="237">
        <f t="shared" si="313"/>
        <v>0</v>
      </c>
      <c r="BL439" s="238" t="e">
        <f t="shared" si="316"/>
        <v>#DIV/0!</v>
      </c>
      <c r="BM439" s="127">
        <f t="shared" si="314"/>
        <v>0</v>
      </c>
      <c r="BO439" s="149"/>
    </row>
    <row r="440" spans="1:67" s="115" customFormat="1" ht="85.5" customHeight="1" x14ac:dyDescent="0.2">
      <c r="A440" s="236" t="s">
        <v>338</v>
      </c>
      <c r="B440" s="1284" t="s">
        <v>65</v>
      </c>
      <c r="C440" s="1285"/>
      <c r="D440" s="145"/>
      <c r="E440" s="236" t="s">
        <v>433</v>
      </c>
      <c r="F440" s="145"/>
      <c r="G440" s="236"/>
      <c r="H440" s="145"/>
      <c r="I440" s="236"/>
      <c r="J440" s="236"/>
      <c r="K440" s="236"/>
      <c r="L440" s="236">
        <v>1</v>
      </c>
      <c r="M440" s="236"/>
      <c r="N440" s="379"/>
      <c r="O440" s="236"/>
      <c r="P440" s="236">
        <v>1</v>
      </c>
      <c r="Q440" s="236"/>
      <c r="R440" s="236"/>
      <c r="S440" s="236"/>
      <c r="T440" s="243"/>
      <c r="U440" s="239" t="s">
        <v>376</v>
      </c>
      <c r="V440" s="236">
        <v>4</v>
      </c>
      <c r="W440" s="236"/>
      <c r="X440" s="236"/>
      <c r="Y440" s="236"/>
      <c r="Z440" s="145"/>
      <c r="AA440" s="240"/>
      <c r="AB440" s="244"/>
      <c r="AC440" s="236"/>
      <c r="AD440" s="244"/>
      <c r="AE440" s="482" t="s">
        <v>39</v>
      </c>
      <c r="AF440" s="114"/>
      <c r="AG440" s="236"/>
      <c r="AH440" s="236"/>
      <c r="AI440" s="236"/>
      <c r="AJ440" s="236"/>
      <c r="AK440" s="236"/>
      <c r="AL440" s="236"/>
      <c r="AM440" s="236"/>
      <c r="AN440" s="236"/>
      <c r="AO440" s="236"/>
      <c r="AP440" s="236"/>
      <c r="AQ440" s="236"/>
      <c r="AR440" s="236"/>
      <c r="AT440" s="236">
        <f t="shared" si="312"/>
        <v>0</v>
      </c>
      <c r="AV440" s="235" t="s">
        <v>65</v>
      </c>
      <c r="AW440" s="244"/>
      <c r="AX440" s="236">
        <v>1</v>
      </c>
      <c r="AY440" s="236">
        <f t="shared" si="315"/>
        <v>0</v>
      </c>
      <c r="BA440" s="236"/>
      <c r="BC440" s="236"/>
      <c r="BD440" s="127"/>
      <c r="BE440" s="236"/>
      <c r="BF440" s="127"/>
      <c r="BG440" s="236"/>
      <c r="BH440" s="127"/>
      <c r="BI440" s="236"/>
      <c r="BJ440" s="127"/>
      <c r="BK440" s="237">
        <f t="shared" si="313"/>
        <v>0</v>
      </c>
      <c r="BL440" s="238" t="e">
        <f t="shared" si="316"/>
        <v>#DIV/0!</v>
      </c>
      <c r="BM440" s="127">
        <f t="shared" si="314"/>
        <v>0</v>
      </c>
      <c r="BO440" s="149"/>
    </row>
    <row r="441" spans="1:67" s="115" customFormat="1" ht="85.5" customHeight="1" x14ac:dyDescent="0.2">
      <c r="A441" s="236" t="s">
        <v>1095</v>
      </c>
      <c r="B441" s="1284" t="s">
        <v>55</v>
      </c>
      <c r="C441" s="1285"/>
      <c r="D441" s="145"/>
      <c r="E441" s="236" t="s">
        <v>433</v>
      </c>
      <c r="F441" s="145"/>
      <c r="G441" s="236"/>
      <c r="H441" s="145"/>
      <c r="I441" s="236"/>
      <c r="J441" s="236"/>
      <c r="K441" s="236"/>
      <c r="L441" s="236">
        <v>1</v>
      </c>
      <c r="M441" s="236"/>
      <c r="N441" s="379"/>
      <c r="O441" s="236"/>
      <c r="P441" s="236">
        <v>1</v>
      </c>
      <c r="Q441" s="236"/>
      <c r="R441" s="236"/>
      <c r="S441" s="236"/>
      <c r="T441" s="243"/>
      <c r="U441" s="239" t="s">
        <v>376</v>
      </c>
      <c r="V441" s="236">
        <v>4</v>
      </c>
      <c r="W441" s="236"/>
      <c r="X441" s="236"/>
      <c r="Y441" s="236">
        <v>1</v>
      </c>
      <c r="Z441" s="145"/>
      <c r="AA441" s="240"/>
      <c r="AB441" s="244"/>
      <c r="AC441" s="236"/>
      <c r="AD441" s="244"/>
      <c r="AE441" s="482" t="s">
        <v>39</v>
      </c>
      <c r="AF441" s="145"/>
      <c r="AG441" s="475"/>
      <c r="AH441" s="475"/>
      <c r="AI441" s="475"/>
      <c r="AJ441" s="475"/>
      <c r="AK441" s="475"/>
      <c r="AL441" s="475"/>
      <c r="AM441" s="475"/>
      <c r="AN441" s="475"/>
      <c r="AO441" s="475"/>
      <c r="AP441" s="475"/>
      <c r="AQ441" s="475"/>
      <c r="AR441" s="475"/>
      <c r="AT441" s="236">
        <f t="shared" ref="AT441" si="317">SUM(AG441:AR441)</f>
        <v>0</v>
      </c>
      <c r="AV441" s="235" t="s">
        <v>55</v>
      </c>
      <c r="AW441" s="244"/>
      <c r="AX441" s="236">
        <v>1</v>
      </c>
      <c r="AY441" s="236">
        <f t="shared" si="315"/>
        <v>0</v>
      </c>
      <c r="BA441" s="236"/>
      <c r="BC441" s="236"/>
      <c r="BD441" s="127"/>
      <c r="BE441" s="236"/>
      <c r="BF441" s="127"/>
      <c r="BG441" s="236"/>
      <c r="BH441" s="127"/>
      <c r="BI441" s="236"/>
      <c r="BJ441" s="127"/>
      <c r="BK441" s="237">
        <f t="shared" si="313"/>
        <v>0</v>
      </c>
      <c r="BL441" s="238" t="e">
        <f t="shared" si="316"/>
        <v>#DIV/0!</v>
      </c>
      <c r="BM441" s="127">
        <f t="shared" si="314"/>
        <v>0</v>
      </c>
      <c r="BO441" s="149"/>
    </row>
    <row r="442" spans="1:67" s="115" customFormat="1" ht="85.5" customHeight="1" x14ac:dyDescent="0.2">
      <c r="A442" s="236" t="s">
        <v>1096</v>
      </c>
      <c r="B442" s="1284" t="s">
        <v>256</v>
      </c>
      <c r="C442" s="1285"/>
      <c r="D442" s="145"/>
      <c r="E442" s="236" t="s">
        <v>433</v>
      </c>
      <c r="F442" s="145"/>
      <c r="G442" s="236"/>
      <c r="H442" s="145"/>
      <c r="I442" s="236"/>
      <c r="J442" s="236"/>
      <c r="K442" s="236"/>
      <c r="L442" s="236">
        <v>1</v>
      </c>
      <c r="M442" s="236"/>
      <c r="N442" s="379"/>
      <c r="O442" s="236"/>
      <c r="P442" s="236"/>
      <c r="Q442" s="236">
        <v>1</v>
      </c>
      <c r="R442" s="236"/>
      <c r="S442" s="236"/>
      <c r="T442" s="243"/>
      <c r="U442" s="239" t="s">
        <v>376</v>
      </c>
      <c r="V442" s="236">
        <v>4</v>
      </c>
      <c r="W442" s="236"/>
      <c r="X442" s="236"/>
      <c r="Y442" s="236"/>
      <c r="Z442" s="145"/>
      <c r="AA442" s="240"/>
      <c r="AB442" s="244"/>
      <c r="AC442" s="236" t="s">
        <v>69</v>
      </c>
      <c r="AD442" s="244"/>
      <c r="AE442" s="540" t="s">
        <v>1005</v>
      </c>
      <c r="AF442" s="145"/>
      <c r="AG442" s="236"/>
      <c r="AH442" s="236"/>
      <c r="AI442" s="236"/>
      <c r="AJ442" s="236"/>
      <c r="AK442" s="236"/>
      <c r="AL442" s="236"/>
      <c r="AM442" s="236"/>
      <c r="AN442" s="236"/>
      <c r="AO442" s="236"/>
      <c r="AP442" s="236"/>
      <c r="AQ442" s="236"/>
      <c r="AR442" s="236"/>
      <c r="AT442" s="236">
        <f t="shared" ref="AT442:AT443" si="318">SUM(AG442:AR442)</f>
        <v>0</v>
      </c>
      <c r="AV442" s="235" t="s">
        <v>256</v>
      </c>
      <c r="AW442" s="244"/>
      <c r="AX442" s="236">
        <v>1</v>
      </c>
      <c r="AY442" s="236">
        <f t="shared" si="315"/>
        <v>0</v>
      </c>
      <c r="BA442" s="236" t="s">
        <v>352</v>
      </c>
      <c r="BC442" s="236"/>
      <c r="BD442" s="127"/>
      <c r="BE442" s="236"/>
      <c r="BF442" s="127"/>
      <c r="BG442" s="236"/>
      <c r="BH442" s="127"/>
      <c r="BI442" s="236"/>
      <c r="BJ442" s="127"/>
      <c r="BK442" s="237">
        <f t="shared" si="313"/>
        <v>0</v>
      </c>
      <c r="BL442" s="238" t="e">
        <f t="shared" si="316"/>
        <v>#DIV/0!</v>
      </c>
      <c r="BM442" s="127">
        <f t="shared" si="314"/>
        <v>0</v>
      </c>
      <c r="BO442" s="149"/>
    </row>
    <row r="443" spans="1:67" s="115" customFormat="1" ht="85.5" customHeight="1" x14ac:dyDescent="0.2">
      <c r="A443" s="236" t="s">
        <v>1097</v>
      </c>
      <c r="B443" s="1284" t="s">
        <v>259</v>
      </c>
      <c r="C443" s="1285"/>
      <c r="D443" s="145"/>
      <c r="E443" s="236" t="s">
        <v>433</v>
      </c>
      <c r="F443" s="145"/>
      <c r="G443" s="236"/>
      <c r="H443" s="145"/>
      <c r="I443" s="236"/>
      <c r="J443" s="236"/>
      <c r="K443" s="236"/>
      <c r="L443" s="236">
        <v>1</v>
      </c>
      <c r="M443" s="236"/>
      <c r="N443" s="379"/>
      <c r="O443" s="236"/>
      <c r="P443" s="236"/>
      <c r="Q443" s="236">
        <v>1</v>
      </c>
      <c r="R443" s="236"/>
      <c r="S443" s="236"/>
      <c r="T443" s="243"/>
      <c r="U443" s="239" t="s">
        <v>376</v>
      </c>
      <c r="V443" s="236">
        <v>4</v>
      </c>
      <c r="W443" s="236"/>
      <c r="X443" s="236"/>
      <c r="Y443" s="236"/>
      <c r="Z443" s="145"/>
      <c r="AA443" s="240"/>
      <c r="AB443" s="244"/>
      <c r="AC443" s="236" t="s">
        <v>877</v>
      </c>
      <c r="AD443" s="244"/>
      <c r="AE443" s="482" t="s">
        <v>69</v>
      </c>
      <c r="AF443" s="145"/>
      <c r="AG443" s="475"/>
      <c r="AH443" s="475"/>
      <c r="AI443" s="475"/>
      <c r="AJ443" s="475"/>
      <c r="AK443" s="475"/>
      <c r="AL443" s="475"/>
      <c r="AM443" s="475"/>
      <c r="AN443" s="475"/>
      <c r="AO443" s="475"/>
      <c r="AP443" s="475">
        <v>1</v>
      </c>
      <c r="AQ443" s="236"/>
      <c r="AR443" s="236"/>
      <c r="AT443" s="236">
        <f t="shared" si="318"/>
        <v>1</v>
      </c>
      <c r="AV443" s="235" t="s">
        <v>259</v>
      </c>
      <c r="AW443" s="244"/>
      <c r="AX443" s="236">
        <v>1</v>
      </c>
      <c r="AY443" s="236">
        <f t="shared" si="315"/>
        <v>1</v>
      </c>
      <c r="BA443" s="236" t="s">
        <v>352</v>
      </c>
      <c r="BC443" s="236"/>
      <c r="BD443" s="127"/>
      <c r="BE443" s="236"/>
      <c r="BF443" s="127"/>
      <c r="BG443" s="236"/>
      <c r="BH443" s="127"/>
      <c r="BI443" s="236"/>
      <c r="BJ443" s="127"/>
      <c r="BK443" s="237">
        <f t="shared" si="313"/>
        <v>0</v>
      </c>
      <c r="BL443" s="238">
        <f t="shared" si="316"/>
        <v>0</v>
      </c>
      <c r="BM443" s="127">
        <f t="shared" si="314"/>
        <v>0</v>
      </c>
      <c r="BO443" s="149"/>
    </row>
    <row r="444" spans="1:67" s="94" customFormat="1" ht="9" customHeight="1" thickBot="1" x14ac:dyDescent="0.25">
      <c r="A444" s="114"/>
      <c r="B444" s="115"/>
      <c r="C444" s="115"/>
      <c r="D444" s="114"/>
      <c r="E444" s="114"/>
      <c r="F444" s="114"/>
      <c r="G444" s="114"/>
      <c r="H444" s="114"/>
      <c r="I444" s="114"/>
      <c r="J444" s="114"/>
      <c r="K444" s="114"/>
      <c r="L444" s="114"/>
      <c r="M444" s="114"/>
      <c r="N444" s="114"/>
      <c r="O444" s="114"/>
      <c r="P444" s="114"/>
      <c r="Q444" s="114"/>
      <c r="R444" s="114"/>
      <c r="S444" s="114"/>
      <c r="T444" s="114"/>
      <c r="U444" s="116"/>
      <c r="V444" s="114"/>
      <c r="W444" s="114"/>
      <c r="X444" s="114"/>
      <c r="Y444" s="114"/>
      <c r="Z444" s="114"/>
      <c r="AA444" s="117"/>
      <c r="AB444" s="114"/>
      <c r="AC444" s="114"/>
      <c r="AD444" s="114"/>
      <c r="AE444" s="114"/>
      <c r="AF444" s="114"/>
      <c r="AG444" s="114"/>
      <c r="AH444" s="114"/>
      <c r="AI444" s="114"/>
      <c r="AJ444" s="114"/>
      <c r="AK444" s="114"/>
      <c r="AL444" s="114"/>
      <c r="AM444" s="114"/>
      <c r="AN444" s="114"/>
      <c r="AO444" s="114"/>
      <c r="AP444" s="114"/>
      <c r="AQ444" s="114"/>
      <c r="AR444" s="114"/>
      <c r="AT444" s="114"/>
      <c r="AV444" s="115"/>
      <c r="AW444" s="114"/>
      <c r="AX444" s="114"/>
      <c r="AY444" s="114"/>
      <c r="BA444" s="114"/>
      <c r="BD444" s="118"/>
      <c r="BF444" s="118"/>
      <c r="BH444" s="118"/>
      <c r="BJ444" s="118"/>
      <c r="BK444" s="119"/>
      <c r="BL444" s="119"/>
      <c r="BM444" s="118"/>
    </row>
    <row r="445" spans="1:67" s="206" customFormat="1" ht="60.6" customHeight="1" thickTop="1" thickBot="1" x14ac:dyDescent="0.25">
      <c r="A445" s="744" t="str">
        <f>B436</f>
        <v>AUDITORÍA AGENDA REGULATORIA</v>
      </c>
      <c r="B445" s="744"/>
      <c r="C445" s="426" t="s">
        <v>353</v>
      </c>
      <c r="D445" s="203"/>
      <c r="E445" s="419">
        <f>COUNTIF(BA437:BA443,"P")</f>
        <v>2</v>
      </c>
      <c r="F445" s="203"/>
      <c r="G445" s="598">
        <f>E445/(E445+E446)</f>
        <v>0.66666666666666663</v>
      </c>
      <c r="H445" s="203"/>
      <c r="I445" s="419">
        <f>SUM(I437:I443)</f>
        <v>0</v>
      </c>
      <c r="J445" s="419">
        <f>SUM(J437:J443)</f>
        <v>0</v>
      </c>
      <c r="K445" s="419">
        <f>SUM(K437:K443)</f>
        <v>0</v>
      </c>
      <c r="L445" s="419">
        <f>SUM(L437:L443)</f>
        <v>7</v>
      </c>
      <c r="M445" s="419">
        <f>SUM(M437:M443)</f>
        <v>0</v>
      </c>
      <c r="N445" s="204"/>
      <c r="O445" s="419">
        <f>SUM(O437:O443)</f>
        <v>0</v>
      </c>
      <c r="P445" s="419">
        <f>SUM(P437:P443)</f>
        <v>5</v>
      </c>
      <c r="Q445" s="419">
        <f>SUM(Q437:Q443)</f>
        <v>2</v>
      </c>
      <c r="R445" s="419">
        <f>SUM(R437:R443)</f>
        <v>0</v>
      </c>
      <c r="S445" s="419">
        <f>SUM(S437:S443)</f>
        <v>0</v>
      </c>
      <c r="T445" s="203"/>
      <c r="U445" s="205"/>
      <c r="V445" s="203"/>
      <c r="W445" s="517">
        <f t="shared" ref="W445:Y445" si="319">SUM(W437:W443)</f>
        <v>0</v>
      </c>
      <c r="X445" s="517">
        <f t="shared" si="319"/>
        <v>1</v>
      </c>
      <c r="Y445" s="517">
        <f t="shared" si="319"/>
        <v>2</v>
      </c>
      <c r="Z445" s="203"/>
      <c r="AA445" s="886"/>
      <c r="AB445" s="203"/>
      <c r="AC445" s="203"/>
      <c r="AD445" s="203"/>
      <c r="AE445" s="419" t="s">
        <v>260</v>
      </c>
      <c r="AF445" s="203"/>
      <c r="AG445" s="744">
        <f>SUM(AG437:AI443)</f>
        <v>0</v>
      </c>
      <c r="AH445" s="744"/>
      <c r="AI445" s="744"/>
      <c r="AJ445" s="744">
        <f>SUM(AJ437:AL443)</f>
        <v>0</v>
      </c>
      <c r="AK445" s="744"/>
      <c r="AL445" s="744"/>
      <c r="AM445" s="744">
        <f>SUM(AM437:AO443)</f>
        <v>0</v>
      </c>
      <c r="AN445" s="744"/>
      <c r="AO445" s="744"/>
      <c r="AP445" s="744">
        <f>SUM(AP437:AR443)</f>
        <v>1</v>
      </c>
      <c r="AQ445" s="744"/>
      <c r="AR445" s="744"/>
      <c r="AT445" s="744">
        <f>SUM(AT437:AT443)</f>
        <v>1</v>
      </c>
      <c r="AV445" s="766" t="s">
        <v>272</v>
      </c>
      <c r="AW445" s="203"/>
      <c r="AX445" s="419">
        <f>SUM(AX437:AX443)</f>
        <v>7</v>
      </c>
      <c r="AY445" s="419">
        <f>SUM(AY437:AY443)</f>
        <v>1</v>
      </c>
      <c r="BA445" s="204"/>
      <c r="BC445" s="385">
        <f t="shared" ref="BC445:BK445" si="320">SUM(BC437:BC443)</f>
        <v>0</v>
      </c>
      <c r="BD445" s="879">
        <f t="shared" si="320"/>
        <v>0</v>
      </c>
      <c r="BE445" s="385">
        <f t="shared" si="320"/>
        <v>0</v>
      </c>
      <c r="BF445" s="879">
        <f t="shared" si="320"/>
        <v>0</v>
      </c>
      <c r="BG445" s="385">
        <f t="shared" si="320"/>
        <v>0</v>
      </c>
      <c r="BH445" s="879">
        <f t="shared" si="320"/>
        <v>0</v>
      </c>
      <c r="BI445" s="385">
        <f t="shared" si="320"/>
        <v>0</v>
      </c>
      <c r="BJ445" s="879">
        <f t="shared" si="320"/>
        <v>0</v>
      </c>
      <c r="BK445" s="1243">
        <f t="shared" si="320"/>
        <v>0</v>
      </c>
      <c r="BL445" s="1200">
        <f>BK445/AT445</f>
        <v>0</v>
      </c>
      <c r="BM445" s="879">
        <f>SUM(BM437:BM443)</f>
        <v>0</v>
      </c>
      <c r="BN445" s="207"/>
      <c r="BO445" s="207"/>
    </row>
    <row r="446" spans="1:67" s="206" customFormat="1" ht="60.6" customHeight="1" thickTop="1" thickBot="1" x14ac:dyDescent="0.25">
      <c r="A446" s="744"/>
      <c r="B446" s="744"/>
      <c r="C446" s="426" t="s">
        <v>354</v>
      </c>
      <c r="D446" s="203"/>
      <c r="E446" s="419">
        <f>COUNTIF(BA437:BA443,"C")</f>
        <v>1</v>
      </c>
      <c r="F446" s="203"/>
      <c r="G446" s="598">
        <f>E446/(E445+E446)</f>
        <v>0.33333333333333331</v>
      </c>
      <c r="H446" s="203"/>
      <c r="I446" s="744">
        <f>SUM(I445:M445)</f>
        <v>7</v>
      </c>
      <c r="J446" s="744"/>
      <c r="K446" s="744"/>
      <c r="L446" s="744"/>
      <c r="M446" s="744"/>
      <c r="N446" s="204"/>
      <c r="O446" s="744">
        <f>SUM(O445:S445)</f>
        <v>7</v>
      </c>
      <c r="P446" s="744"/>
      <c r="Q446" s="744"/>
      <c r="R446" s="744"/>
      <c r="S446" s="744"/>
      <c r="T446" s="203"/>
      <c r="U446" s="205"/>
      <c r="V446" s="203"/>
      <c r="W446" s="203"/>
      <c r="X446" s="203"/>
      <c r="Y446" s="203"/>
      <c r="Z446" s="203"/>
      <c r="AA446" s="886"/>
      <c r="AB446" s="203"/>
      <c r="AC446" s="203"/>
      <c r="AD446" s="203"/>
      <c r="AE446" s="419" t="s">
        <v>857</v>
      </c>
      <c r="AF446" s="203"/>
      <c r="AG446" s="744">
        <f>AG445+AJ445+AM445+AP445</f>
        <v>1</v>
      </c>
      <c r="AH446" s="744"/>
      <c r="AI446" s="744"/>
      <c r="AJ446" s="744"/>
      <c r="AK446" s="744"/>
      <c r="AL446" s="744"/>
      <c r="AM446" s="744"/>
      <c r="AN446" s="744"/>
      <c r="AO446" s="744"/>
      <c r="AP446" s="744"/>
      <c r="AQ446" s="744"/>
      <c r="AR446" s="744"/>
      <c r="AT446" s="744"/>
      <c r="AV446" s="766"/>
      <c r="AW446" s="203"/>
      <c r="AX446" s="767">
        <f>AY445/AX445</f>
        <v>0.14285714285714285</v>
      </c>
      <c r="AY446" s="767"/>
      <c r="BA446" s="209"/>
      <c r="BC446" s="387" t="e">
        <f>BC445/AG445</f>
        <v>#DIV/0!</v>
      </c>
      <c r="BD446" s="879"/>
      <c r="BE446" s="387" t="e">
        <f>BE445/AJ445</f>
        <v>#DIV/0!</v>
      </c>
      <c r="BF446" s="879"/>
      <c r="BG446" s="387" t="e">
        <f>BG445/AM445</f>
        <v>#DIV/0!</v>
      </c>
      <c r="BH446" s="879"/>
      <c r="BI446" s="387">
        <f>BI445/AP445</f>
        <v>0</v>
      </c>
      <c r="BJ446" s="879"/>
      <c r="BK446" s="1243"/>
      <c r="BL446" s="1200"/>
      <c r="BM446" s="879"/>
      <c r="BN446" s="207"/>
      <c r="BO446" s="207"/>
    </row>
    <row r="447" spans="1:67" s="94" customFormat="1" ht="24" thickTop="1" x14ac:dyDescent="0.2">
      <c r="A447" s="120"/>
      <c r="B447" s="121"/>
      <c r="C447" s="121"/>
      <c r="D447" s="114"/>
      <c r="E447" s="114"/>
      <c r="F447" s="114"/>
      <c r="G447" s="114"/>
      <c r="H447" s="114"/>
      <c r="I447" s="114"/>
      <c r="J447" s="114"/>
      <c r="K447" s="114"/>
      <c r="L447" s="114"/>
      <c r="M447" s="114"/>
      <c r="N447" s="114"/>
      <c r="O447" s="114"/>
      <c r="P447" s="114"/>
      <c r="Q447" s="114"/>
      <c r="R447" s="114"/>
      <c r="S447" s="114"/>
      <c r="T447" s="114"/>
      <c r="U447" s="116"/>
      <c r="V447" s="114"/>
      <c r="W447" s="114"/>
      <c r="X447" s="114"/>
      <c r="Y447" s="114"/>
      <c r="Z447" s="114"/>
      <c r="AA447" s="117"/>
      <c r="AB447" s="114"/>
      <c r="AC447" s="114"/>
      <c r="AD447" s="114"/>
      <c r="AE447" s="114"/>
      <c r="AF447" s="114"/>
      <c r="AG447" s="114"/>
      <c r="AH447" s="114"/>
      <c r="AI447" s="114"/>
      <c r="AJ447" s="114"/>
      <c r="AK447" s="114"/>
      <c r="AL447" s="114"/>
      <c r="AM447" s="114"/>
      <c r="AN447" s="114"/>
      <c r="AO447" s="114"/>
      <c r="AP447" s="114"/>
      <c r="AQ447" s="114"/>
      <c r="AR447" s="114"/>
      <c r="AT447" s="114"/>
      <c r="AV447" s="115"/>
      <c r="AW447" s="114"/>
      <c r="AX447" s="114"/>
      <c r="AY447" s="114"/>
      <c r="BA447" s="114"/>
      <c r="BD447" s="118"/>
      <c r="BF447" s="118"/>
      <c r="BH447" s="118"/>
      <c r="BJ447" s="118"/>
      <c r="BK447" s="119"/>
      <c r="BL447" s="119"/>
      <c r="BM447" s="118"/>
    </row>
    <row r="448" spans="1:67" s="207" customFormat="1" ht="88.9" customHeight="1" x14ac:dyDescent="0.2">
      <c r="A448" s="1100">
        <v>18</v>
      </c>
      <c r="B448" s="1117" t="s">
        <v>301</v>
      </c>
      <c r="C448" s="1118"/>
      <c r="D448" s="204"/>
      <c r="E448" s="114"/>
      <c r="F448" s="114"/>
      <c r="G448" s="114"/>
      <c r="H448" s="204"/>
      <c r="I448" s="204"/>
      <c r="J448" s="204"/>
      <c r="K448" s="204"/>
      <c r="L448" s="204"/>
      <c r="M448" s="204"/>
      <c r="N448" s="204"/>
      <c r="O448" s="204"/>
      <c r="P448" s="204"/>
      <c r="Q448" s="204"/>
      <c r="R448" s="204"/>
      <c r="S448" s="204"/>
      <c r="T448" s="204"/>
      <c r="U448" s="211"/>
      <c r="V448" s="204"/>
      <c r="W448" s="204"/>
      <c r="X448" s="204"/>
      <c r="Y448" s="204"/>
      <c r="Z448" s="204"/>
      <c r="AA448" s="210"/>
      <c r="AB448" s="204"/>
      <c r="AC448" s="204"/>
      <c r="AD448" s="204"/>
      <c r="AE448" s="204"/>
      <c r="AF448" s="204"/>
      <c r="AG448" s="204"/>
      <c r="AH448" s="204"/>
      <c r="AI448" s="204"/>
      <c r="AJ448" s="204"/>
      <c r="AK448" s="204"/>
      <c r="AL448" s="204"/>
      <c r="AM448" s="204"/>
      <c r="AN448" s="204"/>
      <c r="AO448" s="204"/>
      <c r="AP448" s="204"/>
      <c r="AQ448" s="204"/>
      <c r="AR448" s="204"/>
      <c r="AT448" s="204"/>
      <c r="AV448" s="210"/>
      <c r="AW448" s="204"/>
      <c r="AX448" s="204"/>
      <c r="AY448" s="204"/>
      <c r="BA448" s="204"/>
      <c r="BD448" s="212"/>
      <c r="BF448" s="212"/>
      <c r="BH448" s="212"/>
      <c r="BJ448" s="212"/>
      <c r="BK448" s="206"/>
      <c r="BL448" s="206"/>
      <c r="BM448" s="212"/>
    </row>
    <row r="449" spans="1:67" s="207" customFormat="1" ht="100.15" customHeight="1" x14ac:dyDescent="0.2">
      <c r="A449" s="1101"/>
      <c r="B449" s="1127" t="s">
        <v>743</v>
      </c>
      <c r="C449" s="1128"/>
      <c r="D449" s="204"/>
      <c r="E449" s="114"/>
      <c r="F449" s="114"/>
      <c r="G449" s="114"/>
      <c r="H449" s="204"/>
      <c r="I449" s="204"/>
      <c r="J449" s="204"/>
      <c r="K449" s="204"/>
      <c r="L449" s="204"/>
      <c r="M449" s="204"/>
      <c r="N449" s="204"/>
      <c r="O449" s="204"/>
      <c r="P449" s="204"/>
      <c r="Q449" s="204"/>
      <c r="R449" s="204"/>
      <c r="S449" s="204"/>
      <c r="T449" s="204"/>
      <c r="U449" s="214"/>
      <c r="V449" s="213"/>
      <c r="W449" s="213"/>
      <c r="X449" s="213"/>
      <c r="Y449" s="213"/>
      <c r="Z449" s="204"/>
      <c r="AA449" s="210"/>
      <c r="AB449" s="204"/>
      <c r="AC449" s="204"/>
      <c r="AD449" s="204"/>
      <c r="AE449" s="204"/>
      <c r="AF449" s="204"/>
      <c r="AG449" s="204"/>
      <c r="AH449" s="204"/>
      <c r="AI449" s="204"/>
      <c r="AJ449" s="204"/>
      <c r="AK449" s="204"/>
      <c r="AL449" s="204"/>
      <c r="AM449" s="204"/>
      <c r="AN449" s="204"/>
      <c r="AO449" s="204"/>
      <c r="AP449" s="204"/>
      <c r="AQ449" s="204"/>
      <c r="AR449" s="204"/>
      <c r="AT449" s="204"/>
      <c r="AV449" s="210"/>
      <c r="AW449" s="204"/>
      <c r="AX449" s="213"/>
      <c r="AY449" s="213"/>
      <c r="BA449" s="213"/>
      <c r="BD449" s="212"/>
      <c r="BF449" s="212"/>
      <c r="BH449" s="212"/>
      <c r="BJ449" s="212"/>
      <c r="BK449" s="206"/>
      <c r="BL449" s="206"/>
      <c r="BM449" s="212"/>
    </row>
    <row r="450" spans="1:67" s="114" customFormat="1" ht="276.75" customHeight="1" x14ac:dyDescent="0.2">
      <c r="A450" s="499" t="s">
        <v>359</v>
      </c>
      <c r="B450" s="1102" t="s">
        <v>875</v>
      </c>
      <c r="C450" s="1103"/>
      <c r="E450" s="499" t="s">
        <v>308</v>
      </c>
      <c r="G450" s="499"/>
      <c r="I450" s="499"/>
      <c r="J450" s="499">
        <v>1</v>
      </c>
      <c r="K450" s="499"/>
      <c r="L450" s="499"/>
      <c r="M450" s="499"/>
      <c r="N450" s="379"/>
      <c r="O450" s="499">
        <v>1</v>
      </c>
      <c r="P450" s="499">
        <v>1</v>
      </c>
      <c r="Q450" s="499">
        <v>1</v>
      </c>
      <c r="R450" s="499">
        <v>1</v>
      </c>
      <c r="S450" s="499">
        <v>1</v>
      </c>
      <c r="U450" s="503" t="s">
        <v>377</v>
      </c>
      <c r="V450" s="499">
        <v>1</v>
      </c>
      <c r="W450" s="499"/>
      <c r="X450" s="499">
        <v>1</v>
      </c>
      <c r="Y450" s="499">
        <v>1</v>
      </c>
      <c r="AA450" s="504" t="s">
        <v>242</v>
      </c>
      <c r="AC450" s="499" t="s">
        <v>67</v>
      </c>
      <c r="AE450" s="499" t="s">
        <v>64</v>
      </c>
      <c r="AG450" s="499"/>
      <c r="AH450" s="499"/>
      <c r="AI450" s="499"/>
      <c r="AJ450" s="499"/>
      <c r="AK450" s="499"/>
      <c r="AL450" s="499">
        <v>1</v>
      </c>
      <c r="AM450" s="499"/>
      <c r="AN450" s="499"/>
      <c r="AO450" s="499"/>
      <c r="AP450" s="499"/>
      <c r="AQ450" s="499">
        <v>1</v>
      </c>
      <c r="AR450" s="499"/>
      <c r="AT450" s="499">
        <f>SUM(AG450:AR450)</f>
        <v>2</v>
      </c>
      <c r="AV450" s="504" t="s">
        <v>41</v>
      </c>
      <c r="AX450" s="499">
        <v>1</v>
      </c>
      <c r="AY450" s="499">
        <f>IF(AT450&lt;&gt;0,1,0)</f>
        <v>1</v>
      </c>
      <c r="BA450" s="499" t="s">
        <v>352</v>
      </c>
      <c r="BC450" s="499"/>
      <c r="BD450" s="127"/>
      <c r="BE450" s="499"/>
      <c r="BF450" s="127"/>
      <c r="BG450" s="499"/>
      <c r="BH450" s="127"/>
      <c r="BI450" s="499"/>
      <c r="BJ450" s="127"/>
      <c r="BK450" s="509">
        <f t="shared" ref="BK450:BK459" si="321">BC450+BE450+BG450+BI450</f>
        <v>0</v>
      </c>
      <c r="BL450" s="510">
        <f>BK450/AT450</f>
        <v>0</v>
      </c>
      <c r="BM450" s="127">
        <f t="shared" ref="BM450:BM459" si="322">BD450+BF450+BH450+BJ450</f>
        <v>0</v>
      </c>
      <c r="BO450" s="149"/>
    </row>
    <row r="451" spans="1:67" s="115" customFormat="1" ht="90.75" customHeight="1" x14ac:dyDescent="0.2">
      <c r="A451" s="773" t="s">
        <v>360</v>
      </c>
      <c r="B451" s="1121" t="s">
        <v>944</v>
      </c>
      <c r="C451" s="1122"/>
      <c r="D451" s="379"/>
      <c r="E451" s="773" t="s">
        <v>29</v>
      </c>
      <c r="F451" s="379"/>
      <c r="G451" s="773"/>
      <c r="H451" s="379"/>
      <c r="I451" s="773"/>
      <c r="J451" s="773"/>
      <c r="K451" s="773"/>
      <c r="L451" s="773"/>
      <c r="M451" s="773">
        <v>1</v>
      </c>
      <c r="N451" s="379"/>
      <c r="O451" s="773">
        <v>1</v>
      </c>
      <c r="P451" s="773">
        <v>1</v>
      </c>
      <c r="Q451" s="773">
        <v>1</v>
      </c>
      <c r="R451" s="773">
        <v>1</v>
      </c>
      <c r="S451" s="773">
        <v>1</v>
      </c>
      <c r="T451" s="147"/>
      <c r="U451" s="1112" t="s">
        <v>375</v>
      </c>
      <c r="V451" s="773">
        <v>1</v>
      </c>
      <c r="W451" s="773"/>
      <c r="X451" s="773"/>
      <c r="Y451" s="773">
        <v>1</v>
      </c>
      <c r="Z451" s="379"/>
      <c r="AA451" s="791"/>
      <c r="AB451" s="148"/>
      <c r="AC451" s="773" t="s">
        <v>67</v>
      </c>
      <c r="AD451" s="379"/>
      <c r="AE451" s="499" t="s">
        <v>64</v>
      </c>
      <c r="AF451" s="379"/>
      <c r="AG451" s="773"/>
      <c r="AH451" s="773"/>
      <c r="AI451" s="773">
        <v>1</v>
      </c>
      <c r="AJ451" s="773">
        <v>1</v>
      </c>
      <c r="AK451" s="773">
        <v>1</v>
      </c>
      <c r="AL451" s="773">
        <v>1</v>
      </c>
      <c r="AM451" s="773">
        <v>1</v>
      </c>
      <c r="AN451" s="773">
        <v>1</v>
      </c>
      <c r="AO451" s="773">
        <v>1</v>
      </c>
      <c r="AP451" s="773">
        <v>1</v>
      </c>
      <c r="AQ451" s="773">
        <v>1</v>
      </c>
      <c r="AR451" s="773">
        <v>1</v>
      </c>
      <c r="AS451" s="94"/>
      <c r="AT451" s="773">
        <f t="shared" ref="AT451:AT459" si="323">SUM(AG451:AR451)</f>
        <v>10</v>
      </c>
      <c r="AU451" s="94"/>
      <c r="AV451" s="791" t="s">
        <v>41</v>
      </c>
      <c r="AW451" s="148"/>
      <c r="AX451" s="773">
        <v>1</v>
      </c>
      <c r="AY451" s="773">
        <f t="shared" ref="AY451:AY459" si="324">IF(AT451&lt;&gt;0,1,0)</f>
        <v>1</v>
      </c>
      <c r="AZ451" s="94"/>
      <c r="BA451" s="499" t="s">
        <v>352</v>
      </c>
      <c r="BC451" s="773"/>
      <c r="BD451" s="618"/>
      <c r="BE451" s="773"/>
      <c r="BF451" s="618"/>
      <c r="BG451" s="773"/>
      <c r="BH451" s="618"/>
      <c r="BI451" s="773"/>
      <c r="BJ451" s="618"/>
      <c r="BK451" s="1233">
        <f t="shared" si="321"/>
        <v>0</v>
      </c>
      <c r="BL451" s="1230">
        <f t="shared" ref="BL451:BL459" si="325">BK451/AT451</f>
        <v>0</v>
      </c>
      <c r="BM451" s="618">
        <f t="shared" si="322"/>
        <v>0</v>
      </c>
      <c r="BO451" s="624"/>
    </row>
    <row r="452" spans="1:67" s="115" customFormat="1" ht="69.75" customHeight="1" x14ac:dyDescent="0.2">
      <c r="A452" s="774"/>
      <c r="B452" s="1123"/>
      <c r="C452" s="1124"/>
      <c r="D452" s="379"/>
      <c r="E452" s="774"/>
      <c r="F452" s="379"/>
      <c r="G452" s="774"/>
      <c r="H452" s="379"/>
      <c r="I452" s="774"/>
      <c r="J452" s="774"/>
      <c r="K452" s="774"/>
      <c r="L452" s="774"/>
      <c r="M452" s="774"/>
      <c r="N452" s="379"/>
      <c r="O452" s="774"/>
      <c r="P452" s="774"/>
      <c r="Q452" s="774"/>
      <c r="R452" s="774"/>
      <c r="S452" s="774"/>
      <c r="T452" s="147"/>
      <c r="U452" s="1113"/>
      <c r="V452" s="774"/>
      <c r="W452" s="774"/>
      <c r="X452" s="774"/>
      <c r="Y452" s="774"/>
      <c r="Z452" s="379"/>
      <c r="AA452" s="792"/>
      <c r="AB452" s="148"/>
      <c r="AC452" s="774"/>
      <c r="AD452" s="379"/>
      <c r="AE452" s="499" t="s">
        <v>68</v>
      </c>
      <c r="AF452" s="379"/>
      <c r="AG452" s="774"/>
      <c r="AH452" s="774"/>
      <c r="AI452" s="774"/>
      <c r="AJ452" s="774"/>
      <c r="AK452" s="774"/>
      <c r="AL452" s="774"/>
      <c r="AM452" s="774"/>
      <c r="AN452" s="774"/>
      <c r="AO452" s="774"/>
      <c r="AP452" s="774"/>
      <c r="AQ452" s="774"/>
      <c r="AR452" s="774"/>
      <c r="AS452" s="94"/>
      <c r="AT452" s="774"/>
      <c r="AU452" s="94"/>
      <c r="AV452" s="792"/>
      <c r="AW452" s="148"/>
      <c r="AX452" s="774"/>
      <c r="AY452" s="774"/>
      <c r="AZ452" s="94"/>
      <c r="BA452" s="499" t="s">
        <v>352</v>
      </c>
      <c r="BC452" s="774"/>
      <c r="BD452" s="750"/>
      <c r="BE452" s="774"/>
      <c r="BF452" s="750"/>
      <c r="BG452" s="774"/>
      <c r="BH452" s="750"/>
      <c r="BI452" s="774"/>
      <c r="BJ452" s="750"/>
      <c r="BK452" s="1234"/>
      <c r="BL452" s="1231"/>
      <c r="BM452" s="750"/>
      <c r="BO452" s="1221"/>
    </row>
    <row r="453" spans="1:67" s="115" customFormat="1" ht="69.75" customHeight="1" x14ac:dyDescent="0.2">
      <c r="A453" s="774"/>
      <c r="B453" s="1123"/>
      <c r="C453" s="1124"/>
      <c r="D453" s="379"/>
      <c r="E453" s="774"/>
      <c r="F453" s="379"/>
      <c r="G453" s="774"/>
      <c r="H453" s="379"/>
      <c r="I453" s="774"/>
      <c r="J453" s="774"/>
      <c r="K453" s="774"/>
      <c r="L453" s="774"/>
      <c r="M453" s="774"/>
      <c r="N453" s="379"/>
      <c r="O453" s="774"/>
      <c r="P453" s="774"/>
      <c r="Q453" s="774"/>
      <c r="R453" s="774"/>
      <c r="S453" s="774"/>
      <c r="T453" s="147"/>
      <c r="U453" s="1113"/>
      <c r="V453" s="774"/>
      <c r="W453" s="774"/>
      <c r="X453" s="774"/>
      <c r="Y453" s="774"/>
      <c r="Z453" s="379"/>
      <c r="AA453" s="792"/>
      <c r="AB453" s="148"/>
      <c r="AC453" s="774"/>
      <c r="AD453" s="379"/>
      <c r="AE453" s="561" t="s">
        <v>418</v>
      </c>
      <c r="AF453" s="379"/>
      <c r="AG453" s="774"/>
      <c r="AH453" s="774"/>
      <c r="AI453" s="774"/>
      <c r="AJ453" s="774"/>
      <c r="AK453" s="774"/>
      <c r="AL453" s="774"/>
      <c r="AM453" s="774"/>
      <c r="AN453" s="774"/>
      <c r="AO453" s="774"/>
      <c r="AP453" s="774"/>
      <c r="AQ453" s="774"/>
      <c r="AR453" s="774"/>
      <c r="AS453" s="94"/>
      <c r="AT453" s="774"/>
      <c r="AU453" s="94"/>
      <c r="AV453" s="792"/>
      <c r="AW453" s="148"/>
      <c r="AX453" s="774"/>
      <c r="AY453" s="774"/>
      <c r="AZ453" s="94"/>
      <c r="BA453" s="499" t="s">
        <v>3</v>
      </c>
      <c r="BC453" s="774"/>
      <c r="BD453" s="750"/>
      <c r="BE453" s="774"/>
      <c r="BF453" s="750"/>
      <c r="BG453" s="774"/>
      <c r="BH453" s="750"/>
      <c r="BI453" s="774"/>
      <c r="BJ453" s="750"/>
      <c r="BK453" s="1234"/>
      <c r="BL453" s="1231"/>
      <c r="BM453" s="750"/>
      <c r="BO453" s="1221"/>
    </row>
    <row r="454" spans="1:67" s="115" customFormat="1" ht="69.75" customHeight="1" x14ac:dyDescent="0.2">
      <c r="A454" s="775"/>
      <c r="B454" s="1125"/>
      <c r="C454" s="1126"/>
      <c r="D454" s="379"/>
      <c r="E454" s="775"/>
      <c r="F454" s="379"/>
      <c r="G454" s="775"/>
      <c r="H454" s="379"/>
      <c r="I454" s="775"/>
      <c r="J454" s="775"/>
      <c r="K454" s="775"/>
      <c r="L454" s="775"/>
      <c r="M454" s="775"/>
      <c r="N454" s="379"/>
      <c r="O454" s="775"/>
      <c r="P454" s="775"/>
      <c r="Q454" s="775"/>
      <c r="R454" s="775"/>
      <c r="S454" s="775"/>
      <c r="T454" s="147"/>
      <c r="U454" s="1114"/>
      <c r="V454" s="775"/>
      <c r="W454" s="775"/>
      <c r="X454" s="775"/>
      <c r="Y454" s="775"/>
      <c r="Z454" s="379"/>
      <c r="AA454" s="793"/>
      <c r="AB454" s="148"/>
      <c r="AC454" s="775"/>
      <c r="AD454" s="379"/>
      <c r="AE454" s="499" t="s">
        <v>372</v>
      </c>
      <c r="AF454" s="379"/>
      <c r="AG454" s="775"/>
      <c r="AH454" s="775"/>
      <c r="AI454" s="775"/>
      <c r="AJ454" s="775"/>
      <c r="AK454" s="775"/>
      <c r="AL454" s="775"/>
      <c r="AM454" s="775"/>
      <c r="AN454" s="775"/>
      <c r="AO454" s="775"/>
      <c r="AP454" s="775"/>
      <c r="AQ454" s="775"/>
      <c r="AR454" s="775"/>
      <c r="AS454" s="94"/>
      <c r="AT454" s="775"/>
      <c r="AU454" s="94"/>
      <c r="AV454" s="793"/>
      <c r="AW454" s="148"/>
      <c r="AX454" s="775"/>
      <c r="AY454" s="775"/>
      <c r="AZ454" s="94"/>
      <c r="BA454" s="499" t="s">
        <v>352</v>
      </c>
      <c r="BC454" s="775"/>
      <c r="BD454" s="619"/>
      <c r="BE454" s="775"/>
      <c r="BF454" s="619"/>
      <c r="BG454" s="775"/>
      <c r="BH454" s="619"/>
      <c r="BI454" s="775"/>
      <c r="BJ454" s="619"/>
      <c r="BK454" s="1235"/>
      <c r="BL454" s="1232"/>
      <c r="BM454" s="619"/>
      <c r="BO454" s="625"/>
    </row>
    <row r="455" spans="1:67" s="94" customFormat="1" ht="192" customHeight="1" x14ac:dyDescent="0.2">
      <c r="A455" s="499" t="s">
        <v>361</v>
      </c>
      <c r="B455" s="1102" t="s">
        <v>568</v>
      </c>
      <c r="C455" s="1103"/>
      <c r="D455" s="114"/>
      <c r="E455" s="499" t="s">
        <v>381</v>
      </c>
      <c r="F455" s="114"/>
      <c r="G455" s="499"/>
      <c r="H455" s="114"/>
      <c r="I455" s="499"/>
      <c r="J455" s="499">
        <v>1</v>
      </c>
      <c r="K455" s="499"/>
      <c r="L455" s="499">
        <v>1</v>
      </c>
      <c r="M455" s="499"/>
      <c r="N455" s="114"/>
      <c r="O455" s="499">
        <v>1</v>
      </c>
      <c r="P455" s="499">
        <v>1</v>
      </c>
      <c r="Q455" s="499">
        <v>1</v>
      </c>
      <c r="R455" s="499">
        <v>1</v>
      </c>
      <c r="S455" s="499">
        <v>1</v>
      </c>
      <c r="T455" s="114"/>
      <c r="U455" s="503" t="s">
        <v>375</v>
      </c>
      <c r="V455" s="499">
        <v>1</v>
      </c>
      <c r="W455" s="499"/>
      <c r="X455" s="499">
        <v>1</v>
      </c>
      <c r="Y455" s="499">
        <v>1</v>
      </c>
      <c r="Z455" s="114"/>
      <c r="AA455" s="504"/>
      <c r="AB455" s="114"/>
      <c r="AC455" s="499" t="s">
        <v>67</v>
      </c>
      <c r="AD455" s="114"/>
      <c r="AE455" s="499" t="s">
        <v>64</v>
      </c>
      <c r="AF455" s="114"/>
      <c r="AG455" s="499"/>
      <c r="AH455" s="499"/>
      <c r="AI455" s="499"/>
      <c r="AJ455" s="499">
        <v>1</v>
      </c>
      <c r="AK455" s="499"/>
      <c r="AL455" s="499"/>
      <c r="AM455" s="499">
        <v>1</v>
      </c>
      <c r="AN455" s="499"/>
      <c r="AO455" s="499"/>
      <c r="AP455" s="499"/>
      <c r="AQ455" s="499"/>
      <c r="AR455" s="499"/>
      <c r="AS455" s="114"/>
      <c r="AT455" s="499">
        <f t="shared" si="323"/>
        <v>2</v>
      </c>
      <c r="AU455" s="114"/>
      <c r="AV455" s="504" t="s">
        <v>41</v>
      </c>
      <c r="AW455" s="114"/>
      <c r="AX455" s="499">
        <v>1</v>
      </c>
      <c r="AY455" s="499">
        <f t="shared" si="324"/>
        <v>1</v>
      </c>
      <c r="AZ455" s="114"/>
      <c r="BA455" s="499" t="s">
        <v>352</v>
      </c>
      <c r="BC455" s="499"/>
      <c r="BD455" s="127"/>
      <c r="BE455" s="499"/>
      <c r="BF455" s="127"/>
      <c r="BG455" s="499"/>
      <c r="BH455" s="127"/>
      <c r="BI455" s="499"/>
      <c r="BJ455" s="127"/>
      <c r="BK455" s="509">
        <f t="shared" si="321"/>
        <v>0</v>
      </c>
      <c r="BL455" s="510">
        <f t="shared" si="325"/>
        <v>0</v>
      </c>
      <c r="BM455" s="127">
        <f t="shared" si="322"/>
        <v>0</v>
      </c>
      <c r="BO455" s="256"/>
    </row>
    <row r="456" spans="1:67" s="114" customFormat="1" ht="93" customHeight="1" x14ac:dyDescent="0.2">
      <c r="A456" s="499" t="s">
        <v>362</v>
      </c>
      <c r="B456" s="1102" t="s">
        <v>307</v>
      </c>
      <c r="C456" s="1103"/>
      <c r="E456" s="499" t="s">
        <v>3</v>
      </c>
      <c r="G456" s="499"/>
      <c r="I456" s="499"/>
      <c r="J456" s="499"/>
      <c r="K456" s="499"/>
      <c r="L456" s="499">
        <v>1</v>
      </c>
      <c r="M456" s="499"/>
      <c r="O456" s="499">
        <v>1</v>
      </c>
      <c r="P456" s="499"/>
      <c r="Q456" s="499"/>
      <c r="R456" s="499"/>
      <c r="S456" s="499"/>
      <c r="U456" s="503" t="s">
        <v>377</v>
      </c>
      <c r="V456" s="499">
        <v>3</v>
      </c>
      <c r="W456" s="499"/>
      <c r="X456" s="499">
        <v>1</v>
      </c>
      <c r="Y456" s="499">
        <v>1</v>
      </c>
      <c r="AA456" s="504"/>
      <c r="AC456" s="499" t="s">
        <v>67</v>
      </c>
      <c r="AE456" s="499" t="s">
        <v>64</v>
      </c>
      <c r="AG456" s="499"/>
      <c r="AH456" s="499"/>
      <c r="AI456" s="499"/>
      <c r="AJ456" s="499"/>
      <c r="AK456" s="499"/>
      <c r="AL456" s="499"/>
      <c r="AM456" s="499"/>
      <c r="AN456" s="499"/>
      <c r="AO456" s="499"/>
      <c r="AP456" s="499"/>
      <c r="AQ456" s="499">
        <v>1</v>
      </c>
      <c r="AR456" s="499"/>
      <c r="AT456" s="499">
        <f t="shared" si="323"/>
        <v>1</v>
      </c>
      <c r="AV456" s="504" t="s">
        <v>340</v>
      </c>
      <c r="AX456" s="499">
        <v>1</v>
      </c>
      <c r="AY456" s="499">
        <f t="shared" si="324"/>
        <v>1</v>
      </c>
      <c r="BA456" s="499" t="s">
        <v>352</v>
      </c>
      <c r="BC456" s="499"/>
      <c r="BD456" s="127"/>
      <c r="BE456" s="499"/>
      <c r="BF456" s="127"/>
      <c r="BG456" s="499"/>
      <c r="BH456" s="127"/>
      <c r="BI456" s="499"/>
      <c r="BJ456" s="127"/>
      <c r="BK456" s="509">
        <f t="shared" si="321"/>
        <v>0</v>
      </c>
      <c r="BL456" s="510">
        <f t="shared" si="325"/>
        <v>0</v>
      </c>
      <c r="BM456" s="127">
        <f t="shared" si="322"/>
        <v>0</v>
      </c>
      <c r="BO456" s="149"/>
    </row>
    <row r="457" spans="1:67" s="114" customFormat="1" ht="161.44999999999999" customHeight="1" x14ac:dyDescent="0.2">
      <c r="A457" s="499" t="s">
        <v>363</v>
      </c>
      <c r="B457" s="1102" t="s">
        <v>569</v>
      </c>
      <c r="C457" s="1103"/>
      <c r="E457" s="499" t="s">
        <v>3</v>
      </c>
      <c r="G457" s="499"/>
      <c r="I457" s="499"/>
      <c r="J457" s="499"/>
      <c r="K457" s="499"/>
      <c r="L457" s="499"/>
      <c r="M457" s="499">
        <v>1</v>
      </c>
      <c r="O457" s="499">
        <v>1</v>
      </c>
      <c r="P457" s="499">
        <v>1</v>
      </c>
      <c r="Q457" s="499">
        <v>1</v>
      </c>
      <c r="R457" s="499">
        <v>1</v>
      </c>
      <c r="S457" s="499">
        <v>1</v>
      </c>
      <c r="U457" s="503" t="s">
        <v>375</v>
      </c>
      <c r="V457" s="499">
        <v>1</v>
      </c>
      <c r="W457" s="499"/>
      <c r="X457" s="499">
        <v>1</v>
      </c>
      <c r="Y457" s="499">
        <v>1</v>
      </c>
      <c r="AA457" s="505" t="s">
        <v>243</v>
      </c>
      <c r="AC457" s="499" t="s">
        <v>67</v>
      </c>
      <c r="AE457" s="499" t="s">
        <v>64</v>
      </c>
      <c r="AG457" s="499"/>
      <c r="AH457" s="499"/>
      <c r="AI457" s="499"/>
      <c r="AJ457" s="499"/>
      <c r="AK457" s="499"/>
      <c r="AL457" s="499">
        <v>1</v>
      </c>
      <c r="AM457" s="499"/>
      <c r="AN457" s="499"/>
      <c r="AO457" s="499"/>
      <c r="AP457" s="499"/>
      <c r="AQ457" s="499"/>
      <c r="AR457" s="499">
        <v>1</v>
      </c>
      <c r="AS457" s="94"/>
      <c r="AT457" s="499">
        <f t="shared" si="323"/>
        <v>2</v>
      </c>
      <c r="AU457" s="94"/>
      <c r="AV457" s="504" t="s">
        <v>41</v>
      </c>
      <c r="AX457" s="499">
        <v>1</v>
      </c>
      <c r="AY457" s="499">
        <f t="shared" si="324"/>
        <v>1</v>
      </c>
      <c r="AZ457" s="94"/>
      <c r="BA457" s="499" t="s">
        <v>352</v>
      </c>
      <c r="BC457" s="499"/>
      <c r="BD457" s="127"/>
      <c r="BE457" s="499"/>
      <c r="BF457" s="127"/>
      <c r="BG457" s="499"/>
      <c r="BH457" s="127"/>
      <c r="BI457" s="499"/>
      <c r="BJ457" s="127"/>
      <c r="BK457" s="509">
        <f t="shared" si="321"/>
        <v>0</v>
      </c>
      <c r="BL457" s="510">
        <f t="shared" si="325"/>
        <v>0</v>
      </c>
      <c r="BM457" s="127">
        <f t="shared" si="322"/>
        <v>0</v>
      </c>
      <c r="BO457" s="149"/>
    </row>
    <row r="458" spans="1:67" s="94" customFormat="1" ht="154.9" customHeight="1" x14ac:dyDescent="0.2">
      <c r="A458" s="499" t="s">
        <v>364</v>
      </c>
      <c r="B458" s="1102" t="s">
        <v>570</v>
      </c>
      <c r="C458" s="1103"/>
      <c r="D458" s="114"/>
      <c r="E458" s="499" t="s">
        <v>47</v>
      </c>
      <c r="F458" s="114"/>
      <c r="G458" s="499"/>
      <c r="H458" s="114"/>
      <c r="I458" s="499"/>
      <c r="J458" s="499"/>
      <c r="K458" s="499"/>
      <c r="L458" s="499">
        <v>1</v>
      </c>
      <c r="M458" s="499">
        <v>1</v>
      </c>
      <c r="N458" s="114"/>
      <c r="O458" s="499">
        <v>1</v>
      </c>
      <c r="P458" s="499">
        <v>1</v>
      </c>
      <c r="Q458" s="499">
        <v>1</v>
      </c>
      <c r="R458" s="499">
        <v>1</v>
      </c>
      <c r="S458" s="499">
        <v>1</v>
      </c>
      <c r="T458" s="114"/>
      <c r="U458" s="503" t="s">
        <v>377</v>
      </c>
      <c r="V458" s="499">
        <v>4</v>
      </c>
      <c r="W458" s="499"/>
      <c r="X458" s="499">
        <v>1</v>
      </c>
      <c r="Y458" s="499">
        <v>1</v>
      </c>
      <c r="Z458" s="114"/>
      <c r="AA458" s="504"/>
      <c r="AB458" s="114"/>
      <c r="AC458" s="499" t="s">
        <v>67</v>
      </c>
      <c r="AD458" s="114"/>
      <c r="AE458" s="499" t="s">
        <v>64</v>
      </c>
      <c r="AF458" s="114"/>
      <c r="AG458" s="499"/>
      <c r="AH458" s="499"/>
      <c r="AI458" s="499">
        <v>1</v>
      </c>
      <c r="AJ458" s="499"/>
      <c r="AK458" s="499">
        <v>1</v>
      </c>
      <c r="AL458" s="499"/>
      <c r="AM458" s="499"/>
      <c r="AN458" s="499"/>
      <c r="AO458" s="499">
        <v>1</v>
      </c>
      <c r="AP458" s="499"/>
      <c r="AQ458" s="499">
        <v>1</v>
      </c>
      <c r="AR458" s="499"/>
      <c r="AT458" s="499">
        <f t="shared" si="323"/>
        <v>4</v>
      </c>
      <c r="AV458" s="504" t="s">
        <v>41</v>
      </c>
      <c r="AW458" s="114"/>
      <c r="AX458" s="499">
        <v>1</v>
      </c>
      <c r="AY458" s="499">
        <f t="shared" si="324"/>
        <v>1</v>
      </c>
      <c r="BA458" s="499" t="s">
        <v>352</v>
      </c>
      <c r="BC458" s="499"/>
      <c r="BD458" s="127"/>
      <c r="BE458" s="499"/>
      <c r="BF458" s="127"/>
      <c r="BG458" s="499"/>
      <c r="BH458" s="127"/>
      <c r="BI458" s="499"/>
      <c r="BJ458" s="127"/>
      <c r="BK458" s="509">
        <f t="shared" si="321"/>
        <v>0</v>
      </c>
      <c r="BL458" s="510">
        <f t="shared" si="325"/>
        <v>0</v>
      </c>
      <c r="BM458" s="127">
        <f t="shared" si="322"/>
        <v>0</v>
      </c>
      <c r="BO458" s="131"/>
    </row>
    <row r="459" spans="1:67" s="94" customFormat="1" ht="184.15" customHeight="1" x14ac:dyDescent="0.2">
      <c r="A459" s="499" t="s">
        <v>365</v>
      </c>
      <c r="B459" s="1102" t="s">
        <v>571</v>
      </c>
      <c r="C459" s="1103"/>
      <c r="D459" s="114"/>
      <c r="E459" s="499" t="s">
        <v>433</v>
      </c>
      <c r="F459" s="114"/>
      <c r="G459" s="499"/>
      <c r="H459" s="114"/>
      <c r="I459" s="499"/>
      <c r="J459" s="499"/>
      <c r="K459" s="499"/>
      <c r="L459" s="499"/>
      <c r="M459" s="499">
        <v>1</v>
      </c>
      <c r="N459" s="114"/>
      <c r="O459" s="499"/>
      <c r="P459" s="499"/>
      <c r="Q459" s="499"/>
      <c r="R459" s="499">
        <v>1</v>
      </c>
      <c r="S459" s="499"/>
      <c r="T459" s="114"/>
      <c r="U459" s="503" t="s">
        <v>377</v>
      </c>
      <c r="V459" s="499">
        <v>1</v>
      </c>
      <c r="W459" s="499"/>
      <c r="X459" s="499">
        <v>1</v>
      </c>
      <c r="Y459" s="499">
        <v>1</v>
      </c>
      <c r="Z459" s="114"/>
      <c r="AA459" s="504"/>
      <c r="AB459" s="114"/>
      <c r="AC459" s="499" t="s">
        <v>67</v>
      </c>
      <c r="AD459" s="114"/>
      <c r="AE459" s="499" t="s">
        <v>64</v>
      </c>
      <c r="AF459" s="114"/>
      <c r="AG459" s="499"/>
      <c r="AH459" s="499"/>
      <c r="AI459" s="499"/>
      <c r="AJ459" s="499">
        <v>1</v>
      </c>
      <c r="AK459" s="499"/>
      <c r="AL459" s="499"/>
      <c r="AM459" s="499"/>
      <c r="AN459" s="499"/>
      <c r="AO459" s="499">
        <v>1</v>
      </c>
      <c r="AP459" s="499"/>
      <c r="AQ459" s="499"/>
      <c r="AR459" s="499"/>
      <c r="AS459" s="114"/>
      <c r="AT459" s="499">
        <f t="shared" si="323"/>
        <v>2</v>
      </c>
      <c r="AU459" s="114"/>
      <c r="AV459" s="504" t="s">
        <v>85</v>
      </c>
      <c r="AW459" s="114"/>
      <c r="AX459" s="499">
        <v>1</v>
      </c>
      <c r="AY459" s="499">
        <f t="shared" si="324"/>
        <v>1</v>
      </c>
      <c r="AZ459" s="114"/>
      <c r="BA459" s="499" t="s">
        <v>352</v>
      </c>
      <c r="BC459" s="499"/>
      <c r="BD459" s="127"/>
      <c r="BE459" s="499"/>
      <c r="BF459" s="127"/>
      <c r="BG459" s="499"/>
      <c r="BH459" s="127"/>
      <c r="BI459" s="499"/>
      <c r="BJ459" s="127"/>
      <c r="BK459" s="509">
        <f t="shared" si="321"/>
        <v>0</v>
      </c>
      <c r="BL459" s="510">
        <f t="shared" si="325"/>
        <v>0</v>
      </c>
      <c r="BM459" s="127">
        <f t="shared" si="322"/>
        <v>0</v>
      </c>
      <c r="BO459" s="131"/>
    </row>
    <row r="460" spans="1:67" s="94" customFormat="1" ht="86.25" customHeight="1" x14ac:dyDescent="0.2">
      <c r="A460" s="773" t="s">
        <v>1098</v>
      </c>
      <c r="B460" s="1121" t="s">
        <v>572</v>
      </c>
      <c r="C460" s="1122"/>
      <c r="D460" s="357"/>
      <c r="E460" s="773" t="s">
        <v>945</v>
      </c>
      <c r="F460" s="114"/>
      <c r="G460" s="773"/>
      <c r="H460" s="114"/>
      <c r="I460" s="773"/>
      <c r="J460" s="773"/>
      <c r="K460" s="773"/>
      <c r="L460" s="773"/>
      <c r="M460" s="773">
        <v>1</v>
      </c>
      <c r="N460" s="114"/>
      <c r="O460" s="773">
        <v>1</v>
      </c>
      <c r="P460" s="773">
        <v>1</v>
      </c>
      <c r="Q460" s="773">
        <v>1</v>
      </c>
      <c r="R460" s="773">
        <v>1</v>
      </c>
      <c r="S460" s="773">
        <v>1</v>
      </c>
      <c r="T460" s="114"/>
      <c r="U460" s="1112" t="s">
        <v>377</v>
      </c>
      <c r="V460" s="773">
        <v>1</v>
      </c>
      <c r="W460" s="773"/>
      <c r="X460" s="773"/>
      <c r="Y460" s="773">
        <v>1</v>
      </c>
      <c r="Z460" s="114"/>
      <c r="AA460" s="791" t="s">
        <v>242</v>
      </c>
      <c r="AB460" s="114"/>
      <c r="AC460" s="773" t="s">
        <v>67</v>
      </c>
      <c r="AD460" s="114"/>
      <c r="AE460" s="773" t="s">
        <v>64</v>
      </c>
      <c r="AF460" s="114"/>
      <c r="AG460" s="773"/>
      <c r="AH460" s="773"/>
      <c r="AI460" s="773"/>
      <c r="AJ460" s="773"/>
      <c r="AK460" s="773"/>
      <c r="AL460" s="773">
        <v>1</v>
      </c>
      <c r="AM460" s="773"/>
      <c r="AN460" s="773"/>
      <c r="AO460" s="773"/>
      <c r="AP460" s="773"/>
      <c r="AQ460" s="773">
        <v>1</v>
      </c>
      <c r="AR460" s="773"/>
      <c r="AS460" s="114"/>
      <c r="AT460" s="773">
        <f t="shared" ref="AT460" si="326">SUM(AG460:AR460)</f>
        <v>2</v>
      </c>
      <c r="AU460" s="114"/>
      <c r="AV460" s="504" t="s">
        <v>373</v>
      </c>
      <c r="AW460" s="114"/>
      <c r="AX460" s="773">
        <v>1</v>
      </c>
      <c r="AY460" s="773">
        <f t="shared" ref="AY460" si="327">IF(AT460&lt;&gt;0,1,0)</f>
        <v>1</v>
      </c>
      <c r="AZ460" s="114"/>
      <c r="BA460" s="773" t="s">
        <v>352</v>
      </c>
      <c r="BC460" s="773"/>
      <c r="BD460" s="618"/>
      <c r="BE460" s="773"/>
      <c r="BF460" s="618"/>
      <c r="BG460" s="773"/>
      <c r="BH460" s="618"/>
      <c r="BI460" s="773"/>
      <c r="BJ460" s="618"/>
      <c r="BK460" s="1233">
        <f t="shared" ref="BK460" si="328">BC460+BE460+BG460+BI460</f>
        <v>0</v>
      </c>
      <c r="BL460" s="1230">
        <f t="shared" ref="BL460" si="329">BK460/AT460</f>
        <v>0</v>
      </c>
      <c r="BM460" s="618">
        <f t="shared" ref="BM460" si="330">BD460+BF460+BH460+BJ460</f>
        <v>0</v>
      </c>
      <c r="BO460" s="646"/>
    </row>
    <row r="461" spans="1:67" s="94" customFormat="1" ht="86.25" customHeight="1" x14ac:dyDescent="0.2">
      <c r="A461" s="775"/>
      <c r="B461" s="1125"/>
      <c r="C461" s="1126"/>
      <c r="D461" s="480"/>
      <c r="E461" s="775"/>
      <c r="F461" s="114"/>
      <c r="G461" s="775"/>
      <c r="H461" s="114"/>
      <c r="I461" s="775"/>
      <c r="J461" s="775"/>
      <c r="K461" s="775"/>
      <c r="L461" s="775"/>
      <c r="M461" s="775"/>
      <c r="N461" s="114"/>
      <c r="O461" s="775"/>
      <c r="P461" s="775"/>
      <c r="Q461" s="775"/>
      <c r="R461" s="775"/>
      <c r="S461" s="775"/>
      <c r="T461" s="114"/>
      <c r="U461" s="1114"/>
      <c r="V461" s="775"/>
      <c r="W461" s="775"/>
      <c r="X461" s="775"/>
      <c r="Y461" s="775"/>
      <c r="Z461" s="114"/>
      <c r="AA461" s="793"/>
      <c r="AB461" s="114"/>
      <c r="AC461" s="775"/>
      <c r="AD461" s="114"/>
      <c r="AE461" s="775"/>
      <c r="AF461" s="114"/>
      <c r="AG461" s="775"/>
      <c r="AH461" s="775"/>
      <c r="AI461" s="775"/>
      <c r="AJ461" s="775"/>
      <c r="AK461" s="775"/>
      <c r="AL461" s="775"/>
      <c r="AM461" s="775"/>
      <c r="AN461" s="775"/>
      <c r="AO461" s="775"/>
      <c r="AP461" s="775"/>
      <c r="AQ461" s="775"/>
      <c r="AR461" s="775"/>
      <c r="AS461" s="114"/>
      <c r="AT461" s="775"/>
      <c r="AU461" s="114"/>
      <c r="AV461" s="504" t="s">
        <v>41</v>
      </c>
      <c r="AW461" s="114"/>
      <c r="AX461" s="775"/>
      <c r="AY461" s="775"/>
      <c r="AZ461" s="114"/>
      <c r="BA461" s="775"/>
      <c r="BC461" s="775"/>
      <c r="BD461" s="619"/>
      <c r="BE461" s="775"/>
      <c r="BF461" s="619"/>
      <c r="BG461" s="775"/>
      <c r="BH461" s="619"/>
      <c r="BI461" s="775"/>
      <c r="BJ461" s="619"/>
      <c r="BK461" s="1235"/>
      <c r="BL461" s="1232"/>
      <c r="BM461" s="619"/>
      <c r="BO461" s="647"/>
    </row>
    <row r="462" spans="1:67" s="115" customFormat="1" ht="90.75" customHeight="1" x14ac:dyDescent="0.2">
      <c r="A462" s="773" t="s">
        <v>1099</v>
      </c>
      <c r="B462" s="1121" t="s">
        <v>954</v>
      </c>
      <c r="C462" s="1122"/>
      <c r="D462" s="379"/>
      <c r="E462" s="773" t="s">
        <v>29</v>
      </c>
      <c r="F462" s="379"/>
      <c r="G462" s="773"/>
      <c r="H462" s="379"/>
      <c r="I462" s="773"/>
      <c r="J462" s="773"/>
      <c r="K462" s="773"/>
      <c r="L462" s="773"/>
      <c r="M462" s="773">
        <v>1</v>
      </c>
      <c r="N462" s="379"/>
      <c r="O462" s="773">
        <v>1</v>
      </c>
      <c r="P462" s="773">
        <v>1</v>
      </c>
      <c r="Q462" s="773">
        <v>1</v>
      </c>
      <c r="R462" s="773">
        <v>1</v>
      </c>
      <c r="S462" s="773">
        <v>1</v>
      </c>
      <c r="T462" s="147"/>
      <c r="U462" s="1112" t="s">
        <v>376</v>
      </c>
      <c r="V462" s="773">
        <v>1</v>
      </c>
      <c r="W462" s="773"/>
      <c r="X462" s="773"/>
      <c r="Y462" s="773">
        <v>1</v>
      </c>
      <c r="Z462" s="379"/>
      <c r="AA462" s="791"/>
      <c r="AB462" s="148"/>
      <c r="AC462" s="773" t="s">
        <v>67</v>
      </c>
      <c r="AD462" s="379"/>
      <c r="AE462" s="499" t="s">
        <v>64</v>
      </c>
      <c r="AF462" s="379"/>
      <c r="AG462" s="773"/>
      <c r="AH462" s="773"/>
      <c r="AI462" s="773"/>
      <c r="AJ462" s="773"/>
      <c r="AK462" s="773"/>
      <c r="AL462" s="773">
        <v>1</v>
      </c>
      <c r="AM462" s="773"/>
      <c r="AN462" s="773"/>
      <c r="AO462" s="773"/>
      <c r="AP462" s="773"/>
      <c r="AQ462" s="773"/>
      <c r="AR462" s="773"/>
      <c r="AS462" s="94"/>
      <c r="AT462" s="773">
        <f t="shared" ref="AT462" si="331">SUM(AG462:AR462)</f>
        <v>1</v>
      </c>
      <c r="AU462" s="94"/>
      <c r="AV462" s="791" t="s">
        <v>41</v>
      </c>
      <c r="AW462" s="148"/>
      <c r="AX462" s="773">
        <v>1</v>
      </c>
      <c r="AY462" s="773">
        <f t="shared" ref="AY462" si="332">IF(AT462&lt;&gt;0,1,0)</f>
        <v>1</v>
      </c>
      <c r="AZ462" s="94"/>
      <c r="BA462" s="499" t="s">
        <v>352</v>
      </c>
      <c r="BC462" s="773"/>
      <c r="BD462" s="618"/>
      <c r="BE462" s="773"/>
      <c r="BF462" s="618"/>
      <c r="BG462" s="773"/>
      <c r="BH462" s="618"/>
      <c r="BI462" s="773"/>
      <c r="BJ462" s="618"/>
      <c r="BK462" s="1233">
        <f t="shared" ref="BK462" si="333">BC462+BE462+BG462+BI462</f>
        <v>0</v>
      </c>
      <c r="BL462" s="1230">
        <f t="shared" ref="BL462" si="334">BK462/AT462</f>
        <v>0</v>
      </c>
      <c r="BM462" s="618">
        <f t="shared" ref="BM462" si="335">BD462+BF462+BH462+BJ462</f>
        <v>0</v>
      </c>
      <c r="BO462" s="624"/>
    </row>
    <row r="463" spans="1:67" s="115" customFormat="1" ht="69.75" customHeight="1" x14ac:dyDescent="0.2">
      <c r="A463" s="774"/>
      <c r="B463" s="1123"/>
      <c r="C463" s="1124"/>
      <c r="D463" s="379"/>
      <c r="E463" s="774"/>
      <c r="F463" s="379"/>
      <c r="G463" s="774"/>
      <c r="H463" s="379"/>
      <c r="I463" s="774"/>
      <c r="J463" s="774"/>
      <c r="K463" s="774"/>
      <c r="L463" s="774"/>
      <c r="M463" s="774"/>
      <c r="N463" s="379"/>
      <c r="O463" s="774"/>
      <c r="P463" s="774"/>
      <c r="Q463" s="774"/>
      <c r="R463" s="774"/>
      <c r="S463" s="774"/>
      <c r="T463" s="147"/>
      <c r="U463" s="1113"/>
      <c r="V463" s="774"/>
      <c r="W463" s="774"/>
      <c r="X463" s="774"/>
      <c r="Y463" s="774"/>
      <c r="Z463" s="379"/>
      <c r="AA463" s="792"/>
      <c r="AB463" s="148"/>
      <c r="AC463" s="774"/>
      <c r="AD463" s="379"/>
      <c r="AE463" s="499" t="s">
        <v>67</v>
      </c>
      <c r="AF463" s="379"/>
      <c r="AG463" s="774"/>
      <c r="AH463" s="774"/>
      <c r="AI463" s="774"/>
      <c r="AJ463" s="774"/>
      <c r="AK463" s="774"/>
      <c r="AL463" s="774"/>
      <c r="AM463" s="774"/>
      <c r="AN463" s="774"/>
      <c r="AO463" s="774"/>
      <c r="AP463" s="774"/>
      <c r="AQ463" s="774"/>
      <c r="AR463" s="774"/>
      <c r="AS463" s="94"/>
      <c r="AT463" s="774"/>
      <c r="AU463" s="94"/>
      <c r="AV463" s="792"/>
      <c r="AW463" s="148"/>
      <c r="AX463" s="774"/>
      <c r="AY463" s="774"/>
      <c r="AZ463" s="94"/>
      <c r="BA463" s="499" t="s">
        <v>352</v>
      </c>
      <c r="BC463" s="774"/>
      <c r="BD463" s="750"/>
      <c r="BE463" s="774"/>
      <c r="BF463" s="750"/>
      <c r="BG463" s="774"/>
      <c r="BH463" s="750"/>
      <c r="BI463" s="774"/>
      <c r="BJ463" s="750"/>
      <c r="BK463" s="1234"/>
      <c r="BL463" s="1231"/>
      <c r="BM463" s="750"/>
      <c r="BO463" s="1221"/>
    </row>
    <row r="464" spans="1:67" s="115" customFormat="1" ht="69.75" customHeight="1" x14ac:dyDescent="0.2">
      <c r="A464" s="775"/>
      <c r="B464" s="1125"/>
      <c r="C464" s="1126"/>
      <c r="D464" s="379"/>
      <c r="E464" s="775"/>
      <c r="F464" s="379"/>
      <c r="G464" s="775"/>
      <c r="H464" s="379"/>
      <c r="I464" s="775"/>
      <c r="J464" s="775"/>
      <c r="K464" s="775"/>
      <c r="L464" s="775"/>
      <c r="M464" s="775"/>
      <c r="N464" s="379"/>
      <c r="O464" s="775"/>
      <c r="P464" s="775"/>
      <c r="Q464" s="775"/>
      <c r="R464" s="775"/>
      <c r="S464" s="775"/>
      <c r="T464" s="147"/>
      <c r="U464" s="1114"/>
      <c r="V464" s="775"/>
      <c r="W464" s="775"/>
      <c r="X464" s="775"/>
      <c r="Y464" s="775"/>
      <c r="Z464" s="379"/>
      <c r="AA464" s="793"/>
      <c r="AB464" s="148"/>
      <c r="AC464" s="775"/>
      <c r="AD464" s="379"/>
      <c r="AE464" s="499" t="s">
        <v>69</v>
      </c>
      <c r="AF464" s="379"/>
      <c r="AG464" s="775"/>
      <c r="AH464" s="775"/>
      <c r="AI464" s="775"/>
      <c r="AJ464" s="775"/>
      <c r="AK464" s="775"/>
      <c r="AL464" s="775"/>
      <c r="AM464" s="775"/>
      <c r="AN464" s="775"/>
      <c r="AO464" s="775"/>
      <c r="AP464" s="775"/>
      <c r="AQ464" s="775"/>
      <c r="AR464" s="775"/>
      <c r="AS464" s="94"/>
      <c r="AT464" s="775"/>
      <c r="AU464" s="94"/>
      <c r="AV464" s="793"/>
      <c r="AW464" s="148"/>
      <c r="AX464" s="775"/>
      <c r="AY464" s="775"/>
      <c r="AZ464" s="94"/>
      <c r="BA464" s="499" t="s">
        <v>352</v>
      </c>
      <c r="BC464" s="775"/>
      <c r="BD464" s="619"/>
      <c r="BE464" s="775"/>
      <c r="BF464" s="619"/>
      <c r="BG464" s="775"/>
      <c r="BH464" s="619"/>
      <c r="BI464" s="775"/>
      <c r="BJ464" s="619"/>
      <c r="BK464" s="1235"/>
      <c r="BL464" s="1232"/>
      <c r="BM464" s="619"/>
      <c r="BO464" s="625"/>
    </row>
    <row r="465" spans="1:67" s="218" customFormat="1" ht="99.75" customHeight="1" x14ac:dyDescent="0.2">
      <c r="A465" s="499" t="s">
        <v>1100</v>
      </c>
      <c r="B465" s="1297" t="s">
        <v>940</v>
      </c>
      <c r="C465" s="1298"/>
      <c r="E465" s="502" t="s">
        <v>433</v>
      </c>
      <c r="G465" s="502"/>
      <c r="I465" s="502"/>
      <c r="J465" s="502"/>
      <c r="K465" s="502"/>
      <c r="L465" s="502">
        <v>1</v>
      </c>
      <c r="M465" s="502"/>
      <c r="N465" s="431"/>
      <c r="O465" s="502">
        <v>1</v>
      </c>
      <c r="P465" s="502">
        <v>1</v>
      </c>
      <c r="Q465" s="502">
        <v>1</v>
      </c>
      <c r="R465" s="502">
        <v>1</v>
      </c>
      <c r="S465" s="502">
        <v>1</v>
      </c>
      <c r="U465" s="503" t="s">
        <v>377</v>
      </c>
      <c r="V465" s="499">
        <v>1</v>
      </c>
      <c r="W465" s="499"/>
      <c r="X465" s="499"/>
      <c r="Y465" s="499">
        <v>1</v>
      </c>
      <c r="AA465" s="506"/>
      <c r="AC465" s="499" t="s">
        <v>67</v>
      </c>
      <c r="AD465" s="114"/>
      <c r="AE465" s="499" t="s">
        <v>64</v>
      </c>
      <c r="AG465" s="502"/>
      <c r="AH465" s="502"/>
      <c r="AI465" s="502"/>
      <c r="AJ465" s="502"/>
      <c r="AK465" s="502"/>
      <c r="AL465" s="502">
        <v>1</v>
      </c>
      <c r="AM465" s="502"/>
      <c r="AN465" s="502"/>
      <c r="AO465" s="502"/>
      <c r="AP465" s="502"/>
      <c r="AQ465" s="502">
        <v>1</v>
      </c>
      <c r="AR465" s="502"/>
      <c r="AT465" s="499">
        <f t="shared" ref="AT465" si="336">SUM(AG465:AR465)</f>
        <v>2</v>
      </c>
      <c r="AV465" s="504" t="s">
        <v>41</v>
      </c>
      <c r="AX465" s="502">
        <v>1</v>
      </c>
      <c r="AY465" s="499">
        <f t="shared" ref="AY465" si="337">IF(AT465&lt;&gt;0,1,0)</f>
        <v>1</v>
      </c>
      <c r="BA465" s="502" t="s">
        <v>352</v>
      </c>
      <c r="BC465" s="499"/>
      <c r="BD465" s="127"/>
      <c r="BE465" s="499"/>
      <c r="BF465" s="127"/>
      <c r="BG465" s="499"/>
      <c r="BH465" s="127"/>
      <c r="BI465" s="499"/>
      <c r="BJ465" s="127"/>
      <c r="BK465" s="509">
        <f t="shared" ref="BK465" si="338">BC465+BE465+BG465+BI465</f>
        <v>0</v>
      </c>
      <c r="BL465" s="510">
        <f t="shared" ref="BL465" si="339">BK465/AT465</f>
        <v>0</v>
      </c>
      <c r="BM465" s="127">
        <f t="shared" ref="BM465" si="340">BD465+BF465+BH465+BJ465</f>
        <v>0</v>
      </c>
      <c r="BO465" s="256"/>
    </row>
    <row r="466" spans="1:67" s="94" customFormat="1" ht="9" customHeight="1" thickBot="1" x14ac:dyDescent="0.25">
      <c r="A466" s="114"/>
      <c r="B466" s="115"/>
      <c r="C466" s="115"/>
      <c r="D466" s="114"/>
      <c r="E466" s="114"/>
      <c r="F466" s="114"/>
      <c r="G466" s="114"/>
      <c r="H466" s="114"/>
      <c r="I466" s="114"/>
      <c r="J466" s="114"/>
      <c r="K466" s="114"/>
      <c r="L466" s="114"/>
      <c r="M466" s="114"/>
      <c r="N466" s="114"/>
      <c r="O466" s="114"/>
      <c r="P466" s="114"/>
      <c r="Q466" s="114"/>
      <c r="R466" s="114"/>
      <c r="S466" s="114"/>
      <c r="T466" s="114"/>
      <c r="U466" s="116"/>
      <c r="V466" s="114"/>
      <c r="W466" s="114"/>
      <c r="X466" s="114"/>
      <c r="Y466" s="114"/>
      <c r="Z466" s="114"/>
      <c r="AA466" s="117"/>
      <c r="AB466" s="114"/>
      <c r="AC466" s="114"/>
      <c r="AD466" s="114"/>
      <c r="AE466" s="120"/>
      <c r="AF466" s="114"/>
      <c r="AG466" s="114"/>
      <c r="AH466" s="114"/>
      <c r="AI466" s="114"/>
      <c r="AJ466" s="114"/>
      <c r="AK466" s="114"/>
      <c r="AL466" s="114"/>
      <c r="AM466" s="114"/>
      <c r="AN466" s="114"/>
      <c r="AO466" s="114"/>
      <c r="AP466" s="114"/>
      <c r="AQ466" s="114"/>
      <c r="AR466" s="114"/>
      <c r="AT466" s="114"/>
      <c r="AV466" s="115"/>
      <c r="AW466" s="114"/>
      <c r="AX466" s="114"/>
      <c r="AY466" s="114"/>
      <c r="BA466" s="114"/>
      <c r="BD466" s="118"/>
      <c r="BF466" s="118"/>
      <c r="BH466" s="118"/>
      <c r="BJ466" s="118"/>
      <c r="BK466" s="119"/>
      <c r="BL466" s="119"/>
      <c r="BM466" s="118"/>
    </row>
    <row r="467" spans="1:67" s="206" customFormat="1" ht="59.45" customHeight="1" thickTop="1" thickBot="1" x14ac:dyDescent="0.25">
      <c r="A467" s="1080" t="str">
        <f>B448</f>
        <v>AUDITORÍAS &amp; ACTIVIDADES CON LA CONTRALORÍA GENERAL DE LA REPÚBLICA - CGR</v>
      </c>
      <c r="B467" s="1080"/>
      <c r="C467" s="501" t="s">
        <v>353</v>
      </c>
      <c r="D467" s="203"/>
      <c r="E467" s="500">
        <f>COUNTIF(BA450:BA465,"P")</f>
        <v>14</v>
      </c>
      <c r="F467" s="203"/>
      <c r="G467" s="606">
        <f>E467/(E467+E468)</f>
        <v>0.93333333333333335</v>
      </c>
      <c r="H467" s="203"/>
      <c r="I467" s="500">
        <f>SUM(I450:I465)</f>
        <v>0</v>
      </c>
      <c r="J467" s="500">
        <f>SUM(J450:J465)</f>
        <v>2</v>
      </c>
      <c r="K467" s="500">
        <f>SUM(K450:K465)</f>
        <v>0</v>
      </c>
      <c r="L467" s="500">
        <f>SUM(L450:L465)</f>
        <v>4</v>
      </c>
      <c r="M467" s="500">
        <f>SUM(M450:M465)</f>
        <v>6</v>
      </c>
      <c r="N467" s="204"/>
      <c r="O467" s="500">
        <f>SUM(O450:O465)</f>
        <v>9</v>
      </c>
      <c r="P467" s="500">
        <f>SUM(P450:P465)</f>
        <v>8</v>
      </c>
      <c r="Q467" s="500">
        <f>SUM(Q450:Q465)</f>
        <v>8</v>
      </c>
      <c r="R467" s="500">
        <f>SUM(R450:R465)</f>
        <v>9</v>
      </c>
      <c r="S467" s="500">
        <f>SUM(S450:S465)</f>
        <v>8</v>
      </c>
      <c r="T467" s="203"/>
      <c r="U467" s="205"/>
      <c r="V467" s="203"/>
      <c r="W467" s="524">
        <f>SUM(W450:W465)</f>
        <v>0</v>
      </c>
      <c r="X467" s="524">
        <f>SUM(X450:X465)</f>
        <v>6</v>
      </c>
      <c r="Y467" s="524">
        <f>SUM(Y450:Y465)</f>
        <v>10</v>
      </c>
      <c r="Z467" s="203"/>
      <c r="AA467" s="886"/>
      <c r="AB467" s="203"/>
      <c r="AC467" s="203"/>
      <c r="AD467" s="203"/>
      <c r="AE467" s="500" t="s">
        <v>260</v>
      </c>
      <c r="AF467" s="203"/>
      <c r="AG467" s="1080">
        <f>SUM(AG450:AI465)</f>
        <v>2</v>
      </c>
      <c r="AH467" s="1080"/>
      <c r="AI467" s="1080"/>
      <c r="AJ467" s="1080">
        <f>SUM(AJ450:AL465)</f>
        <v>11</v>
      </c>
      <c r="AK467" s="1080"/>
      <c r="AL467" s="1080"/>
      <c r="AM467" s="1080">
        <f>SUM(AM450:AO465)</f>
        <v>6</v>
      </c>
      <c r="AN467" s="1080"/>
      <c r="AO467" s="1080"/>
      <c r="AP467" s="1080">
        <f>SUM(AP450:AR465)</f>
        <v>9</v>
      </c>
      <c r="AQ467" s="1080"/>
      <c r="AR467" s="1080"/>
      <c r="AT467" s="1080">
        <f>SUM(AT450:AT465)</f>
        <v>28</v>
      </c>
      <c r="AV467" s="1307" t="s">
        <v>272</v>
      </c>
      <c r="AW467" s="203"/>
      <c r="AX467" s="500">
        <f>SUM(AX450:AX465)</f>
        <v>10</v>
      </c>
      <c r="AY467" s="500">
        <f>SUM(AY450:AY465)</f>
        <v>10</v>
      </c>
      <c r="BA467" s="204"/>
      <c r="BC467" s="507">
        <f t="shared" ref="BC467:BK467" si="341">SUM(BC450:BC465)</f>
        <v>0</v>
      </c>
      <c r="BD467" s="356">
        <f t="shared" si="341"/>
        <v>0</v>
      </c>
      <c r="BE467" s="507">
        <f t="shared" si="341"/>
        <v>0</v>
      </c>
      <c r="BF467" s="356">
        <f t="shared" si="341"/>
        <v>0</v>
      </c>
      <c r="BG467" s="507">
        <f t="shared" si="341"/>
        <v>0</v>
      </c>
      <c r="BH467" s="356">
        <f t="shared" si="341"/>
        <v>0</v>
      </c>
      <c r="BI467" s="507">
        <f t="shared" si="341"/>
        <v>0</v>
      </c>
      <c r="BJ467" s="356">
        <f t="shared" si="341"/>
        <v>0</v>
      </c>
      <c r="BK467" s="1236">
        <f t="shared" si="341"/>
        <v>0</v>
      </c>
      <c r="BL467" s="1239">
        <f>BK467/AT467</f>
        <v>0</v>
      </c>
      <c r="BM467" s="879">
        <f>SUM(BM450:BM465)</f>
        <v>0</v>
      </c>
      <c r="BN467" s="207"/>
      <c r="BO467" s="207"/>
    </row>
    <row r="468" spans="1:67" s="206" customFormat="1" ht="59.45" customHeight="1" thickTop="1" thickBot="1" x14ac:dyDescent="0.25">
      <c r="A468" s="1080"/>
      <c r="B468" s="1080"/>
      <c r="C468" s="501" t="s">
        <v>354</v>
      </c>
      <c r="D468" s="203"/>
      <c r="E468" s="500">
        <f>COUNTIF(BA450:BA465,"C")</f>
        <v>1</v>
      </c>
      <c r="F468" s="203"/>
      <c r="G468" s="606">
        <f>E468/(E467+E468)</f>
        <v>6.6666666666666666E-2</v>
      </c>
      <c r="H468" s="203"/>
      <c r="I468" s="1080">
        <f>SUM(I467:M467)</f>
        <v>12</v>
      </c>
      <c r="J468" s="1080"/>
      <c r="K468" s="1080"/>
      <c r="L468" s="1080"/>
      <c r="M468" s="1080"/>
      <c r="N468" s="204"/>
      <c r="O468" s="1080">
        <f>SUM(O467:S467)</f>
        <v>42</v>
      </c>
      <c r="P468" s="1080"/>
      <c r="Q468" s="1080"/>
      <c r="R468" s="1080"/>
      <c r="S468" s="1080"/>
      <c r="T468" s="203"/>
      <c r="U468" s="205"/>
      <c r="V468" s="203"/>
      <c r="W468" s="203"/>
      <c r="X468" s="203"/>
      <c r="Y468" s="203"/>
      <c r="Z468" s="203"/>
      <c r="AA468" s="886"/>
      <c r="AB468" s="203"/>
      <c r="AC468" s="203"/>
      <c r="AD468" s="203"/>
      <c r="AE468" s="500" t="s">
        <v>857</v>
      </c>
      <c r="AF468" s="203"/>
      <c r="AG468" s="1080">
        <f>AG467+AJ467+AM467+AP467</f>
        <v>28</v>
      </c>
      <c r="AH468" s="1080"/>
      <c r="AI468" s="1080"/>
      <c r="AJ468" s="1080"/>
      <c r="AK468" s="1080"/>
      <c r="AL468" s="1080"/>
      <c r="AM468" s="1080"/>
      <c r="AN468" s="1080"/>
      <c r="AO468" s="1080"/>
      <c r="AP468" s="1080"/>
      <c r="AQ468" s="1080"/>
      <c r="AR468" s="1080"/>
      <c r="AT468" s="1080"/>
      <c r="AV468" s="1307"/>
      <c r="AW468" s="203"/>
      <c r="AX468" s="1172">
        <f>AY467/AX467</f>
        <v>1</v>
      </c>
      <c r="AY468" s="1172"/>
      <c r="BA468" s="209"/>
      <c r="BC468" s="508">
        <f>BC467/AG467</f>
        <v>0</v>
      </c>
      <c r="BD468" s="278"/>
      <c r="BE468" s="508">
        <f>BE467/AJ467</f>
        <v>0</v>
      </c>
      <c r="BF468" s="278"/>
      <c r="BG468" s="508">
        <f>BG467/AM467</f>
        <v>0</v>
      </c>
      <c r="BH468" s="278"/>
      <c r="BI468" s="508">
        <f>BI467/AP467</f>
        <v>0</v>
      </c>
      <c r="BJ468" s="278"/>
      <c r="BK468" s="1236"/>
      <c r="BL468" s="1239"/>
      <c r="BM468" s="879"/>
      <c r="BN468" s="207"/>
      <c r="BO468" s="207"/>
    </row>
    <row r="469" spans="1:67" s="94" customFormat="1" ht="24" thickTop="1" x14ac:dyDescent="0.2">
      <c r="A469" s="120"/>
      <c r="B469" s="121"/>
      <c r="C469" s="121"/>
      <c r="D469" s="114"/>
      <c r="E469" s="114"/>
      <c r="F469" s="114"/>
      <c r="G469" s="114"/>
      <c r="H469" s="114"/>
      <c r="I469" s="114"/>
      <c r="J469" s="114"/>
      <c r="K469" s="114"/>
      <c r="L469" s="114"/>
      <c r="M469" s="114"/>
      <c r="N469" s="114"/>
      <c r="O469" s="114"/>
      <c r="P469" s="114"/>
      <c r="Q469" s="114"/>
      <c r="R469" s="114"/>
      <c r="S469" s="114"/>
      <c r="T469" s="114"/>
      <c r="U469" s="116"/>
      <c r="V469" s="114"/>
      <c r="W469" s="114"/>
      <c r="X469" s="114"/>
      <c r="Y469" s="114"/>
      <c r="Z469" s="114"/>
      <c r="AA469" s="117"/>
      <c r="AB469" s="114"/>
      <c r="AC469" s="114"/>
      <c r="AD469" s="114"/>
      <c r="AE469" s="114"/>
      <c r="AF469" s="114"/>
      <c r="AG469" s="114"/>
      <c r="AH469" s="114"/>
      <c r="AI469" s="114"/>
      <c r="AJ469" s="114"/>
      <c r="AK469" s="114"/>
      <c r="AL469" s="114"/>
      <c r="AM469" s="114"/>
      <c r="AN469" s="114"/>
      <c r="AO469" s="114"/>
      <c r="AP469" s="114"/>
      <c r="AQ469" s="114"/>
      <c r="AR469" s="114"/>
      <c r="AT469" s="114"/>
      <c r="AV469" s="115"/>
      <c r="AW469" s="114"/>
      <c r="AX469" s="114"/>
      <c r="AY469" s="114"/>
      <c r="BA469" s="114"/>
      <c r="BD469" s="118"/>
      <c r="BF469" s="118"/>
      <c r="BH469" s="118"/>
      <c r="BJ469" s="118"/>
      <c r="BK469" s="119"/>
      <c r="BL469" s="119"/>
      <c r="BM469" s="118"/>
    </row>
    <row r="470" spans="1:67" s="207" customFormat="1" ht="76.900000000000006" customHeight="1" x14ac:dyDescent="0.2">
      <c r="A470" s="1094">
        <v>19</v>
      </c>
      <c r="B470" s="1096" t="s">
        <v>515</v>
      </c>
      <c r="C470" s="1097"/>
      <c r="D470" s="204"/>
      <c r="E470" s="114"/>
      <c r="F470" s="114"/>
      <c r="G470" s="114"/>
      <c r="H470" s="204"/>
      <c r="I470" s="204"/>
      <c r="J470" s="204"/>
      <c r="K470" s="204"/>
      <c r="L470" s="204"/>
      <c r="M470" s="204"/>
      <c r="N470" s="204"/>
      <c r="O470" s="204"/>
      <c r="P470" s="204"/>
      <c r="Q470" s="204"/>
      <c r="R470" s="204"/>
      <c r="S470" s="204"/>
      <c r="T470" s="204"/>
      <c r="U470" s="211"/>
      <c r="V470" s="204"/>
      <c r="W470" s="204"/>
      <c r="X470" s="204"/>
      <c r="Y470" s="204"/>
      <c r="Z470" s="204"/>
      <c r="AA470" s="210"/>
      <c r="AB470" s="204"/>
      <c r="AC470" s="204"/>
      <c r="AD470" s="204"/>
      <c r="AE470" s="204"/>
      <c r="AF470" s="204"/>
      <c r="AG470" s="204"/>
      <c r="AH470" s="204"/>
      <c r="AI470" s="204"/>
      <c r="AJ470" s="204"/>
      <c r="AK470" s="204"/>
      <c r="AL470" s="204"/>
      <c r="AM470" s="204"/>
      <c r="AN470" s="204"/>
      <c r="AO470" s="204"/>
      <c r="AP470" s="204"/>
      <c r="AQ470" s="204"/>
      <c r="AR470" s="204"/>
      <c r="AT470" s="204"/>
      <c r="AV470" s="210"/>
      <c r="AW470" s="204"/>
      <c r="AX470" s="204"/>
      <c r="AY470" s="204"/>
      <c r="BA470" s="204"/>
      <c r="BD470" s="212"/>
      <c r="BF470" s="212"/>
      <c r="BH470" s="212"/>
      <c r="BJ470" s="212"/>
      <c r="BK470" s="206"/>
      <c r="BL470" s="206"/>
      <c r="BM470" s="212"/>
    </row>
    <row r="471" spans="1:67" s="207" customFormat="1" ht="82.9" customHeight="1" x14ac:dyDescent="0.2">
      <c r="A471" s="1095"/>
      <c r="B471" s="1089" t="s">
        <v>744</v>
      </c>
      <c r="C471" s="970"/>
      <c r="D471" s="204"/>
      <c r="E471" s="114"/>
      <c r="F471" s="114"/>
      <c r="G471" s="114"/>
      <c r="H471" s="204"/>
      <c r="I471" s="204"/>
      <c r="J471" s="204"/>
      <c r="K471" s="204"/>
      <c r="L471" s="204"/>
      <c r="M471" s="204"/>
      <c r="N471" s="204"/>
      <c r="O471" s="204"/>
      <c r="P471" s="204"/>
      <c r="Q471" s="204"/>
      <c r="R471" s="204"/>
      <c r="S471" s="204"/>
      <c r="T471" s="204"/>
      <c r="U471" s="214"/>
      <c r="V471" s="213"/>
      <c r="W471" s="213"/>
      <c r="X471" s="213"/>
      <c r="Y471" s="213"/>
      <c r="Z471" s="204"/>
      <c r="AA471" s="351"/>
      <c r="AB471" s="204"/>
      <c r="AC471" s="204"/>
      <c r="AD471" s="204"/>
      <c r="AE471" s="204"/>
      <c r="AF471" s="204"/>
      <c r="AG471" s="204"/>
      <c r="AH471" s="204"/>
      <c r="AI471" s="204"/>
      <c r="AJ471" s="204"/>
      <c r="AK471" s="204"/>
      <c r="AL471" s="204"/>
      <c r="AM471" s="204"/>
      <c r="AN471" s="204"/>
      <c r="AO471" s="204"/>
      <c r="AP471" s="204"/>
      <c r="AQ471" s="204"/>
      <c r="AR471" s="204"/>
      <c r="AT471" s="204"/>
      <c r="AV471" s="210"/>
      <c r="AW471" s="204"/>
      <c r="AX471" s="213"/>
      <c r="AY471" s="213"/>
      <c r="BA471" s="213"/>
      <c r="BD471" s="212"/>
      <c r="BF471" s="212"/>
      <c r="BH471" s="212"/>
      <c r="BJ471" s="212"/>
      <c r="BK471" s="206"/>
      <c r="BL471" s="206"/>
      <c r="BM471" s="212"/>
    </row>
    <row r="472" spans="1:67" s="94" customFormat="1" ht="67.5" customHeight="1" x14ac:dyDescent="0.2">
      <c r="A472" s="279" t="s">
        <v>400</v>
      </c>
      <c r="B472" s="961" t="s">
        <v>164</v>
      </c>
      <c r="C472" s="962"/>
      <c r="D472" s="114"/>
      <c r="E472" s="279" t="s">
        <v>393</v>
      </c>
      <c r="F472" s="114"/>
      <c r="G472" s="279"/>
      <c r="H472" s="114"/>
      <c r="I472" s="279"/>
      <c r="J472" s="279">
        <v>1</v>
      </c>
      <c r="K472" s="279"/>
      <c r="L472" s="279"/>
      <c r="M472" s="279"/>
      <c r="N472" s="114"/>
      <c r="O472" s="279">
        <v>1</v>
      </c>
      <c r="P472" s="279"/>
      <c r="Q472" s="279"/>
      <c r="R472" s="279"/>
      <c r="S472" s="279"/>
      <c r="T472" s="114"/>
      <c r="U472" s="280" t="s">
        <v>375</v>
      </c>
      <c r="V472" s="279">
        <v>3</v>
      </c>
      <c r="W472" s="279"/>
      <c r="X472" s="279"/>
      <c r="Y472" s="279"/>
      <c r="Z472" s="114"/>
      <c r="AA472" s="281"/>
      <c r="AB472" s="114"/>
      <c r="AC472" s="279"/>
      <c r="AD472" s="114"/>
      <c r="AE472" s="285" t="s">
        <v>39</v>
      </c>
      <c r="AF472" s="114"/>
      <c r="AG472" s="279"/>
      <c r="AH472" s="279"/>
      <c r="AI472" s="279"/>
      <c r="AJ472" s="279"/>
      <c r="AK472" s="279"/>
      <c r="AL472" s="279"/>
      <c r="AM472" s="279"/>
      <c r="AN472" s="279"/>
      <c r="AO472" s="279"/>
      <c r="AP472" s="279"/>
      <c r="AQ472" s="279"/>
      <c r="AR472" s="279"/>
      <c r="AT472" s="279">
        <f>SUM(AG472:AR472)</f>
        <v>0</v>
      </c>
      <c r="AV472" s="282" t="s">
        <v>164</v>
      </c>
      <c r="AW472" s="114"/>
      <c r="AX472" s="279">
        <v>1</v>
      </c>
      <c r="AY472" s="279">
        <f>IF(AT472&lt;&gt;0,1,0)</f>
        <v>0</v>
      </c>
      <c r="BA472" s="279"/>
      <c r="BC472" s="279"/>
      <c r="BD472" s="127"/>
      <c r="BE472" s="279"/>
      <c r="BF472" s="127"/>
      <c r="BG472" s="279"/>
      <c r="BH472" s="127"/>
      <c r="BI472" s="279"/>
      <c r="BJ472" s="127"/>
      <c r="BK472" s="283">
        <f t="shared" ref="BK472:BK497" si="342">BC472+BE472+BG472+BI472</f>
        <v>0</v>
      </c>
      <c r="BL472" s="284" t="e">
        <f>BK472/AT472</f>
        <v>#DIV/0!</v>
      </c>
      <c r="BM472" s="127">
        <f t="shared" ref="BM472:BM497" si="343">BD472+BF472+BH472+BJ472</f>
        <v>0</v>
      </c>
      <c r="BO472" s="131"/>
    </row>
    <row r="473" spans="1:67" s="94" customFormat="1" ht="72" customHeight="1" x14ac:dyDescent="0.2">
      <c r="A473" s="279" t="s">
        <v>401</v>
      </c>
      <c r="B473" s="961" t="s">
        <v>235</v>
      </c>
      <c r="C473" s="962"/>
      <c r="D473" s="114"/>
      <c r="E473" s="279" t="s">
        <v>393</v>
      </c>
      <c r="F473" s="114"/>
      <c r="G473" s="279"/>
      <c r="H473" s="114"/>
      <c r="I473" s="279"/>
      <c r="J473" s="279">
        <v>1</v>
      </c>
      <c r="K473" s="279"/>
      <c r="L473" s="279"/>
      <c r="M473" s="279"/>
      <c r="N473" s="114"/>
      <c r="O473" s="279"/>
      <c r="P473" s="279">
        <v>1</v>
      </c>
      <c r="Q473" s="279"/>
      <c r="R473" s="279"/>
      <c r="S473" s="279"/>
      <c r="T473" s="114"/>
      <c r="U473" s="280" t="s">
        <v>375</v>
      </c>
      <c r="V473" s="279">
        <v>3</v>
      </c>
      <c r="W473" s="279"/>
      <c r="X473" s="279"/>
      <c r="Y473" s="279"/>
      <c r="Z473" s="114"/>
      <c r="AA473" s="281"/>
      <c r="AB473" s="114"/>
      <c r="AC473" s="279"/>
      <c r="AD473" s="114"/>
      <c r="AE473" s="285" t="s">
        <v>39</v>
      </c>
      <c r="AF473" s="114"/>
      <c r="AG473" s="279"/>
      <c r="AH473" s="279"/>
      <c r="AI473" s="279"/>
      <c r="AJ473" s="279"/>
      <c r="AK473" s="279"/>
      <c r="AL473" s="279"/>
      <c r="AM473" s="279"/>
      <c r="AN473" s="279"/>
      <c r="AO473" s="279"/>
      <c r="AP473" s="279"/>
      <c r="AQ473" s="279"/>
      <c r="AR473" s="279"/>
      <c r="AT473" s="279">
        <f t="shared" ref="AT473:AT497" si="344">SUM(AG473:AR473)</f>
        <v>0</v>
      </c>
      <c r="AV473" s="282" t="s">
        <v>235</v>
      </c>
      <c r="AW473" s="114"/>
      <c r="AX473" s="279">
        <v>1</v>
      </c>
      <c r="AY473" s="279">
        <f t="shared" ref="AY473:AY497" si="345">IF(AT473&lt;&gt;0,1,0)</f>
        <v>0</v>
      </c>
      <c r="BA473" s="279"/>
      <c r="BC473" s="279"/>
      <c r="BD473" s="127"/>
      <c r="BE473" s="279"/>
      <c r="BF473" s="127"/>
      <c r="BG473" s="279"/>
      <c r="BH473" s="127"/>
      <c r="BI473" s="279"/>
      <c r="BJ473" s="127"/>
      <c r="BK473" s="283">
        <f t="shared" si="342"/>
        <v>0</v>
      </c>
      <c r="BL473" s="284" t="e">
        <f t="shared" ref="BL473:BL497" si="346">BK473/AT473</f>
        <v>#DIV/0!</v>
      </c>
      <c r="BM473" s="127">
        <f t="shared" si="343"/>
        <v>0</v>
      </c>
      <c r="BO473" s="131"/>
    </row>
    <row r="474" spans="1:67" s="94" customFormat="1" ht="72" customHeight="1" x14ac:dyDescent="0.2">
      <c r="A474" s="279" t="s">
        <v>402</v>
      </c>
      <c r="B474" s="961" t="s">
        <v>229</v>
      </c>
      <c r="C474" s="962"/>
      <c r="D474" s="114"/>
      <c r="E474" s="279" t="s">
        <v>393</v>
      </c>
      <c r="F474" s="114"/>
      <c r="G474" s="279"/>
      <c r="H474" s="114"/>
      <c r="I474" s="279"/>
      <c r="J474" s="279">
        <v>1</v>
      </c>
      <c r="K474" s="279"/>
      <c r="L474" s="279"/>
      <c r="M474" s="279"/>
      <c r="N474" s="114"/>
      <c r="O474" s="279"/>
      <c r="P474" s="279">
        <v>1</v>
      </c>
      <c r="Q474" s="279"/>
      <c r="R474" s="279"/>
      <c r="S474" s="279"/>
      <c r="T474" s="114"/>
      <c r="U474" s="280" t="s">
        <v>375</v>
      </c>
      <c r="V474" s="279">
        <v>3</v>
      </c>
      <c r="W474" s="279"/>
      <c r="X474" s="279"/>
      <c r="Y474" s="279"/>
      <c r="Z474" s="114"/>
      <c r="AA474" s="281"/>
      <c r="AB474" s="114"/>
      <c r="AC474" s="279"/>
      <c r="AD474" s="114"/>
      <c r="AE474" s="285" t="s">
        <v>39</v>
      </c>
      <c r="AF474" s="114"/>
      <c r="AG474" s="279"/>
      <c r="AH474" s="279"/>
      <c r="AI474" s="279"/>
      <c r="AJ474" s="279"/>
      <c r="AK474" s="279"/>
      <c r="AL474" s="279"/>
      <c r="AM474" s="279"/>
      <c r="AN474" s="279"/>
      <c r="AO474" s="279"/>
      <c r="AP474" s="279"/>
      <c r="AQ474" s="279"/>
      <c r="AR474" s="279"/>
      <c r="AT474" s="279">
        <f t="shared" si="344"/>
        <v>0</v>
      </c>
      <c r="AV474" s="282" t="s">
        <v>229</v>
      </c>
      <c r="AW474" s="114"/>
      <c r="AX474" s="279">
        <v>1</v>
      </c>
      <c r="AY474" s="279">
        <f t="shared" si="345"/>
        <v>0</v>
      </c>
      <c r="BA474" s="279"/>
      <c r="BC474" s="279"/>
      <c r="BD474" s="127"/>
      <c r="BE474" s="279"/>
      <c r="BF474" s="127"/>
      <c r="BG474" s="279"/>
      <c r="BH474" s="127"/>
      <c r="BI474" s="279"/>
      <c r="BJ474" s="127"/>
      <c r="BK474" s="283">
        <f t="shared" si="342"/>
        <v>0</v>
      </c>
      <c r="BL474" s="284" t="e">
        <f t="shared" si="346"/>
        <v>#DIV/0!</v>
      </c>
      <c r="BM474" s="127">
        <f t="shared" si="343"/>
        <v>0</v>
      </c>
      <c r="BO474" s="131"/>
    </row>
    <row r="475" spans="1:67" s="94" customFormat="1" ht="72" customHeight="1" x14ac:dyDescent="0.2">
      <c r="A475" s="279" t="s">
        <v>403</v>
      </c>
      <c r="B475" s="961" t="s">
        <v>88</v>
      </c>
      <c r="C475" s="962"/>
      <c r="D475" s="114"/>
      <c r="E475" s="279" t="s">
        <v>393</v>
      </c>
      <c r="F475" s="114"/>
      <c r="G475" s="279"/>
      <c r="H475" s="114"/>
      <c r="I475" s="279"/>
      <c r="J475" s="279">
        <v>1</v>
      </c>
      <c r="K475" s="279"/>
      <c r="L475" s="279"/>
      <c r="M475" s="279"/>
      <c r="N475" s="114"/>
      <c r="O475" s="279"/>
      <c r="P475" s="279">
        <v>1</v>
      </c>
      <c r="Q475" s="279"/>
      <c r="R475" s="279"/>
      <c r="S475" s="279"/>
      <c r="T475" s="114"/>
      <c r="U475" s="280" t="s">
        <v>375</v>
      </c>
      <c r="V475" s="279">
        <v>2</v>
      </c>
      <c r="W475" s="279"/>
      <c r="X475" s="279"/>
      <c r="Y475" s="279">
        <v>1</v>
      </c>
      <c r="Z475" s="114"/>
      <c r="AA475" s="281"/>
      <c r="AB475" s="114"/>
      <c r="AC475" s="279"/>
      <c r="AD475" s="114"/>
      <c r="AE475" s="285" t="s">
        <v>39</v>
      </c>
      <c r="AF475" s="114"/>
      <c r="AG475" s="279"/>
      <c r="AH475" s="279"/>
      <c r="AI475" s="279"/>
      <c r="AJ475" s="279"/>
      <c r="AK475" s="279"/>
      <c r="AL475" s="279"/>
      <c r="AM475" s="279"/>
      <c r="AN475" s="279"/>
      <c r="AO475" s="279"/>
      <c r="AP475" s="279"/>
      <c r="AQ475" s="279"/>
      <c r="AR475" s="279"/>
      <c r="AT475" s="279">
        <f t="shared" si="344"/>
        <v>0</v>
      </c>
      <c r="AV475" s="282" t="s">
        <v>88</v>
      </c>
      <c r="AW475" s="114"/>
      <c r="AX475" s="279">
        <v>1</v>
      </c>
      <c r="AY475" s="279">
        <f t="shared" si="345"/>
        <v>0</v>
      </c>
      <c r="BA475" s="279"/>
      <c r="BC475" s="279"/>
      <c r="BD475" s="127"/>
      <c r="BE475" s="279"/>
      <c r="BF475" s="127"/>
      <c r="BG475" s="279"/>
      <c r="BH475" s="127"/>
      <c r="BI475" s="279"/>
      <c r="BJ475" s="127"/>
      <c r="BK475" s="283">
        <f t="shared" si="342"/>
        <v>0</v>
      </c>
      <c r="BL475" s="284" t="e">
        <f t="shared" si="346"/>
        <v>#DIV/0!</v>
      </c>
      <c r="BM475" s="127">
        <f t="shared" si="343"/>
        <v>0</v>
      </c>
      <c r="BO475" s="131"/>
    </row>
    <row r="476" spans="1:67" s="94" customFormat="1" ht="72" customHeight="1" x14ac:dyDescent="0.2">
      <c r="A476" s="279" t="s">
        <v>404</v>
      </c>
      <c r="B476" s="961" t="s">
        <v>82</v>
      </c>
      <c r="C476" s="962"/>
      <c r="D476" s="114"/>
      <c r="E476" s="279" t="s">
        <v>393</v>
      </c>
      <c r="F476" s="114"/>
      <c r="G476" s="279"/>
      <c r="H476" s="114"/>
      <c r="I476" s="279"/>
      <c r="J476" s="279">
        <v>1</v>
      </c>
      <c r="K476" s="279"/>
      <c r="L476" s="279"/>
      <c r="M476" s="279"/>
      <c r="N476" s="114"/>
      <c r="O476" s="279"/>
      <c r="P476" s="279">
        <v>1</v>
      </c>
      <c r="Q476" s="279"/>
      <c r="R476" s="279"/>
      <c r="S476" s="279"/>
      <c r="T476" s="114"/>
      <c r="U476" s="280" t="s">
        <v>375</v>
      </c>
      <c r="V476" s="279">
        <v>2</v>
      </c>
      <c r="W476" s="279"/>
      <c r="X476" s="279">
        <v>1</v>
      </c>
      <c r="Y476" s="279"/>
      <c r="Z476" s="114"/>
      <c r="AA476" s="281"/>
      <c r="AB476" s="114"/>
      <c r="AC476" s="279"/>
      <c r="AD476" s="114"/>
      <c r="AE476" s="285" t="s">
        <v>39</v>
      </c>
      <c r="AF476" s="379"/>
      <c r="AG476" s="279"/>
      <c r="AH476" s="279"/>
      <c r="AI476" s="279"/>
      <c r="AJ476" s="279"/>
      <c r="AK476" s="279"/>
      <c r="AL476" s="279"/>
      <c r="AM476" s="279"/>
      <c r="AN476" s="279"/>
      <c r="AO476" s="279"/>
      <c r="AP476" s="279"/>
      <c r="AQ476" s="279"/>
      <c r="AR476" s="279"/>
      <c r="AT476" s="279">
        <f t="shared" si="344"/>
        <v>0</v>
      </c>
      <c r="AV476" s="282" t="s">
        <v>82</v>
      </c>
      <c r="AW476" s="114"/>
      <c r="AX476" s="279">
        <v>1</v>
      </c>
      <c r="AY476" s="279">
        <f t="shared" si="345"/>
        <v>0</v>
      </c>
      <c r="BA476" s="279"/>
      <c r="BC476" s="279"/>
      <c r="BD476" s="127"/>
      <c r="BE476" s="279"/>
      <c r="BF476" s="127"/>
      <c r="BG476" s="279"/>
      <c r="BH476" s="127"/>
      <c r="BI476" s="279"/>
      <c r="BJ476" s="127"/>
      <c r="BK476" s="283">
        <f t="shared" si="342"/>
        <v>0</v>
      </c>
      <c r="BL476" s="284" t="e">
        <f t="shared" si="346"/>
        <v>#DIV/0!</v>
      </c>
      <c r="BM476" s="127">
        <f t="shared" si="343"/>
        <v>0</v>
      </c>
      <c r="BO476" s="131"/>
    </row>
    <row r="477" spans="1:67" s="115" customFormat="1" ht="72" customHeight="1" x14ac:dyDescent="0.2">
      <c r="A477" s="279" t="s">
        <v>405</v>
      </c>
      <c r="B477" s="961" t="s">
        <v>81</v>
      </c>
      <c r="C477" s="962"/>
      <c r="D477" s="379"/>
      <c r="E477" s="279" t="s">
        <v>393</v>
      </c>
      <c r="F477" s="379"/>
      <c r="G477" s="279"/>
      <c r="H477" s="379"/>
      <c r="I477" s="279"/>
      <c r="J477" s="279">
        <v>1</v>
      </c>
      <c r="K477" s="279"/>
      <c r="L477" s="279"/>
      <c r="M477" s="279"/>
      <c r="N477" s="379"/>
      <c r="O477" s="279"/>
      <c r="P477" s="279">
        <v>1</v>
      </c>
      <c r="Q477" s="279"/>
      <c r="R477" s="279"/>
      <c r="S477" s="279"/>
      <c r="T477" s="147"/>
      <c r="U477" s="280" t="s">
        <v>375</v>
      </c>
      <c r="V477" s="279">
        <v>2</v>
      </c>
      <c r="W477" s="279"/>
      <c r="X477" s="279"/>
      <c r="Y477" s="279">
        <v>1</v>
      </c>
      <c r="Z477" s="379"/>
      <c r="AA477" s="281"/>
      <c r="AB477" s="148"/>
      <c r="AC477" s="279"/>
      <c r="AD477" s="148"/>
      <c r="AE477" s="285" t="s">
        <v>39</v>
      </c>
      <c r="AF477" s="379"/>
      <c r="AG477" s="490"/>
      <c r="AH477" s="490"/>
      <c r="AI477" s="490"/>
      <c r="AJ477" s="490"/>
      <c r="AK477" s="490"/>
      <c r="AL477" s="490"/>
      <c r="AM477" s="490"/>
      <c r="AN477" s="490"/>
      <c r="AO477" s="490"/>
      <c r="AP477" s="490"/>
      <c r="AQ477" s="490"/>
      <c r="AR477" s="490"/>
      <c r="AT477" s="279">
        <f t="shared" si="344"/>
        <v>0</v>
      </c>
      <c r="AV477" s="282" t="s">
        <v>81</v>
      </c>
      <c r="AW477" s="148"/>
      <c r="AX477" s="279">
        <v>1</v>
      </c>
      <c r="AY477" s="279">
        <f t="shared" si="345"/>
        <v>0</v>
      </c>
      <c r="BA477" s="279"/>
      <c r="BC477" s="279"/>
      <c r="BD477" s="127"/>
      <c r="BE477" s="279"/>
      <c r="BF477" s="127"/>
      <c r="BG477" s="279"/>
      <c r="BH477" s="127"/>
      <c r="BI477" s="279"/>
      <c r="BJ477" s="127"/>
      <c r="BK477" s="283">
        <f t="shared" si="342"/>
        <v>0</v>
      </c>
      <c r="BL477" s="284" t="e">
        <f t="shared" si="346"/>
        <v>#DIV/0!</v>
      </c>
      <c r="BM477" s="127">
        <f t="shared" si="343"/>
        <v>0</v>
      </c>
      <c r="BO477" s="149"/>
    </row>
    <row r="478" spans="1:67" s="115" customFormat="1" ht="72" customHeight="1" x14ac:dyDescent="0.2">
      <c r="A478" s="279" t="s">
        <v>406</v>
      </c>
      <c r="B478" s="961" t="s">
        <v>65</v>
      </c>
      <c r="C478" s="962"/>
      <c r="D478" s="145"/>
      <c r="E478" s="279" t="s">
        <v>393</v>
      </c>
      <c r="F478" s="145"/>
      <c r="G478" s="279"/>
      <c r="H478" s="145"/>
      <c r="I478" s="279"/>
      <c r="J478" s="279">
        <v>1</v>
      </c>
      <c r="K478" s="279"/>
      <c r="L478" s="279"/>
      <c r="M478" s="279"/>
      <c r="N478" s="379"/>
      <c r="O478" s="279"/>
      <c r="P478" s="279">
        <v>1</v>
      </c>
      <c r="Q478" s="279"/>
      <c r="R478" s="279"/>
      <c r="S478" s="279"/>
      <c r="T478" s="243"/>
      <c r="U478" s="280" t="s">
        <v>375</v>
      </c>
      <c r="V478" s="279">
        <v>2</v>
      </c>
      <c r="W478" s="279"/>
      <c r="X478" s="279"/>
      <c r="Y478" s="279"/>
      <c r="Z478" s="145"/>
      <c r="AA478" s="281"/>
      <c r="AB478" s="244"/>
      <c r="AC478" s="279"/>
      <c r="AD478" s="244"/>
      <c r="AE478" s="285" t="s">
        <v>39</v>
      </c>
      <c r="AF478" s="114"/>
      <c r="AG478" s="279"/>
      <c r="AH478" s="279"/>
      <c r="AI478" s="279"/>
      <c r="AJ478" s="279"/>
      <c r="AK478" s="279"/>
      <c r="AL478" s="279"/>
      <c r="AM478" s="279"/>
      <c r="AN478" s="279"/>
      <c r="AO478" s="279"/>
      <c r="AP478" s="279"/>
      <c r="AQ478" s="279"/>
      <c r="AR478" s="279"/>
      <c r="AT478" s="279">
        <f t="shared" si="344"/>
        <v>0</v>
      </c>
      <c r="AV478" s="282" t="s">
        <v>65</v>
      </c>
      <c r="AW478" s="244"/>
      <c r="AX478" s="279">
        <v>1</v>
      </c>
      <c r="AY478" s="279">
        <f t="shared" si="345"/>
        <v>0</v>
      </c>
      <c r="BA478" s="279"/>
      <c r="BC478" s="279"/>
      <c r="BD478" s="127"/>
      <c r="BE478" s="279"/>
      <c r="BF478" s="127"/>
      <c r="BG478" s="279"/>
      <c r="BH478" s="127"/>
      <c r="BI478" s="279"/>
      <c r="BJ478" s="127"/>
      <c r="BK478" s="283">
        <f t="shared" si="342"/>
        <v>0</v>
      </c>
      <c r="BL478" s="284" t="e">
        <f t="shared" si="346"/>
        <v>#DIV/0!</v>
      </c>
      <c r="BM478" s="127">
        <f t="shared" si="343"/>
        <v>0</v>
      </c>
      <c r="BO478" s="149"/>
    </row>
    <row r="479" spans="1:67" s="115" customFormat="1" ht="72" customHeight="1" x14ac:dyDescent="0.2">
      <c r="A479" s="279" t="s">
        <v>407</v>
      </c>
      <c r="B479" s="961" t="s">
        <v>87</v>
      </c>
      <c r="C479" s="962"/>
      <c r="D479" s="379"/>
      <c r="E479" s="279" t="s">
        <v>393</v>
      </c>
      <c r="F479" s="379"/>
      <c r="G479" s="279"/>
      <c r="H479" s="379"/>
      <c r="I479" s="279"/>
      <c r="J479" s="279">
        <v>1</v>
      </c>
      <c r="K479" s="279"/>
      <c r="L479" s="279"/>
      <c r="M479" s="279"/>
      <c r="N479" s="379"/>
      <c r="O479" s="279"/>
      <c r="P479" s="279"/>
      <c r="Q479" s="279">
        <v>1</v>
      </c>
      <c r="R479" s="279"/>
      <c r="S479" s="279"/>
      <c r="T479" s="147"/>
      <c r="U479" s="280" t="s">
        <v>375</v>
      </c>
      <c r="V479" s="279">
        <v>3</v>
      </c>
      <c r="W479" s="279"/>
      <c r="X479" s="279"/>
      <c r="Y479" s="279"/>
      <c r="Z479" s="379"/>
      <c r="AA479" s="281"/>
      <c r="AB479" s="148"/>
      <c r="AC479" s="279" t="s">
        <v>877</v>
      </c>
      <c r="AD479" s="148"/>
      <c r="AE479" s="534" t="s">
        <v>1004</v>
      </c>
      <c r="AF479" s="379"/>
      <c r="AG479" s="279"/>
      <c r="AH479" s="279"/>
      <c r="AI479" s="279"/>
      <c r="AJ479" s="279"/>
      <c r="AK479" s="279"/>
      <c r="AL479" s="279"/>
      <c r="AM479" s="279"/>
      <c r="AN479" s="279"/>
      <c r="AO479" s="279"/>
      <c r="AP479" s="279"/>
      <c r="AQ479" s="279"/>
      <c r="AR479" s="279"/>
      <c r="AT479" s="279">
        <f t="shared" si="344"/>
        <v>0</v>
      </c>
      <c r="AV479" s="282" t="s">
        <v>87</v>
      </c>
      <c r="AW479" s="148"/>
      <c r="AX479" s="279">
        <v>1</v>
      </c>
      <c r="AY479" s="279">
        <f t="shared" si="345"/>
        <v>0</v>
      </c>
      <c r="BA479" s="279" t="s">
        <v>3</v>
      </c>
      <c r="BC479" s="279"/>
      <c r="BD479" s="127"/>
      <c r="BE479" s="279"/>
      <c r="BF479" s="127"/>
      <c r="BG479" s="279"/>
      <c r="BH479" s="127"/>
      <c r="BI479" s="279"/>
      <c r="BJ479" s="127"/>
      <c r="BK479" s="283">
        <f t="shared" si="342"/>
        <v>0</v>
      </c>
      <c r="BL479" s="284" t="e">
        <f t="shared" si="346"/>
        <v>#DIV/0!</v>
      </c>
      <c r="BM479" s="127">
        <f t="shared" si="343"/>
        <v>0</v>
      </c>
      <c r="BO479" s="149"/>
    </row>
    <row r="480" spans="1:67" s="114" customFormat="1" ht="72" customHeight="1" x14ac:dyDescent="0.2">
      <c r="A480" s="279" t="s">
        <v>408</v>
      </c>
      <c r="B480" s="961" t="s">
        <v>79</v>
      </c>
      <c r="C480" s="962"/>
      <c r="E480" s="279" t="s">
        <v>393</v>
      </c>
      <c r="G480" s="279"/>
      <c r="I480" s="279"/>
      <c r="J480" s="279">
        <v>1</v>
      </c>
      <c r="K480" s="279"/>
      <c r="L480" s="279"/>
      <c r="M480" s="279"/>
      <c r="O480" s="279"/>
      <c r="P480" s="279">
        <v>1</v>
      </c>
      <c r="Q480" s="279"/>
      <c r="R480" s="279"/>
      <c r="S480" s="279"/>
      <c r="U480" s="280" t="s">
        <v>375</v>
      </c>
      <c r="V480" s="279">
        <v>3</v>
      </c>
      <c r="W480" s="279"/>
      <c r="X480" s="279"/>
      <c r="Y480" s="279"/>
      <c r="AA480" s="281"/>
      <c r="AC480" s="279"/>
      <c r="AE480" s="285" t="s">
        <v>39</v>
      </c>
      <c r="AG480" s="279"/>
      <c r="AH480" s="279"/>
      <c r="AI480" s="279"/>
      <c r="AJ480" s="279"/>
      <c r="AK480" s="285"/>
      <c r="AL480" s="279"/>
      <c r="AM480" s="279"/>
      <c r="AN480" s="279"/>
      <c r="AO480" s="279"/>
      <c r="AP480" s="279"/>
      <c r="AQ480" s="279"/>
      <c r="AR480" s="279"/>
      <c r="AT480" s="279">
        <f t="shared" si="344"/>
        <v>0</v>
      </c>
      <c r="AV480" s="282" t="s">
        <v>79</v>
      </c>
      <c r="AX480" s="279">
        <v>1</v>
      </c>
      <c r="AY480" s="279">
        <f t="shared" si="345"/>
        <v>0</v>
      </c>
      <c r="BA480" s="279"/>
      <c r="BC480" s="279"/>
      <c r="BD480" s="127"/>
      <c r="BE480" s="279"/>
      <c r="BF480" s="127"/>
      <c r="BG480" s="279"/>
      <c r="BH480" s="127"/>
      <c r="BI480" s="279"/>
      <c r="BJ480" s="127"/>
      <c r="BK480" s="283">
        <f t="shared" si="342"/>
        <v>0</v>
      </c>
      <c r="BL480" s="284" t="e">
        <f t="shared" si="346"/>
        <v>#DIV/0!</v>
      </c>
      <c r="BM480" s="127">
        <f t="shared" si="343"/>
        <v>0</v>
      </c>
      <c r="BO480" s="149"/>
    </row>
    <row r="481" spans="1:67" s="114" customFormat="1" ht="72" customHeight="1" x14ac:dyDescent="0.2">
      <c r="A481" s="279" t="s">
        <v>941</v>
      </c>
      <c r="B481" s="961" t="s">
        <v>52</v>
      </c>
      <c r="C481" s="962"/>
      <c r="D481" s="115"/>
      <c r="E481" s="279" t="s">
        <v>393</v>
      </c>
      <c r="F481" s="115"/>
      <c r="G481" s="279"/>
      <c r="H481" s="115"/>
      <c r="I481" s="279"/>
      <c r="J481" s="279">
        <v>1</v>
      </c>
      <c r="K481" s="279"/>
      <c r="L481" s="279"/>
      <c r="M481" s="279"/>
      <c r="O481" s="279"/>
      <c r="P481" s="279">
        <v>1</v>
      </c>
      <c r="Q481" s="279"/>
      <c r="R481" s="279"/>
      <c r="S481" s="279"/>
      <c r="T481" s="115"/>
      <c r="U481" s="280" t="s">
        <v>375</v>
      </c>
      <c r="V481" s="279">
        <v>3</v>
      </c>
      <c r="W481" s="279"/>
      <c r="X481" s="279"/>
      <c r="Y481" s="279"/>
      <c r="Z481" s="115"/>
      <c r="AA481" s="281"/>
      <c r="AB481" s="115"/>
      <c r="AC481" s="279"/>
      <c r="AD481" s="115"/>
      <c r="AE481" s="560" t="s">
        <v>1005</v>
      </c>
      <c r="AF481" s="115"/>
      <c r="AG481" s="279"/>
      <c r="AH481" s="279"/>
      <c r="AI481" s="279"/>
      <c r="AJ481" s="279"/>
      <c r="AK481" s="279"/>
      <c r="AL481" s="279"/>
      <c r="AM481" s="279"/>
      <c r="AN481" s="279"/>
      <c r="AO481" s="279"/>
      <c r="AP481" s="279"/>
      <c r="AQ481" s="279"/>
      <c r="AR481" s="279"/>
      <c r="AT481" s="279">
        <f t="shared" si="344"/>
        <v>0</v>
      </c>
      <c r="AV481" s="282" t="s">
        <v>52</v>
      </c>
      <c r="AW481" s="115"/>
      <c r="AX481" s="279">
        <v>1</v>
      </c>
      <c r="AY481" s="279">
        <f t="shared" si="345"/>
        <v>0</v>
      </c>
      <c r="BA481" s="279" t="s">
        <v>352</v>
      </c>
      <c r="BC481" s="279"/>
      <c r="BD481" s="127"/>
      <c r="BE481" s="279"/>
      <c r="BF481" s="127"/>
      <c r="BG481" s="279"/>
      <c r="BH481" s="127"/>
      <c r="BI481" s="279"/>
      <c r="BJ481" s="127"/>
      <c r="BK481" s="283">
        <f t="shared" si="342"/>
        <v>0</v>
      </c>
      <c r="BL481" s="284" t="e">
        <f t="shared" si="346"/>
        <v>#DIV/0!</v>
      </c>
      <c r="BM481" s="127">
        <f t="shared" si="343"/>
        <v>0</v>
      </c>
      <c r="BO481" s="149"/>
    </row>
    <row r="482" spans="1:67" s="94" customFormat="1" ht="72" customHeight="1" x14ac:dyDescent="0.2">
      <c r="A482" s="279" t="s">
        <v>1101</v>
      </c>
      <c r="B482" s="961" t="s">
        <v>85</v>
      </c>
      <c r="C482" s="962"/>
      <c r="D482" s="115"/>
      <c r="E482" s="279" t="s">
        <v>393</v>
      </c>
      <c r="F482" s="115"/>
      <c r="G482" s="279"/>
      <c r="H482" s="115"/>
      <c r="I482" s="279"/>
      <c r="J482" s="279">
        <v>1</v>
      </c>
      <c r="K482" s="279"/>
      <c r="L482" s="279"/>
      <c r="M482" s="279"/>
      <c r="N482" s="114"/>
      <c r="O482" s="279">
        <v>1</v>
      </c>
      <c r="P482" s="279"/>
      <c r="Q482" s="279"/>
      <c r="R482" s="279">
        <v>1</v>
      </c>
      <c r="S482" s="279"/>
      <c r="T482" s="115"/>
      <c r="U482" s="280" t="s">
        <v>376</v>
      </c>
      <c r="V482" s="279">
        <v>4</v>
      </c>
      <c r="W482" s="279"/>
      <c r="X482" s="279"/>
      <c r="Y482" s="279"/>
      <c r="Z482" s="115"/>
      <c r="AA482" s="281"/>
      <c r="AB482" s="115"/>
      <c r="AC482" s="279"/>
      <c r="AD482" s="115"/>
      <c r="AE482" s="285" t="s">
        <v>39</v>
      </c>
      <c r="AF482" s="115"/>
      <c r="AG482" s="279"/>
      <c r="AH482" s="279"/>
      <c r="AI482" s="279"/>
      <c r="AJ482" s="279"/>
      <c r="AK482" s="279"/>
      <c r="AL482" s="279"/>
      <c r="AM482" s="279"/>
      <c r="AN482" s="279"/>
      <c r="AO482" s="279"/>
      <c r="AP482" s="279"/>
      <c r="AQ482" s="279"/>
      <c r="AR482" s="279"/>
      <c r="AT482" s="279">
        <f t="shared" si="344"/>
        <v>0</v>
      </c>
      <c r="AV482" s="282" t="s">
        <v>85</v>
      </c>
      <c r="AW482" s="115"/>
      <c r="AX482" s="279">
        <v>1</v>
      </c>
      <c r="AY482" s="279">
        <f t="shared" si="345"/>
        <v>0</v>
      </c>
      <c r="BA482" s="279"/>
      <c r="BC482" s="279"/>
      <c r="BD482" s="127"/>
      <c r="BE482" s="279"/>
      <c r="BF482" s="127"/>
      <c r="BG482" s="279"/>
      <c r="BH482" s="127"/>
      <c r="BI482" s="279"/>
      <c r="BJ482" s="127"/>
      <c r="BK482" s="283">
        <f t="shared" si="342"/>
        <v>0</v>
      </c>
      <c r="BL482" s="284" t="e">
        <f t="shared" si="346"/>
        <v>#DIV/0!</v>
      </c>
      <c r="BM482" s="127">
        <f t="shared" si="343"/>
        <v>0</v>
      </c>
      <c r="BO482" s="131"/>
    </row>
    <row r="483" spans="1:67" s="114" customFormat="1" ht="92.25" customHeight="1" x14ac:dyDescent="0.2">
      <c r="A483" s="279" t="s">
        <v>1102</v>
      </c>
      <c r="B483" s="961" t="s">
        <v>36</v>
      </c>
      <c r="C483" s="962"/>
      <c r="E483" s="279" t="s">
        <v>393</v>
      </c>
      <c r="G483" s="279"/>
      <c r="I483" s="279"/>
      <c r="J483" s="279">
        <v>1</v>
      </c>
      <c r="K483" s="279"/>
      <c r="L483" s="279"/>
      <c r="M483" s="279"/>
      <c r="O483" s="279">
        <v>1</v>
      </c>
      <c r="P483" s="279"/>
      <c r="Q483" s="279"/>
      <c r="R483" s="279">
        <v>1</v>
      </c>
      <c r="S483" s="279"/>
      <c r="U483" s="280" t="s">
        <v>375</v>
      </c>
      <c r="V483" s="279">
        <v>3</v>
      </c>
      <c r="W483" s="279"/>
      <c r="X483" s="279"/>
      <c r="Y483" s="279">
        <v>1</v>
      </c>
      <c r="AA483" s="281"/>
      <c r="AC483" s="279"/>
      <c r="AD483" s="115"/>
      <c r="AE483" s="285" t="s">
        <v>39</v>
      </c>
      <c r="AF483" s="115"/>
      <c r="AG483" s="279"/>
      <c r="AH483" s="279"/>
      <c r="AI483" s="279"/>
      <c r="AJ483" s="279"/>
      <c r="AK483" s="279"/>
      <c r="AL483" s="279"/>
      <c r="AM483" s="279"/>
      <c r="AN483" s="279"/>
      <c r="AO483" s="279"/>
      <c r="AP483" s="279"/>
      <c r="AQ483" s="279"/>
      <c r="AR483" s="279"/>
      <c r="AT483" s="279">
        <f t="shared" si="344"/>
        <v>0</v>
      </c>
      <c r="AV483" s="282" t="s">
        <v>36</v>
      </c>
      <c r="AX483" s="279">
        <v>1</v>
      </c>
      <c r="AY483" s="279">
        <f t="shared" si="345"/>
        <v>0</v>
      </c>
      <c r="BA483" s="279"/>
      <c r="BC483" s="279"/>
      <c r="BD483" s="127"/>
      <c r="BE483" s="279"/>
      <c r="BF483" s="127"/>
      <c r="BG483" s="279"/>
      <c r="BH483" s="127"/>
      <c r="BI483" s="279"/>
      <c r="BJ483" s="127"/>
      <c r="BK483" s="283">
        <f t="shared" si="342"/>
        <v>0</v>
      </c>
      <c r="BL483" s="284" t="e">
        <f t="shared" si="346"/>
        <v>#DIV/0!</v>
      </c>
      <c r="BM483" s="127">
        <f t="shared" si="343"/>
        <v>0</v>
      </c>
      <c r="BO483" s="149"/>
    </row>
    <row r="484" spans="1:67" s="114" customFormat="1" ht="66" customHeight="1" x14ac:dyDescent="0.2">
      <c r="A484" s="279" t="s">
        <v>1103</v>
      </c>
      <c r="B484" s="961" t="s">
        <v>86</v>
      </c>
      <c r="C484" s="962"/>
      <c r="D484" s="115"/>
      <c r="E484" s="279" t="s">
        <v>393</v>
      </c>
      <c r="F484" s="115"/>
      <c r="G484" s="279"/>
      <c r="H484" s="115"/>
      <c r="I484" s="279"/>
      <c r="J484" s="279">
        <v>1</v>
      </c>
      <c r="K484" s="279"/>
      <c r="L484" s="279"/>
      <c r="M484" s="279"/>
      <c r="O484" s="279">
        <v>1</v>
      </c>
      <c r="P484" s="279"/>
      <c r="Q484" s="279"/>
      <c r="R484" s="279"/>
      <c r="S484" s="279"/>
      <c r="T484" s="115"/>
      <c r="U484" s="280" t="s">
        <v>375</v>
      </c>
      <c r="V484" s="279">
        <v>3</v>
      </c>
      <c r="W484" s="279"/>
      <c r="X484" s="279"/>
      <c r="Y484" s="279"/>
      <c r="Z484" s="115"/>
      <c r="AA484" s="281"/>
      <c r="AB484" s="115"/>
      <c r="AC484" s="279"/>
      <c r="AD484" s="115"/>
      <c r="AE484" s="285" t="s">
        <v>39</v>
      </c>
      <c r="AF484" s="115"/>
      <c r="AG484" s="279"/>
      <c r="AH484" s="279"/>
      <c r="AI484" s="279"/>
      <c r="AJ484" s="279"/>
      <c r="AK484" s="279"/>
      <c r="AL484" s="279"/>
      <c r="AM484" s="279"/>
      <c r="AN484" s="279"/>
      <c r="AO484" s="279"/>
      <c r="AP484" s="279"/>
      <c r="AQ484" s="279"/>
      <c r="AR484" s="279"/>
      <c r="AT484" s="279">
        <f t="shared" si="344"/>
        <v>0</v>
      </c>
      <c r="AV484" s="282" t="s">
        <v>86</v>
      </c>
      <c r="AW484" s="115"/>
      <c r="AX484" s="279">
        <v>1</v>
      </c>
      <c r="AY484" s="279">
        <f t="shared" si="345"/>
        <v>0</v>
      </c>
      <c r="BA484" s="279"/>
      <c r="BC484" s="279"/>
      <c r="BD484" s="127"/>
      <c r="BE484" s="279"/>
      <c r="BF484" s="127"/>
      <c r="BG484" s="279"/>
      <c r="BH484" s="127"/>
      <c r="BI484" s="279"/>
      <c r="BJ484" s="127"/>
      <c r="BK484" s="283">
        <f t="shared" si="342"/>
        <v>0</v>
      </c>
      <c r="BL484" s="284" t="e">
        <f t="shared" si="346"/>
        <v>#DIV/0!</v>
      </c>
      <c r="BM484" s="127">
        <f t="shared" si="343"/>
        <v>0</v>
      </c>
      <c r="BO484" s="149"/>
    </row>
    <row r="485" spans="1:67" s="114" customFormat="1" ht="72" customHeight="1" x14ac:dyDescent="0.2">
      <c r="A485" s="279" t="s">
        <v>1104</v>
      </c>
      <c r="B485" s="961" t="s">
        <v>80</v>
      </c>
      <c r="C485" s="962"/>
      <c r="D485" s="115"/>
      <c r="E485" s="279" t="s">
        <v>393</v>
      </c>
      <c r="F485" s="115"/>
      <c r="G485" s="279"/>
      <c r="H485" s="115"/>
      <c r="I485" s="279"/>
      <c r="J485" s="279">
        <v>1</v>
      </c>
      <c r="K485" s="279"/>
      <c r="L485" s="279"/>
      <c r="M485" s="279"/>
      <c r="O485" s="279"/>
      <c r="P485" s="279"/>
      <c r="Q485" s="279">
        <v>1</v>
      </c>
      <c r="R485" s="279"/>
      <c r="S485" s="279"/>
      <c r="T485" s="115"/>
      <c r="U485" s="280" t="s">
        <v>375</v>
      </c>
      <c r="V485" s="279">
        <v>3</v>
      </c>
      <c r="W485" s="279"/>
      <c r="X485" s="279"/>
      <c r="Y485" s="279">
        <v>1</v>
      </c>
      <c r="Z485" s="115"/>
      <c r="AA485" s="281"/>
      <c r="AB485" s="115"/>
      <c r="AC485" s="279"/>
      <c r="AD485" s="115"/>
      <c r="AE485" s="285" t="s">
        <v>39</v>
      </c>
      <c r="AF485" s="115"/>
      <c r="AG485" s="279"/>
      <c r="AH485" s="279"/>
      <c r="AI485" s="279"/>
      <c r="AJ485" s="279"/>
      <c r="AK485" s="279"/>
      <c r="AL485" s="279"/>
      <c r="AM485" s="279"/>
      <c r="AN485" s="279"/>
      <c r="AO485" s="279"/>
      <c r="AP485" s="279"/>
      <c r="AQ485" s="279"/>
      <c r="AR485" s="279"/>
      <c r="AT485" s="279">
        <f t="shared" si="344"/>
        <v>0</v>
      </c>
      <c r="AV485" s="282" t="s">
        <v>80</v>
      </c>
      <c r="AW485" s="115"/>
      <c r="AX485" s="279">
        <v>1</v>
      </c>
      <c r="AY485" s="279">
        <f t="shared" si="345"/>
        <v>0</v>
      </c>
      <c r="BA485" s="279"/>
      <c r="BC485" s="279"/>
      <c r="BD485" s="127"/>
      <c r="BE485" s="279"/>
      <c r="BF485" s="127"/>
      <c r="BG485" s="279"/>
      <c r="BH485" s="127"/>
      <c r="BI485" s="279"/>
      <c r="BJ485" s="127"/>
      <c r="BK485" s="283">
        <f t="shared" si="342"/>
        <v>0</v>
      </c>
      <c r="BL485" s="284" t="e">
        <f t="shared" si="346"/>
        <v>#DIV/0!</v>
      </c>
      <c r="BM485" s="127">
        <f t="shared" si="343"/>
        <v>0</v>
      </c>
      <c r="BO485" s="149"/>
    </row>
    <row r="486" spans="1:67" s="115" customFormat="1" ht="72" customHeight="1" x14ac:dyDescent="0.2">
      <c r="A486" s="279" t="s">
        <v>1105</v>
      </c>
      <c r="B486" s="961" t="s">
        <v>221</v>
      </c>
      <c r="C486" s="962"/>
      <c r="D486" s="379"/>
      <c r="E486" s="279" t="s">
        <v>393</v>
      </c>
      <c r="F486" s="379"/>
      <c r="G486" s="279"/>
      <c r="H486" s="379"/>
      <c r="I486" s="279"/>
      <c r="J486" s="279">
        <v>1</v>
      </c>
      <c r="K486" s="279"/>
      <c r="L486" s="279"/>
      <c r="M486" s="279"/>
      <c r="N486" s="379"/>
      <c r="O486" s="279">
        <v>1</v>
      </c>
      <c r="P486" s="279"/>
      <c r="Q486" s="279"/>
      <c r="R486" s="279"/>
      <c r="S486" s="279"/>
      <c r="T486" s="147"/>
      <c r="U486" s="280" t="s">
        <v>375</v>
      </c>
      <c r="V486" s="279">
        <v>3</v>
      </c>
      <c r="W486" s="279"/>
      <c r="X486" s="279">
        <v>1</v>
      </c>
      <c r="Y486" s="279"/>
      <c r="Z486" s="379"/>
      <c r="AA486" s="281"/>
      <c r="AB486" s="148"/>
      <c r="AC486" s="279"/>
      <c r="AD486" s="148"/>
      <c r="AE486" s="285" t="s">
        <v>39</v>
      </c>
      <c r="AF486" s="379"/>
      <c r="AG486" s="279"/>
      <c r="AH486" s="279"/>
      <c r="AI486" s="279"/>
      <c r="AJ486" s="279"/>
      <c r="AK486" s="279"/>
      <c r="AL486" s="279"/>
      <c r="AM486" s="279"/>
      <c r="AN486" s="279"/>
      <c r="AO486" s="279"/>
      <c r="AP486" s="279"/>
      <c r="AQ486" s="279"/>
      <c r="AR486" s="279"/>
      <c r="AS486" s="94"/>
      <c r="AT486" s="279">
        <f t="shared" si="344"/>
        <v>0</v>
      </c>
      <c r="AU486" s="94"/>
      <c r="AV486" s="282" t="s">
        <v>221</v>
      </c>
      <c r="AW486" s="148"/>
      <c r="AX486" s="279">
        <v>1</v>
      </c>
      <c r="AY486" s="279">
        <f t="shared" si="345"/>
        <v>0</v>
      </c>
      <c r="AZ486" s="94"/>
      <c r="BA486" s="279"/>
      <c r="BC486" s="279"/>
      <c r="BD486" s="127"/>
      <c r="BE486" s="279"/>
      <c r="BF486" s="127"/>
      <c r="BG486" s="279"/>
      <c r="BH486" s="127"/>
      <c r="BI486" s="279"/>
      <c r="BJ486" s="127"/>
      <c r="BK486" s="283">
        <f t="shared" si="342"/>
        <v>0</v>
      </c>
      <c r="BL486" s="284" t="e">
        <f t="shared" si="346"/>
        <v>#DIV/0!</v>
      </c>
      <c r="BM486" s="127">
        <f t="shared" si="343"/>
        <v>0</v>
      </c>
      <c r="BO486" s="149"/>
    </row>
    <row r="487" spans="1:67" s="115" customFormat="1" ht="72" customHeight="1" x14ac:dyDescent="0.2">
      <c r="A487" s="279" t="s">
        <v>1106</v>
      </c>
      <c r="B487" s="961" t="s">
        <v>66</v>
      </c>
      <c r="C487" s="962"/>
      <c r="D487" s="379"/>
      <c r="E487" s="279" t="s">
        <v>393</v>
      </c>
      <c r="F487" s="379"/>
      <c r="G487" s="279"/>
      <c r="H487" s="379"/>
      <c r="I487" s="279"/>
      <c r="J487" s="279">
        <v>1</v>
      </c>
      <c r="K487" s="279"/>
      <c r="L487" s="279"/>
      <c r="M487" s="279"/>
      <c r="N487" s="379"/>
      <c r="O487" s="279">
        <v>1</v>
      </c>
      <c r="P487" s="279"/>
      <c r="Q487" s="279"/>
      <c r="R487" s="279"/>
      <c r="S487" s="279"/>
      <c r="T487" s="147"/>
      <c r="U487" s="280" t="s">
        <v>375</v>
      </c>
      <c r="V487" s="279">
        <v>3</v>
      </c>
      <c r="W487" s="279"/>
      <c r="X487" s="279">
        <v>1</v>
      </c>
      <c r="Y487" s="279"/>
      <c r="Z487" s="379"/>
      <c r="AA487" s="281"/>
      <c r="AB487" s="148"/>
      <c r="AC487" s="279"/>
      <c r="AD487" s="148"/>
      <c r="AE487" s="285" t="s">
        <v>39</v>
      </c>
      <c r="AF487" s="114"/>
      <c r="AG487" s="279"/>
      <c r="AH487" s="279"/>
      <c r="AI487" s="279"/>
      <c r="AJ487" s="279"/>
      <c r="AK487" s="279"/>
      <c r="AL487" s="279"/>
      <c r="AM487" s="279"/>
      <c r="AN487" s="279"/>
      <c r="AO487" s="279"/>
      <c r="AP487" s="279"/>
      <c r="AQ487" s="279"/>
      <c r="AR487" s="279"/>
      <c r="AS487" s="94"/>
      <c r="AT487" s="279">
        <f t="shared" si="344"/>
        <v>0</v>
      </c>
      <c r="AU487" s="94"/>
      <c r="AV487" s="282" t="s">
        <v>66</v>
      </c>
      <c r="AW487" s="148"/>
      <c r="AX487" s="279">
        <v>1</v>
      </c>
      <c r="AY487" s="279">
        <f t="shared" si="345"/>
        <v>0</v>
      </c>
      <c r="AZ487" s="94"/>
      <c r="BA487" s="279"/>
      <c r="BC487" s="279"/>
      <c r="BD487" s="127"/>
      <c r="BE487" s="279"/>
      <c r="BF487" s="127"/>
      <c r="BG487" s="279"/>
      <c r="BH487" s="127"/>
      <c r="BI487" s="279"/>
      <c r="BJ487" s="127"/>
      <c r="BK487" s="283">
        <f t="shared" si="342"/>
        <v>0</v>
      </c>
      <c r="BL487" s="284" t="e">
        <f t="shared" si="346"/>
        <v>#DIV/0!</v>
      </c>
      <c r="BM487" s="127">
        <f t="shared" si="343"/>
        <v>0</v>
      </c>
      <c r="BO487" s="149"/>
    </row>
    <row r="488" spans="1:67" s="94" customFormat="1" ht="72" customHeight="1" x14ac:dyDescent="0.2">
      <c r="A488" s="279" t="s">
        <v>1107</v>
      </c>
      <c r="B488" s="961" t="s">
        <v>56</v>
      </c>
      <c r="C488" s="962"/>
      <c r="D488" s="115"/>
      <c r="E488" s="279" t="s">
        <v>393</v>
      </c>
      <c r="F488" s="115"/>
      <c r="G488" s="279"/>
      <c r="H488" s="115"/>
      <c r="I488" s="279"/>
      <c r="J488" s="279">
        <v>1</v>
      </c>
      <c r="K488" s="279"/>
      <c r="L488" s="279"/>
      <c r="M488" s="279"/>
      <c r="N488" s="379"/>
      <c r="O488" s="279"/>
      <c r="P488" s="279"/>
      <c r="Q488" s="279"/>
      <c r="R488" s="279">
        <v>1</v>
      </c>
      <c r="S488" s="279"/>
      <c r="T488" s="115"/>
      <c r="U488" s="280" t="s">
        <v>375</v>
      </c>
      <c r="V488" s="279">
        <v>3</v>
      </c>
      <c r="W488" s="279"/>
      <c r="X488" s="279"/>
      <c r="Y488" s="279"/>
      <c r="Z488" s="115"/>
      <c r="AA488" s="281"/>
      <c r="AB488" s="115"/>
      <c r="AC488" s="279"/>
      <c r="AD488" s="115"/>
      <c r="AE488" s="285" t="s">
        <v>39</v>
      </c>
      <c r="AF488" s="115"/>
      <c r="AG488" s="279"/>
      <c r="AH488" s="279"/>
      <c r="AI488" s="279"/>
      <c r="AJ488" s="279"/>
      <c r="AK488" s="279"/>
      <c r="AL488" s="279"/>
      <c r="AM488" s="279"/>
      <c r="AN488" s="279"/>
      <c r="AO488" s="279"/>
      <c r="AP488" s="279"/>
      <c r="AQ488" s="279"/>
      <c r="AR488" s="279"/>
      <c r="AT488" s="279">
        <f t="shared" si="344"/>
        <v>0</v>
      </c>
      <c r="AV488" s="282" t="s">
        <v>56</v>
      </c>
      <c r="AW488" s="115"/>
      <c r="AX488" s="279">
        <v>1</v>
      </c>
      <c r="AY488" s="279">
        <f t="shared" si="345"/>
        <v>0</v>
      </c>
      <c r="BA488" s="279"/>
      <c r="BC488" s="279"/>
      <c r="BD488" s="127"/>
      <c r="BE488" s="279"/>
      <c r="BF488" s="127"/>
      <c r="BG488" s="279"/>
      <c r="BH488" s="127"/>
      <c r="BI488" s="279"/>
      <c r="BJ488" s="127"/>
      <c r="BK488" s="283">
        <f t="shared" si="342"/>
        <v>0</v>
      </c>
      <c r="BL488" s="284" t="e">
        <f t="shared" si="346"/>
        <v>#DIV/0!</v>
      </c>
      <c r="BM488" s="127">
        <f t="shared" si="343"/>
        <v>0</v>
      </c>
      <c r="BO488" s="131"/>
    </row>
    <row r="489" spans="1:67" s="94" customFormat="1" ht="93.75" customHeight="1" x14ac:dyDescent="0.2">
      <c r="A489" s="279" t="s">
        <v>1108</v>
      </c>
      <c r="B489" s="961" t="s">
        <v>256</v>
      </c>
      <c r="C489" s="962"/>
      <c r="D489" s="114"/>
      <c r="E489" s="279" t="s">
        <v>393</v>
      </c>
      <c r="F489" s="114"/>
      <c r="G489" s="279"/>
      <c r="H489" s="114"/>
      <c r="I489" s="279"/>
      <c r="J489" s="279">
        <v>1</v>
      </c>
      <c r="K489" s="279"/>
      <c r="L489" s="279"/>
      <c r="M489" s="279"/>
      <c r="N489" s="114"/>
      <c r="O489" s="279"/>
      <c r="P489" s="279">
        <v>1</v>
      </c>
      <c r="Q489" s="279"/>
      <c r="R489" s="279"/>
      <c r="S489" s="279"/>
      <c r="T489" s="114"/>
      <c r="U489" s="280" t="s">
        <v>375</v>
      </c>
      <c r="V489" s="279">
        <v>3</v>
      </c>
      <c r="W489" s="279"/>
      <c r="X489" s="279">
        <v>1</v>
      </c>
      <c r="Y489" s="279"/>
      <c r="Z489" s="114"/>
      <c r="AA489" s="281"/>
      <c r="AB489" s="114"/>
      <c r="AC489" s="279"/>
      <c r="AD489" s="114"/>
      <c r="AE489" s="285" t="s">
        <v>39</v>
      </c>
      <c r="AF489" s="114"/>
      <c r="AG489" s="279"/>
      <c r="AH489" s="279"/>
      <c r="AI489" s="279"/>
      <c r="AJ489" s="279"/>
      <c r="AK489" s="279"/>
      <c r="AL489" s="279"/>
      <c r="AM489" s="279"/>
      <c r="AN489" s="279"/>
      <c r="AO489" s="279"/>
      <c r="AP489" s="279"/>
      <c r="AQ489" s="279"/>
      <c r="AR489" s="279"/>
      <c r="AS489" s="115"/>
      <c r="AT489" s="279">
        <f t="shared" si="344"/>
        <v>0</v>
      </c>
      <c r="AU489" s="115"/>
      <c r="AV489" s="282" t="s">
        <v>256</v>
      </c>
      <c r="AW489" s="114"/>
      <c r="AX489" s="279">
        <v>1</v>
      </c>
      <c r="AY489" s="279">
        <f t="shared" si="345"/>
        <v>0</v>
      </c>
      <c r="AZ489" s="115"/>
      <c r="BA489" s="279"/>
      <c r="BC489" s="279"/>
      <c r="BD489" s="127"/>
      <c r="BE489" s="279"/>
      <c r="BF489" s="127"/>
      <c r="BG489" s="279"/>
      <c r="BH489" s="127"/>
      <c r="BI489" s="279"/>
      <c r="BJ489" s="127"/>
      <c r="BK489" s="283">
        <f t="shared" si="342"/>
        <v>0</v>
      </c>
      <c r="BL489" s="284" t="e">
        <f t="shared" si="346"/>
        <v>#DIV/0!</v>
      </c>
      <c r="BM489" s="127">
        <f t="shared" si="343"/>
        <v>0</v>
      </c>
      <c r="BO489" s="131"/>
    </row>
    <row r="490" spans="1:67" s="94" customFormat="1" ht="99.75" customHeight="1" x14ac:dyDescent="0.2">
      <c r="A490" s="279" t="s">
        <v>1109</v>
      </c>
      <c r="B490" s="961" t="s">
        <v>259</v>
      </c>
      <c r="C490" s="962"/>
      <c r="D490" s="114"/>
      <c r="E490" s="279" t="s">
        <v>393</v>
      </c>
      <c r="F490" s="114"/>
      <c r="G490" s="279"/>
      <c r="H490" s="114"/>
      <c r="I490" s="279"/>
      <c r="J490" s="279">
        <v>1</v>
      </c>
      <c r="K490" s="279"/>
      <c r="L490" s="279"/>
      <c r="M490" s="279"/>
      <c r="N490" s="114"/>
      <c r="O490" s="279"/>
      <c r="P490" s="279">
        <v>1</v>
      </c>
      <c r="Q490" s="279"/>
      <c r="R490" s="279"/>
      <c r="S490" s="279"/>
      <c r="T490" s="114"/>
      <c r="U490" s="280" t="s">
        <v>375</v>
      </c>
      <c r="V490" s="279">
        <v>3</v>
      </c>
      <c r="W490" s="279"/>
      <c r="X490" s="279"/>
      <c r="Y490" s="279"/>
      <c r="Z490" s="114"/>
      <c r="AA490" s="281"/>
      <c r="AB490" s="114"/>
      <c r="AC490" s="279"/>
      <c r="AD490" s="114"/>
      <c r="AE490" s="285" t="s">
        <v>39</v>
      </c>
      <c r="AF490" s="114"/>
      <c r="AG490" s="279"/>
      <c r="AH490" s="279"/>
      <c r="AI490" s="279"/>
      <c r="AJ490" s="279"/>
      <c r="AK490" s="285"/>
      <c r="AL490" s="279"/>
      <c r="AM490" s="279"/>
      <c r="AN490" s="279"/>
      <c r="AO490" s="279"/>
      <c r="AP490" s="279"/>
      <c r="AQ490" s="279"/>
      <c r="AR490" s="279"/>
      <c r="AS490" s="115"/>
      <c r="AT490" s="279">
        <f t="shared" si="344"/>
        <v>0</v>
      </c>
      <c r="AU490" s="115"/>
      <c r="AV490" s="282" t="s">
        <v>259</v>
      </c>
      <c r="AW490" s="114"/>
      <c r="AX490" s="279">
        <v>1</v>
      </c>
      <c r="AY490" s="279">
        <f t="shared" si="345"/>
        <v>0</v>
      </c>
      <c r="AZ490" s="115"/>
      <c r="BA490" s="279"/>
      <c r="BC490" s="279"/>
      <c r="BD490" s="127"/>
      <c r="BE490" s="279"/>
      <c r="BF490" s="127"/>
      <c r="BG490" s="279"/>
      <c r="BH490" s="127"/>
      <c r="BI490" s="279"/>
      <c r="BJ490" s="127"/>
      <c r="BK490" s="283">
        <f t="shared" si="342"/>
        <v>0</v>
      </c>
      <c r="BL490" s="284" t="e">
        <f t="shared" si="346"/>
        <v>#DIV/0!</v>
      </c>
      <c r="BM490" s="127">
        <f t="shared" si="343"/>
        <v>0</v>
      </c>
      <c r="BO490" s="131"/>
    </row>
    <row r="491" spans="1:67" s="94" customFormat="1" ht="72" customHeight="1" x14ac:dyDescent="0.2">
      <c r="A491" s="279" t="s">
        <v>1110</v>
      </c>
      <c r="B491" s="961" t="s">
        <v>83</v>
      </c>
      <c r="C491" s="962"/>
      <c r="D491" s="115"/>
      <c r="E491" s="279" t="s">
        <v>393</v>
      </c>
      <c r="F491" s="115"/>
      <c r="G491" s="279"/>
      <c r="H491" s="115"/>
      <c r="I491" s="279"/>
      <c r="J491" s="279">
        <v>1</v>
      </c>
      <c r="K491" s="279"/>
      <c r="L491" s="279"/>
      <c r="M491" s="279"/>
      <c r="N491" s="114"/>
      <c r="O491" s="279"/>
      <c r="P491" s="279"/>
      <c r="Q491" s="279">
        <v>1</v>
      </c>
      <c r="R491" s="279"/>
      <c r="S491" s="279"/>
      <c r="T491" s="115"/>
      <c r="U491" s="280" t="s">
        <v>375</v>
      </c>
      <c r="V491" s="279">
        <v>3</v>
      </c>
      <c r="W491" s="279"/>
      <c r="X491" s="279"/>
      <c r="Y491" s="279">
        <v>1</v>
      </c>
      <c r="Z491" s="115"/>
      <c r="AA491" s="281"/>
      <c r="AB491" s="115"/>
      <c r="AC491" s="279"/>
      <c r="AD491" s="115"/>
      <c r="AE491" s="285" t="s">
        <v>39</v>
      </c>
      <c r="AF491" s="115"/>
      <c r="AG491" s="279"/>
      <c r="AH491" s="279"/>
      <c r="AI491" s="279"/>
      <c r="AJ491" s="279"/>
      <c r="AK491" s="279"/>
      <c r="AL491" s="279"/>
      <c r="AM491" s="279"/>
      <c r="AN491" s="279"/>
      <c r="AO491" s="279"/>
      <c r="AP491" s="279"/>
      <c r="AQ491" s="279"/>
      <c r="AR491" s="279"/>
      <c r="AT491" s="279">
        <f t="shared" si="344"/>
        <v>0</v>
      </c>
      <c r="AV491" s="282" t="s">
        <v>83</v>
      </c>
      <c r="AW491" s="115"/>
      <c r="AX491" s="279">
        <v>1</v>
      </c>
      <c r="AY491" s="279">
        <f t="shared" si="345"/>
        <v>0</v>
      </c>
      <c r="BA491" s="279"/>
      <c r="BC491" s="279"/>
      <c r="BD491" s="127"/>
      <c r="BE491" s="279"/>
      <c r="BF491" s="127"/>
      <c r="BG491" s="279"/>
      <c r="BH491" s="127"/>
      <c r="BI491" s="279"/>
      <c r="BJ491" s="127"/>
      <c r="BK491" s="283">
        <f t="shared" si="342"/>
        <v>0</v>
      </c>
      <c r="BL491" s="284" t="e">
        <f t="shared" si="346"/>
        <v>#DIV/0!</v>
      </c>
      <c r="BM491" s="127">
        <f t="shared" si="343"/>
        <v>0</v>
      </c>
      <c r="BO491" s="131"/>
    </row>
    <row r="492" spans="1:67" s="94" customFormat="1" ht="94.5" customHeight="1" x14ac:dyDescent="0.2">
      <c r="A492" s="279" t="s">
        <v>1111</v>
      </c>
      <c r="B492" s="961" t="s">
        <v>862</v>
      </c>
      <c r="C492" s="962"/>
      <c r="D492" s="115"/>
      <c r="E492" s="279" t="s">
        <v>393</v>
      </c>
      <c r="F492" s="115"/>
      <c r="G492" s="279"/>
      <c r="H492" s="115"/>
      <c r="I492" s="279"/>
      <c r="J492" s="279">
        <v>1</v>
      </c>
      <c r="K492" s="279"/>
      <c r="L492" s="279"/>
      <c r="M492" s="279"/>
      <c r="N492" s="114"/>
      <c r="O492" s="279"/>
      <c r="P492" s="279"/>
      <c r="Q492" s="279"/>
      <c r="R492" s="279"/>
      <c r="S492" s="279">
        <v>1</v>
      </c>
      <c r="T492" s="115"/>
      <c r="U492" s="280" t="s">
        <v>375</v>
      </c>
      <c r="V492" s="279">
        <v>3</v>
      </c>
      <c r="W492" s="279"/>
      <c r="X492" s="279"/>
      <c r="Y492" s="279"/>
      <c r="Z492" s="115"/>
      <c r="AA492" s="281"/>
      <c r="AB492" s="115"/>
      <c r="AC492" s="279" t="s">
        <v>877</v>
      </c>
      <c r="AD492" s="115"/>
      <c r="AE492" s="534" t="s">
        <v>1004</v>
      </c>
      <c r="AF492" s="115"/>
      <c r="AG492" s="279"/>
      <c r="AH492" s="279"/>
      <c r="AI492" s="279"/>
      <c r="AJ492" s="279"/>
      <c r="AK492" s="279"/>
      <c r="AL492" s="279"/>
      <c r="AM492" s="279"/>
      <c r="AN492" s="279"/>
      <c r="AO492" s="279"/>
      <c r="AP492" s="279"/>
      <c r="AQ492" s="279"/>
      <c r="AR492" s="279"/>
      <c r="AS492" s="115"/>
      <c r="AT492" s="279">
        <f t="shared" si="344"/>
        <v>0</v>
      </c>
      <c r="AU492" s="115"/>
      <c r="AV492" s="282" t="s">
        <v>258</v>
      </c>
      <c r="AW492" s="115"/>
      <c r="AX492" s="279">
        <v>1</v>
      </c>
      <c r="AY492" s="279">
        <f t="shared" si="345"/>
        <v>0</v>
      </c>
      <c r="AZ492" s="115"/>
      <c r="BA492" s="279" t="s">
        <v>3</v>
      </c>
      <c r="BC492" s="279"/>
      <c r="BD492" s="127"/>
      <c r="BE492" s="279"/>
      <c r="BF492" s="127"/>
      <c r="BG492" s="279"/>
      <c r="BH492" s="127"/>
      <c r="BI492" s="279"/>
      <c r="BJ492" s="127"/>
      <c r="BK492" s="283">
        <f t="shared" si="342"/>
        <v>0</v>
      </c>
      <c r="BL492" s="284" t="e">
        <f t="shared" si="346"/>
        <v>#DIV/0!</v>
      </c>
      <c r="BM492" s="127">
        <f t="shared" si="343"/>
        <v>0</v>
      </c>
      <c r="BO492" s="131"/>
    </row>
    <row r="493" spans="1:67" s="115" customFormat="1" ht="72" customHeight="1" x14ac:dyDescent="0.2">
      <c r="A493" s="279" t="s">
        <v>1112</v>
      </c>
      <c r="B493" s="961" t="s">
        <v>92</v>
      </c>
      <c r="C493" s="962"/>
      <c r="D493" s="379"/>
      <c r="E493" s="279" t="s">
        <v>393</v>
      </c>
      <c r="F493" s="379"/>
      <c r="G493" s="279"/>
      <c r="H493" s="379"/>
      <c r="I493" s="279"/>
      <c r="J493" s="279">
        <v>1</v>
      </c>
      <c r="K493" s="279"/>
      <c r="L493" s="279"/>
      <c r="M493" s="279"/>
      <c r="N493" s="114"/>
      <c r="O493" s="279"/>
      <c r="P493" s="279"/>
      <c r="Q493" s="279">
        <v>1</v>
      </c>
      <c r="R493" s="279"/>
      <c r="S493" s="279"/>
      <c r="T493" s="147"/>
      <c r="U493" s="280" t="s">
        <v>375</v>
      </c>
      <c r="V493" s="279">
        <v>3</v>
      </c>
      <c r="W493" s="279"/>
      <c r="X493" s="279"/>
      <c r="Y493" s="279"/>
      <c r="Z493" s="379"/>
      <c r="AA493" s="281"/>
      <c r="AB493" s="148"/>
      <c r="AC493" s="279"/>
      <c r="AD493" s="148"/>
      <c r="AE493" s="560" t="s">
        <v>1005</v>
      </c>
      <c r="AF493" s="379"/>
      <c r="AG493" s="279"/>
      <c r="AH493" s="279"/>
      <c r="AI493" s="279"/>
      <c r="AJ493" s="279"/>
      <c r="AK493" s="279"/>
      <c r="AL493" s="279"/>
      <c r="AM493" s="279"/>
      <c r="AN493" s="279"/>
      <c r="AO493" s="279"/>
      <c r="AP493" s="279"/>
      <c r="AQ493" s="279"/>
      <c r="AR493" s="279"/>
      <c r="AS493" s="94"/>
      <c r="AT493" s="279">
        <f t="shared" si="344"/>
        <v>0</v>
      </c>
      <c r="AU493" s="94"/>
      <c r="AV493" s="282" t="s">
        <v>60</v>
      </c>
      <c r="AW493" s="148"/>
      <c r="AX493" s="279">
        <v>1</v>
      </c>
      <c r="AY493" s="279">
        <f t="shared" si="345"/>
        <v>0</v>
      </c>
      <c r="AZ493" s="94"/>
      <c r="BA493" s="279" t="s">
        <v>352</v>
      </c>
      <c r="BC493" s="279"/>
      <c r="BD493" s="127"/>
      <c r="BE493" s="279"/>
      <c r="BF493" s="127"/>
      <c r="BG493" s="279"/>
      <c r="BH493" s="127"/>
      <c r="BI493" s="279"/>
      <c r="BJ493" s="127"/>
      <c r="BK493" s="283">
        <f t="shared" si="342"/>
        <v>0</v>
      </c>
      <c r="BL493" s="284" t="e">
        <f t="shared" si="346"/>
        <v>#DIV/0!</v>
      </c>
      <c r="BM493" s="127">
        <f t="shared" si="343"/>
        <v>0</v>
      </c>
      <c r="BO493" s="149"/>
    </row>
    <row r="494" spans="1:67" s="115" customFormat="1" ht="72" customHeight="1" x14ac:dyDescent="0.2">
      <c r="A494" s="490" t="s">
        <v>1113</v>
      </c>
      <c r="B494" s="961" t="s">
        <v>931</v>
      </c>
      <c r="C494" s="962"/>
      <c r="D494" s="379"/>
      <c r="E494" s="279" t="s">
        <v>393</v>
      </c>
      <c r="F494" s="379"/>
      <c r="G494" s="279"/>
      <c r="H494" s="379"/>
      <c r="I494" s="279"/>
      <c r="J494" s="279">
        <v>1</v>
      </c>
      <c r="K494" s="279"/>
      <c r="L494" s="279"/>
      <c r="M494" s="279"/>
      <c r="N494" s="114"/>
      <c r="O494" s="279"/>
      <c r="P494" s="279"/>
      <c r="Q494" s="279">
        <v>1</v>
      </c>
      <c r="R494" s="279"/>
      <c r="S494" s="279"/>
      <c r="T494" s="147"/>
      <c r="U494" s="280" t="s">
        <v>375</v>
      </c>
      <c r="V494" s="279">
        <v>3</v>
      </c>
      <c r="W494" s="279"/>
      <c r="X494" s="279"/>
      <c r="Y494" s="279">
        <v>1</v>
      </c>
      <c r="Z494" s="379"/>
      <c r="AA494" s="281"/>
      <c r="AB494" s="148"/>
      <c r="AC494" s="279"/>
      <c r="AE494" s="285" t="s">
        <v>39</v>
      </c>
      <c r="AG494" s="279"/>
      <c r="AH494" s="279"/>
      <c r="AI494" s="279"/>
      <c r="AJ494" s="279"/>
      <c r="AK494" s="279"/>
      <c r="AL494" s="279"/>
      <c r="AM494" s="279"/>
      <c r="AN494" s="279"/>
      <c r="AO494" s="279"/>
      <c r="AP494" s="279"/>
      <c r="AQ494" s="279"/>
      <c r="AR494" s="279"/>
      <c r="AT494" s="279">
        <f t="shared" si="344"/>
        <v>0</v>
      </c>
      <c r="AV494" s="282" t="s">
        <v>931</v>
      </c>
      <c r="AW494" s="148"/>
      <c r="AX494" s="279">
        <v>1</v>
      </c>
      <c r="AY494" s="279">
        <f t="shared" si="345"/>
        <v>0</v>
      </c>
      <c r="BA494" s="279"/>
      <c r="BC494" s="279"/>
      <c r="BD494" s="127"/>
      <c r="BE494" s="279"/>
      <c r="BF494" s="127"/>
      <c r="BG494" s="279"/>
      <c r="BH494" s="127"/>
      <c r="BI494" s="279"/>
      <c r="BJ494" s="127"/>
      <c r="BK494" s="283">
        <f t="shared" si="342"/>
        <v>0</v>
      </c>
      <c r="BL494" s="284" t="e">
        <f t="shared" si="346"/>
        <v>#DIV/0!</v>
      </c>
      <c r="BM494" s="127">
        <f t="shared" si="343"/>
        <v>0</v>
      </c>
      <c r="BO494" s="149"/>
    </row>
    <row r="495" spans="1:67" s="115" customFormat="1" ht="102" customHeight="1" x14ac:dyDescent="0.2">
      <c r="A495" s="279" t="s">
        <v>1114</v>
      </c>
      <c r="B495" s="961" t="s">
        <v>310</v>
      </c>
      <c r="C495" s="962"/>
      <c r="D495" s="379"/>
      <c r="E495" s="279" t="s">
        <v>393</v>
      </c>
      <c r="F495" s="379"/>
      <c r="G495" s="279"/>
      <c r="H495" s="379"/>
      <c r="I495" s="279"/>
      <c r="J495" s="279">
        <v>1</v>
      </c>
      <c r="K495" s="279"/>
      <c r="L495" s="279"/>
      <c r="M495" s="279"/>
      <c r="N495" s="114"/>
      <c r="O495" s="279"/>
      <c r="P495" s="279"/>
      <c r="Q495" s="279">
        <v>1</v>
      </c>
      <c r="R495" s="279"/>
      <c r="S495" s="279"/>
      <c r="T495" s="147"/>
      <c r="U495" s="280" t="s">
        <v>375</v>
      </c>
      <c r="V495" s="279">
        <v>3</v>
      </c>
      <c r="W495" s="279"/>
      <c r="X495" s="279"/>
      <c r="Y495" s="279"/>
      <c r="Z495" s="379"/>
      <c r="AA495" s="281"/>
      <c r="AB495" s="148"/>
      <c r="AC495" s="279"/>
      <c r="AD495" s="148"/>
      <c r="AE495" s="285" t="s">
        <v>39</v>
      </c>
      <c r="AF495" s="379"/>
      <c r="AG495" s="279"/>
      <c r="AH495" s="279"/>
      <c r="AI495" s="279"/>
      <c r="AJ495" s="279"/>
      <c r="AK495" s="279"/>
      <c r="AL495" s="279"/>
      <c r="AM495" s="279"/>
      <c r="AN495" s="279"/>
      <c r="AO495" s="279"/>
      <c r="AP495" s="279"/>
      <c r="AQ495" s="279"/>
      <c r="AR495" s="279"/>
      <c r="AT495" s="279">
        <f t="shared" si="344"/>
        <v>0</v>
      </c>
      <c r="AV495" s="282" t="s">
        <v>357</v>
      </c>
      <c r="AW495" s="148"/>
      <c r="AX495" s="279">
        <v>1</v>
      </c>
      <c r="AY495" s="279">
        <f t="shared" si="345"/>
        <v>0</v>
      </c>
      <c r="BA495" s="279"/>
      <c r="BC495" s="279"/>
      <c r="BD495" s="127"/>
      <c r="BE495" s="279"/>
      <c r="BF495" s="127"/>
      <c r="BG495" s="279"/>
      <c r="BH495" s="127"/>
      <c r="BI495" s="279"/>
      <c r="BJ495" s="127"/>
      <c r="BK495" s="283">
        <f t="shared" si="342"/>
        <v>0</v>
      </c>
      <c r="BL495" s="284" t="e">
        <f t="shared" si="346"/>
        <v>#DIV/0!</v>
      </c>
      <c r="BM495" s="127">
        <f t="shared" si="343"/>
        <v>0</v>
      </c>
      <c r="BO495" s="149"/>
    </row>
    <row r="496" spans="1:67" s="115" customFormat="1" ht="72" customHeight="1" x14ac:dyDescent="0.2">
      <c r="A496" s="279" t="s">
        <v>1115</v>
      </c>
      <c r="B496" s="961" t="s">
        <v>84</v>
      </c>
      <c r="C496" s="962"/>
      <c r="D496" s="145"/>
      <c r="E496" s="279" t="s">
        <v>393</v>
      </c>
      <c r="F496" s="145"/>
      <c r="G496" s="279"/>
      <c r="H496" s="145"/>
      <c r="I496" s="279"/>
      <c r="J496" s="279">
        <v>1</v>
      </c>
      <c r="K496" s="279"/>
      <c r="L496" s="279"/>
      <c r="M496" s="279"/>
      <c r="N496" s="379"/>
      <c r="O496" s="279"/>
      <c r="P496" s="279"/>
      <c r="Q496" s="279">
        <v>1</v>
      </c>
      <c r="R496" s="279"/>
      <c r="S496" s="279"/>
      <c r="T496" s="243"/>
      <c r="U496" s="280" t="s">
        <v>375</v>
      </c>
      <c r="V496" s="279">
        <v>3</v>
      </c>
      <c r="W496" s="279"/>
      <c r="X496" s="279"/>
      <c r="Y496" s="279"/>
      <c r="Z496" s="145"/>
      <c r="AA496" s="281"/>
      <c r="AB496" s="244"/>
      <c r="AC496" s="279"/>
      <c r="AD496" s="244"/>
      <c r="AE496" s="285" t="s">
        <v>39</v>
      </c>
      <c r="AF496" s="145"/>
      <c r="AG496" s="279"/>
      <c r="AH496" s="279"/>
      <c r="AI496" s="279"/>
      <c r="AJ496" s="279"/>
      <c r="AK496" s="279"/>
      <c r="AL496" s="279"/>
      <c r="AM496" s="279"/>
      <c r="AN496" s="279"/>
      <c r="AO496" s="279"/>
      <c r="AP496" s="279"/>
      <c r="AQ496" s="279"/>
      <c r="AR496" s="279"/>
      <c r="AT496" s="279">
        <f t="shared" si="344"/>
        <v>0</v>
      </c>
      <c r="AV496" s="282" t="s">
        <v>84</v>
      </c>
      <c r="AW496" s="244"/>
      <c r="AX496" s="279">
        <v>1</v>
      </c>
      <c r="AY496" s="279">
        <f t="shared" si="345"/>
        <v>0</v>
      </c>
      <c r="BA496" s="279"/>
      <c r="BC496" s="279"/>
      <c r="BD496" s="127"/>
      <c r="BE496" s="279"/>
      <c r="BF496" s="127"/>
      <c r="BG496" s="279"/>
      <c r="BH496" s="127"/>
      <c r="BI496" s="279"/>
      <c r="BJ496" s="127"/>
      <c r="BK496" s="283">
        <f t="shared" si="342"/>
        <v>0</v>
      </c>
      <c r="BL496" s="284" t="e">
        <f t="shared" si="346"/>
        <v>#DIV/0!</v>
      </c>
      <c r="BM496" s="127">
        <f t="shared" si="343"/>
        <v>0</v>
      </c>
      <c r="BO496" s="149"/>
    </row>
    <row r="497" spans="1:67" s="115" customFormat="1" ht="72" customHeight="1" x14ac:dyDescent="0.2">
      <c r="A497" s="279" t="s">
        <v>1116</v>
      </c>
      <c r="B497" s="961" t="s">
        <v>932</v>
      </c>
      <c r="C497" s="962"/>
      <c r="D497" s="379"/>
      <c r="E497" s="279" t="s">
        <v>393</v>
      </c>
      <c r="F497" s="379"/>
      <c r="G497" s="279"/>
      <c r="H497" s="379"/>
      <c r="I497" s="279"/>
      <c r="J497" s="279">
        <v>1</v>
      </c>
      <c r="K497" s="279"/>
      <c r="L497" s="279"/>
      <c r="M497" s="279"/>
      <c r="N497" s="379"/>
      <c r="O497" s="279"/>
      <c r="P497" s="279"/>
      <c r="Q497" s="279">
        <v>1</v>
      </c>
      <c r="R497" s="279"/>
      <c r="S497" s="279"/>
      <c r="T497" s="147"/>
      <c r="U497" s="280" t="s">
        <v>375</v>
      </c>
      <c r="V497" s="279">
        <v>3</v>
      </c>
      <c r="W497" s="279"/>
      <c r="X497" s="279"/>
      <c r="Y497" s="279"/>
      <c r="Z497" s="379"/>
      <c r="AA497" s="281"/>
      <c r="AB497" s="148"/>
      <c r="AC497" s="279"/>
      <c r="AD497" s="148"/>
      <c r="AE497" s="285" t="s">
        <v>39</v>
      </c>
      <c r="AF497" s="379"/>
      <c r="AG497" s="279"/>
      <c r="AH497" s="279"/>
      <c r="AI497" s="279"/>
      <c r="AJ497" s="279"/>
      <c r="AK497" s="279"/>
      <c r="AL497" s="279"/>
      <c r="AM497" s="279"/>
      <c r="AN497" s="279"/>
      <c r="AO497" s="279"/>
      <c r="AP497" s="279"/>
      <c r="AQ497" s="279"/>
      <c r="AR497" s="279"/>
      <c r="AT497" s="279">
        <f t="shared" si="344"/>
        <v>0</v>
      </c>
      <c r="AV497" s="282" t="s">
        <v>932</v>
      </c>
      <c r="AW497" s="148"/>
      <c r="AX497" s="279">
        <v>1</v>
      </c>
      <c r="AY497" s="279">
        <f t="shared" si="345"/>
        <v>0</v>
      </c>
      <c r="BA497" s="279"/>
      <c r="BC497" s="279"/>
      <c r="BD497" s="127"/>
      <c r="BE497" s="279"/>
      <c r="BF497" s="127"/>
      <c r="BG497" s="279"/>
      <c r="BH497" s="127"/>
      <c r="BI497" s="279"/>
      <c r="BJ497" s="127"/>
      <c r="BK497" s="283">
        <f t="shared" si="342"/>
        <v>0</v>
      </c>
      <c r="BL497" s="284" t="e">
        <f t="shared" si="346"/>
        <v>#DIV/0!</v>
      </c>
      <c r="BM497" s="127">
        <f t="shared" si="343"/>
        <v>0</v>
      </c>
      <c r="BO497" s="149"/>
    </row>
    <row r="498" spans="1:67" s="94" customFormat="1" ht="9" customHeight="1" thickBot="1" x14ac:dyDescent="0.25">
      <c r="A498" s="114"/>
      <c r="B498" s="115"/>
      <c r="C498" s="115"/>
      <c r="D498" s="114"/>
      <c r="E498" s="114"/>
      <c r="F498" s="114"/>
      <c r="G498" s="114"/>
      <c r="H498" s="114"/>
      <c r="I498" s="114"/>
      <c r="J498" s="114"/>
      <c r="K498" s="114"/>
      <c r="L498" s="114"/>
      <c r="M498" s="114"/>
      <c r="N498" s="114"/>
      <c r="O498" s="114"/>
      <c r="P498" s="114"/>
      <c r="Q498" s="114"/>
      <c r="R498" s="114"/>
      <c r="S498" s="114"/>
      <c r="T498" s="114"/>
      <c r="U498" s="116"/>
      <c r="V498" s="114"/>
      <c r="W498" s="114"/>
      <c r="X498" s="114"/>
      <c r="Y498" s="114"/>
      <c r="Z498" s="114"/>
      <c r="AA498" s="117"/>
      <c r="AB498" s="114"/>
      <c r="AC498" s="114"/>
      <c r="AD498" s="114"/>
      <c r="AE498" s="114"/>
      <c r="AF498" s="114"/>
      <c r="AG498" s="114"/>
      <c r="AH498" s="114"/>
      <c r="AI498" s="114"/>
      <c r="AJ498" s="114"/>
      <c r="AK498" s="114"/>
      <c r="AL498" s="114"/>
      <c r="AM498" s="114"/>
      <c r="AN498" s="114"/>
      <c r="AO498" s="114"/>
      <c r="AP498" s="114"/>
      <c r="AQ498" s="114"/>
      <c r="AR498" s="114"/>
      <c r="AT498" s="114"/>
      <c r="AV498" s="115"/>
      <c r="AW498" s="114"/>
      <c r="AX498" s="114"/>
      <c r="AY498" s="114"/>
      <c r="BA498" s="114"/>
      <c r="BD498" s="118"/>
      <c r="BF498" s="118"/>
      <c r="BH498" s="118"/>
      <c r="BJ498" s="118"/>
      <c r="BK498" s="119"/>
      <c r="BL498" s="119"/>
      <c r="BM498" s="118"/>
    </row>
    <row r="499" spans="1:67" s="206" customFormat="1" ht="59.45" customHeight="1" thickTop="1" thickBot="1" x14ac:dyDescent="0.25">
      <c r="A499" s="781" t="str">
        <f>B470</f>
        <v>AUDITORÍA A LA SUPERVISIÓN DE CONTRATOS</v>
      </c>
      <c r="B499" s="781"/>
      <c r="C499" s="450" t="s">
        <v>353</v>
      </c>
      <c r="D499" s="203"/>
      <c r="E499" s="368">
        <f>COUNTIF(BA472:BA497,"P")</f>
        <v>2</v>
      </c>
      <c r="F499" s="203"/>
      <c r="G499" s="607">
        <f>E499/(E499+E500)</f>
        <v>0.5</v>
      </c>
      <c r="H499" s="203"/>
      <c r="I499" s="368">
        <f>SUM(I472:I497)</f>
        <v>0</v>
      </c>
      <c r="J499" s="368">
        <f>SUM(J472:J497)</f>
        <v>26</v>
      </c>
      <c r="K499" s="368">
        <f>SUM(K472:K497)</f>
        <v>0</v>
      </c>
      <c r="L499" s="368">
        <f>SUM(L472:L497)</f>
        <v>0</v>
      </c>
      <c r="M499" s="368">
        <f>SUM(M472:M497)</f>
        <v>0</v>
      </c>
      <c r="N499" s="204"/>
      <c r="O499" s="368">
        <f>SUM(O472:O497)</f>
        <v>6</v>
      </c>
      <c r="P499" s="368">
        <f>SUM(P472:P497)</f>
        <v>10</v>
      </c>
      <c r="Q499" s="368">
        <f>SUM(Q472:Q497)</f>
        <v>8</v>
      </c>
      <c r="R499" s="368">
        <f>SUM(R472:R497)</f>
        <v>3</v>
      </c>
      <c r="S499" s="368">
        <f>SUM(S472:S497)</f>
        <v>1</v>
      </c>
      <c r="T499" s="203"/>
      <c r="U499" s="205"/>
      <c r="V499" s="203"/>
      <c r="W499" s="525">
        <f>SUM(W472:W497)</f>
        <v>0</v>
      </c>
      <c r="X499" s="525">
        <f>SUM(X472:X497)</f>
        <v>4</v>
      </c>
      <c r="Y499" s="525">
        <f>SUM(Y472:Y497)</f>
        <v>6</v>
      </c>
      <c r="Z499" s="203"/>
      <c r="AA499" s="886"/>
      <c r="AB499" s="203"/>
      <c r="AC499" s="203"/>
      <c r="AD499" s="203"/>
      <c r="AE499" s="368" t="s">
        <v>260</v>
      </c>
      <c r="AF499" s="203"/>
      <c r="AG499" s="781">
        <f>SUM(AG472:AI497)</f>
        <v>0</v>
      </c>
      <c r="AH499" s="781"/>
      <c r="AI499" s="781"/>
      <c r="AJ499" s="781">
        <f>SUM(AJ472:AL497)</f>
        <v>0</v>
      </c>
      <c r="AK499" s="781"/>
      <c r="AL499" s="781"/>
      <c r="AM499" s="781">
        <f>SUM(AM472:AO497)</f>
        <v>0</v>
      </c>
      <c r="AN499" s="781"/>
      <c r="AO499" s="781"/>
      <c r="AP499" s="781">
        <f>SUM(AP472:AR497)</f>
        <v>0</v>
      </c>
      <c r="AQ499" s="781"/>
      <c r="AR499" s="781"/>
      <c r="AT499" s="781">
        <f>SUM(AT472:AT497)</f>
        <v>0</v>
      </c>
      <c r="AV499" s="739" t="s">
        <v>272</v>
      </c>
      <c r="AW499" s="203"/>
      <c r="AX499" s="368">
        <f>SUM(AX472:AX497)</f>
        <v>26</v>
      </c>
      <c r="AY499" s="368">
        <f>SUM(AY472:AY497)</f>
        <v>0</v>
      </c>
      <c r="BA499" s="204"/>
      <c r="BC499" s="373">
        <f t="shared" ref="BC499:BK499" si="347">SUM(BC472:BC497)</f>
        <v>0</v>
      </c>
      <c r="BD499" s="879">
        <f t="shared" si="347"/>
        <v>0</v>
      </c>
      <c r="BE499" s="373">
        <f t="shared" si="347"/>
        <v>0</v>
      </c>
      <c r="BF499" s="879">
        <f t="shared" si="347"/>
        <v>0</v>
      </c>
      <c r="BG499" s="373">
        <f t="shared" si="347"/>
        <v>0</v>
      </c>
      <c r="BH499" s="879">
        <f t="shared" si="347"/>
        <v>0</v>
      </c>
      <c r="BI499" s="373">
        <f t="shared" si="347"/>
        <v>0</v>
      </c>
      <c r="BJ499" s="879">
        <f t="shared" si="347"/>
        <v>0</v>
      </c>
      <c r="BK499" s="1241">
        <f t="shared" si="347"/>
        <v>0</v>
      </c>
      <c r="BL499" s="1240" t="e">
        <f>BK499/AT499</f>
        <v>#DIV/0!</v>
      </c>
      <c r="BM499" s="879">
        <f>SUM(BM472:BM497)</f>
        <v>0</v>
      </c>
      <c r="BN499" s="207"/>
      <c r="BO499" s="207"/>
    </row>
    <row r="500" spans="1:67" s="206" customFormat="1" ht="59.45" customHeight="1" thickTop="1" thickBot="1" x14ac:dyDescent="0.25">
      <c r="A500" s="781"/>
      <c r="B500" s="781"/>
      <c r="C500" s="450" t="s">
        <v>354</v>
      </c>
      <c r="D500" s="203"/>
      <c r="E500" s="368">
        <f>COUNTIF(BA472:BA497,"C")</f>
        <v>2</v>
      </c>
      <c r="F500" s="203"/>
      <c r="G500" s="607">
        <f>E500/(E499+E500)</f>
        <v>0.5</v>
      </c>
      <c r="H500" s="203"/>
      <c r="I500" s="781">
        <f>SUM(I499:M499)</f>
        <v>26</v>
      </c>
      <c r="J500" s="781"/>
      <c r="K500" s="781"/>
      <c r="L500" s="781"/>
      <c r="M500" s="781"/>
      <c r="N500" s="204"/>
      <c r="O500" s="781">
        <f>SUM(O499:S499)</f>
        <v>28</v>
      </c>
      <c r="P500" s="781"/>
      <c r="Q500" s="781"/>
      <c r="R500" s="781"/>
      <c r="S500" s="781"/>
      <c r="T500" s="203"/>
      <c r="U500" s="205"/>
      <c r="V500" s="203"/>
      <c r="W500" s="203"/>
      <c r="X500" s="203"/>
      <c r="Y500" s="203"/>
      <c r="Z500" s="203"/>
      <c r="AA500" s="886"/>
      <c r="AB500" s="203"/>
      <c r="AC500" s="203"/>
      <c r="AD500" s="203"/>
      <c r="AE500" s="368" t="s">
        <v>857</v>
      </c>
      <c r="AF500" s="203"/>
      <c r="AG500" s="781">
        <f>AG499+AJ499+AM499+AP499</f>
        <v>0</v>
      </c>
      <c r="AH500" s="781"/>
      <c r="AI500" s="781"/>
      <c r="AJ500" s="781"/>
      <c r="AK500" s="781"/>
      <c r="AL500" s="781"/>
      <c r="AM500" s="781"/>
      <c r="AN500" s="781"/>
      <c r="AO500" s="781"/>
      <c r="AP500" s="781"/>
      <c r="AQ500" s="781"/>
      <c r="AR500" s="781"/>
      <c r="AT500" s="781"/>
      <c r="AV500" s="739"/>
      <c r="AW500" s="203"/>
      <c r="AX500" s="1304">
        <f>AY499/AX499</f>
        <v>0</v>
      </c>
      <c r="AY500" s="1304"/>
      <c r="BA500" s="209"/>
      <c r="BC500" s="381" t="e">
        <f>BC499/AG499</f>
        <v>#DIV/0!</v>
      </c>
      <c r="BD500" s="879"/>
      <c r="BE500" s="381" t="e">
        <f>BE499/AJ499</f>
        <v>#DIV/0!</v>
      </c>
      <c r="BF500" s="879"/>
      <c r="BG500" s="381" t="e">
        <f>BG499/AM499</f>
        <v>#DIV/0!</v>
      </c>
      <c r="BH500" s="879"/>
      <c r="BI500" s="381" t="e">
        <f>BI499/AP499</f>
        <v>#DIV/0!</v>
      </c>
      <c r="BJ500" s="879"/>
      <c r="BK500" s="1241"/>
      <c r="BL500" s="1240"/>
      <c r="BM500" s="879"/>
      <c r="BN500" s="207"/>
      <c r="BO500" s="207"/>
    </row>
    <row r="501" spans="1:67" s="94" customFormat="1" ht="24" thickTop="1" x14ac:dyDescent="0.2">
      <c r="A501" s="120"/>
      <c r="B501" s="121"/>
      <c r="C501" s="121"/>
      <c r="D501" s="114"/>
      <c r="E501" s="114"/>
      <c r="F501" s="114"/>
      <c r="G501" s="114"/>
      <c r="H501" s="114"/>
      <c r="I501" s="114"/>
      <c r="J501" s="114"/>
      <c r="K501" s="114"/>
      <c r="L501" s="114"/>
      <c r="M501" s="114"/>
      <c r="N501" s="114"/>
      <c r="O501" s="114"/>
      <c r="P501" s="114"/>
      <c r="Q501" s="114"/>
      <c r="R501" s="114"/>
      <c r="S501" s="114"/>
      <c r="T501" s="114"/>
      <c r="U501" s="116"/>
      <c r="V501" s="114"/>
      <c r="W501" s="114"/>
      <c r="X501" s="114"/>
      <c r="Y501" s="114"/>
      <c r="Z501" s="114"/>
      <c r="AA501" s="117"/>
      <c r="AB501" s="114"/>
      <c r="AC501" s="114"/>
      <c r="AD501" s="114"/>
      <c r="AE501" s="114"/>
      <c r="AF501" s="114"/>
      <c r="AG501" s="114"/>
      <c r="AH501" s="114"/>
      <c r="AI501" s="114"/>
      <c r="AJ501" s="114"/>
      <c r="AK501" s="114"/>
      <c r="AL501" s="114"/>
      <c r="AM501" s="114"/>
      <c r="AN501" s="114"/>
      <c r="AO501" s="114"/>
      <c r="AP501" s="114"/>
      <c r="AQ501" s="114"/>
      <c r="AR501" s="114"/>
      <c r="AT501" s="114"/>
      <c r="AV501" s="115"/>
      <c r="AW501" s="114"/>
      <c r="AX501" s="114"/>
      <c r="AY501" s="114"/>
      <c r="BA501" s="114"/>
      <c r="BD501" s="118"/>
      <c r="BF501" s="118"/>
      <c r="BH501" s="118"/>
      <c r="BJ501" s="118"/>
      <c r="BK501" s="119"/>
      <c r="BL501" s="119"/>
      <c r="BM501" s="118"/>
    </row>
    <row r="502" spans="1:67" s="207" customFormat="1" ht="90.6" customHeight="1" x14ac:dyDescent="0.2">
      <c r="A502" s="1153">
        <v>20</v>
      </c>
      <c r="B502" s="1288" t="s">
        <v>1139</v>
      </c>
      <c r="C502" s="1289"/>
      <c r="D502" s="204"/>
      <c r="E502" s="114"/>
      <c r="F502" s="114"/>
      <c r="G502" s="114"/>
      <c r="H502" s="204"/>
      <c r="I502" s="204"/>
      <c r="J502" s="204"/>
      <c r="K502" s="204"/>
      <c r="L502" s="204"/>
      <c r="M502" s="204"/>
      <c r="N502" s="204"/>
      <c r="O502" s="204"/>
      <c r="P502" s="204"/>
      <c r="Q502" s="204"/>
      <c r="R502" s="204"/>
      <c r="S502" s="204"/>
      <c r="T502" s="204"/>
      <c r="U502" s="211"/>
      <c r="V502" s="204"/>
      <c r="W502" s="204"/>
      <c r="X502" s="204"/>
      <c r="Y502" s="204"/>
      <c r="Z502" s="204"/>
      <c r="AA502" s="210"/>
      <c r="AB502" s="204"/>
      <c r="AC502" s="204"/>
      <c r="AD502" s="204"/>
      <c r="AE502" s="204"/>
      <c r="AF502" s="204"/>
      <c r="AG502" s="204"/>
      <c r="AH502" s="204"/>
      <c r="AI502" s="204"/>
      <c r="AJ502" s="204"/>
      <c r="AK502" s="204"/>
      <c r="AL502" s="204"/>
      <c r="AM502" s="204"/>
      <c r="AN502" s="204"/>
      <c r="AO502" s="204"/>
      <c r="AP502" s="204"/>
      <c r="AQ502" s="204"/>
      <c r="AR502" s="204"/>
      <c r="AT502" s="204"/>
      <c r="AV502" s="210"/>
      <c r="AW502" s="204"/>
      <c r="AX502" s="204"/>
      <c r="AY502" s="204"/>
      <c r="BA502" s="204"/>
      <c r="BD502" s="212"/>
      <c r="BF502" s="212"/>
      <c r="BH502" s="212"/>
      <c r="BJ502" s="212"/>
      <c r="BK502" s="206"/>
      <c r="BL502" s="206"/>
      <c r="BM502" s="212"/>
    </row>
    <row r="503" spans="1:67" s="207" customFormat="1" ht="171.6" customHeight="1" x14ac:dyDescent="0.2">
      <c r="A503" s="1154"/>
      <c r="B503" s="1301" t="s">
        <v>745</v>
      </c>
      <c r="C503" s="1302"/>
      <c r="D503" s="204"/>
      <c r="E503" s="114"/>
      <c r="F503" s="114"/>
      <c r="G503" s="114"/>
      <c r="H503" s="204"/>
      <c r="I503" s="204"/>
      <c r="J503" s="204"/>
      <c r="K503" s="204"/>
      <c r="L503" s="204"/>
      <c r="M503" s="204"/>
      <c r="N503" s="204"/>
      <c r="O503" s="204"/>
      <c r="P503" s="204"/>
      <c r="Q503" s="204"/>
      <c r="R503" s="204"/>
      <c r="S503" s="204"/>
      <c r="T503" s="204"/>
      <c r="U503" s="214"/>
      <c r="V503" s="213"/>
      <c r="W503" s="213"/>
      <c r="X503" s="213"/>
      <c r="Y503" s="213"/>
      <c r="Z503" s="204"/>
      <c r="AA503" s="210"/>
      <c r="AB503" s="204"/>
      <c r="AC503" s="204"/>
      <c r="AD503" s="204"/>
      <c r="AE503" s="204"/>
      <c r="AF503" s="204"/>
      <c r="AG503" s="204"/>
      <c r="AH503" s="204"/>
      <c r="AI503" s="204"/>
      <c r="AJ503" s="204"/>
      <c r="AK503" s="204"/>
      <c r="AL503" s="204"/>
      <c r="AM503" s="204"/>
      <c r="AN503" s="204"/>
      <c r="AO503" s="204"/>
      <c r="AP503" s="204"/>
      <c r="AQ503" s="204"/>
      <c r="AR503" s="204"/>
      <c r="AT503" s="204"/>
      <c r="AV503" s="210"/>
      <c r="AW503" s="204"/>
      <c r="AX503" s="213"/>
      <c r="AY503" s="213"/>
      <c r="BA503" s="213"/>
      <c r="BD503" s="212"/>
      <c r="BF503" s="212"/>
      <c r="BH503" s="212"/>
      <c r="BJ503" s="212"/>
      <c r="BK503" s="206"/>
      <c r="BL503" s="206"/>
      <c r="BM503" s="212"/>
    </row>
    <row r="504" spans="1:67" s="218" customFormat="1" ht="69.95" customHeight="1" x14ac:dyDescent="0.2">
      <c r="A504" s="286" t="s">
        <v>409</v>
      </c>
      <c r="B504" s="852" t="s">
        <v>164</v>
      </c>
      <c r="C504" s="853"/>
      <c r="E504" s="286" t="s">
        <v>433</v>
      </c>
      <c r="G504" s="286"/>
      <c r="I504" s="286"/>
      <c r="J504" s="286">
        <v>1</v>
      </c>
      <c r="K504" s="286"/>
      <c r="L504" s="286"/>
      <c r="M504" s="286"/>
      <c r="O504" s="286">
        <v>1</v>
      </c>
      <c r="P504" s="286"/>
      <c r="Q504" s="286"/>
      <c r="R504" s="286"/>
      <c r="S504" s="286"/>
      <c r="U504" s="287" t="s">
        <v>375</v>
      </c>
      <c r="V504" s="286">
        <v>3</v>
      </c>
      <c r="W504" s="286"/>
      <c r="X504" s="286"/>
      <c r="Y504" s="286"/>
      <c r="AA504" s="288"/>
      <c r="AC504" s="286"/>
      <c r="AE504" s="286" t="s">
        <v>39</v>
      </c>
      <c r="AG504" s="286"/>
      <c r="AH504" s="286"/>
      <c r="AI504" s="286"/>
      <c r="AJ504" s="286"/>
      <c r="AK504" s="286"/>
      <c r="AL504" s="286"/>
      <c r="AM504" s="286"/>
      <c r="AN504" s="286"/>
      <c r="AO504" s="286"/>
      <c r="AP504" s="286"/>
      <c r="AQ504" s="286"/>
      <c r="AR504" s="286"/>
      <c r="AT504" s="286">
        <f>SUM(AG504:AR504)</f>
        <v>0</v>
      </c>
      <c r="AV504" s="288" t="s">
        <v>164</v>
      </c>
      <c r="AX504" s="286">
        <v>1</v>
      </c>
      <c r="AY504" s="286">
        <f>IF(AT504&lt;&gt;0,1,0)</f>
        <v>0</v>
      </c>
      <c r="BA504" s="286"/>
      <c r="BC504" s="289"/>
      <c r="BD504" s="127"/>
      <c r="BE504" s="289"/>
      <c r="BF504" s="127"/>
      <c r="BG504" s="289"/>
      <c r="BH504" s="127"/>
      <c r="BI504" s="289"/>
      <c r="BJ504" s="127"/>
      <c r="BK504" s="290">
        <f t="shared" ref="BK504:BK512" si="348">BC504+BE504+BG504+BI504</f>
        <v>0</v>
      </c>
      <c r="BL504" s="291" t="e">
        <f>BK504/AT504</f>
        <v>#DIV/0!</v>
      </c>
      <c r="BM504" s="127">
        <f t="shared" ref="BM504:BM512" si="349">BD504+BF504+BH504+BJ504</f>
        <v>0</v>
      </c>
      <c r="BO504" s="256"/>
    </row>
    <row r="505" spans="1:67" s="218" customFormat="1" ht="72" customHeight="1" x14ac:dyDescent="0.2">
      <c r="A505" s="286" t="s">
        <v>410</v>
      </c>
      <c r="B505" s="852" t="s">
        <v>88</v>
      </c>
      <c r="C505" s="853"/>
      <c r="E505" s="286" t="s">
        <v>998</v>
      </c>
      <c r="F505" s="431"/>
      <c r="G505" s="286" t="s">
        <v>997</v>
      </c>
      <c r="I505" s="286"/>
      <c r="J505" s="286">
        <v>1</v>
      </c>
      <c r="K505" s="286"/>
      <c r="L505" s="286"/>
      <c r="M505" s="286"/>
      <c r="O505" s="286"/>
      <c r="P505" s="286">
        <v>1</v>
      </c>
      <c r="Q505" s="286"/>
      <c r="R505" s="286"/>
      <c r="S505" s="286"/>
      <c r="U505" s="287" t="s">
        <v>375</v>
      </c>
      <c r="V505" s="286">
        <v>3</v>
      </c>
      <c r="W505" s="286"/>
      <c r="X505" s="286"/>
      <c r="Y505" s="286"/>
      <c r="AA505" s="288"/>
      <c r="AC505" s="286" t="s">
        <v>67</v>
      </c>
      <c r="AE505" s="286" t="s">
        <v>213</v>
      </c>
      <c r="AG505" s="286"/>
      <c r="AH505" s="286"/>
      <c r="AI505" s="286"/>
      <c r="AJ505" s="286">
        <v>1</v>
      </c>
      <c r="AK505" s="286"/>
      <c r="AL505" s="286"/>
      <c r="AM505" s="286"/>
      <c r="AN505" s="286"/>
      <c r="AO505" s="286"/>
      <c r="AP505" s="286"/>
      <c r="AQ505" s="286"/>
      <c r="AR505" s="286"/>
      <c r="AT505" s="286">
        <f t="shared" ref="AT505:AT512" si="350">SUM(AG505:AR505)</f>
        <v>1</v>
      </c>
      <c r="AV505" s="288" t="s">
        <v>88</v>
      </c>
      <c r="AX505" s="286">
        <v>1</v>
      </c>
      <c r="AY505" s="286">
        <f t="shared" ref="AY505:AY512" si="351">IF(AT505&lt;&gt;0,1,0)</f>
        <v>1</v>
      </c>
      <c r="BA505" s="286" t="s">
        <v>352</v>
      </c>
      <c r="BC505" s="289"/>
      <c r="BD505" s="127"/>
      <c r="BE505" s="289"/>
      <c r="BF505" s="127"/>
      <c r="BG505" s="289"/>
      <c r="BH505" s="127"/>
      <c r="BI505" s="289"/>
      <c r="BJ505" s="127"/>
      <c r="BK505" s="290">
        <f t="shared" si="348"/>
        <v>0</v>
      </c>
      <c r="BL505" s="291">
        <f t="shared" ref="BL505:BL512" si="352">BK505/AT505</f>
        <v>0</v>
      </c>
      <c r="BM505" s="127">
        <f t="shared" si="349"/>
        <v>0</v>
      </c>
      <c r="BO505" s="256"/>
    </row>
    <row r="506" spans="1:67" s="223" customFormat="1" ht="72" customHeight="1" x14ac:dyDescent="0.2">
      <c r="A506" s="286" t="s">
        <v>411</v>
      </c>
      <c r="B506" s="852" t="s">
        <v>81</v>
      </c>
      <c r="C506" s="853"/>
      <c r="D506" s="431"/>
      <c r="E506" s="286" t="s">
        <v>998</v>
      </c>
      <c r="F506" s="431"/>
      <c r="G506" s="286" t="s">
        <v>997</v>
      </c>
      <c r="H506" s="431"/>
      <c r="I506" s="286"/>
      <c r="J506" s="286">
        <v>1</v>
      </c>
      <c r="K506" s="286"/>
      <c r="L506" s="286"/>
      <c r="M506" s="286"/>
      <c r="N506" s="431"/>
      <c r="O506" s="286"/>
      <c r="P506" s="286">
        <v>1</v>
      </c>
      <c r="Q506" s="286"/>
      <c r="R506" s="286"/>
      <c r="S506" s="286"/>
      <c r="T506" s="227"/>
      <c r="U506" s="287" t="s">
        <v>375</v>
      </c>
      <c r="V506" s="286">
        <v>3</v>
      </c>
      <c r="W506" s="286"/>
      <c r="X506" s="286"/>
      <c r="Y506" s="286"/>
      <c r="Z506" s="431"/>
      <c r="AA506" s="288"/>
      <c r="AB506" s="228"/>
      <c r="AC506" s="286" t="s">
        <v>970</v>
      </c>
      <c r="AD506" s="228"/>
      <c r="AE506" s="286" t="s">
        <v>69</v>
      </c>
      <c r="AG506" s="286"/>
      <c r="AH506" s="286"/>
      <c r="AI506" s="286"/>
      <c r="AJ506" s="286"/>
      <c r="AK506" s="286"/>
      <c r="AL506" s="286"/>
      <c r="AM506" s="286">
        <v>1</v>
      </c>
      <c r="AN506" s="286"/>
      <c r="AO506" s="286"/>
      <c r="AP506" s="286"/>
      <c r="AQ506" s="286"/>
      <c r="AR506" s="286"/>
      <c r="AT506" s="286">
        <f t="shared" si="350"/>
        <v>1</v>
      </c>
      <c r="AV506" s="288" t="s">
        <v>81</v>
      </c>
      <c r="AW506" s="228"/>
      <c r="AX506" s="286">
        <v>1</v>
      </c>
      <c r="AY506" s="286">
        <f t="shared" si="351"/>
        <v>1</v>
      </c>
      <c r="BA506" s="286" t="s">
        <v>352</v>
      </c>
      <c r="BC506" s="289"/>
      <c r="BD506" s="127"/>
      <c r="BE506" s="289"/>
      <c r="BF506" s="127"/>
      <c r="BG506" s="289"/>
      <c r="BH506" s="127"/>
      <c r="BI506" s="289"/>
      <c r="BJ506" s="127"/>
      <c r="BK506" s="290">
        <f t="shared" si="348"/>
        <v>0</v>
      </c>
      <c r="BL506" s="291">
        <f t="shared" si="352"/>
        <v>0</v>
      </c>
      <c r="BM506" s="127">
        <f t="shared" si="349"/>
        <v>0</v>
      </c>
      <c r="BO506" s="256"/>
    </row>
    <row r="507" spans="1:67" s="223" customFormat="1" ht="72" customHeight="1" x14ac:dyDescent="0.2">
      <c r="A507" s="286" t="s">
        <v>412</v>
      </c>
      <c r="B507" s="852" t="s">
        <v>65</v>
      </c>
      <c r="C507" s="853"/>
      <c r="D507" s="217"/>
      <c r="E507" s="286" t="s">
        <v>433</v>
      </c>
      <c r="F507" s="217"/>
      <c r="G507" s="286"/>
      <c r="H507" s="217"/>
      <c r="I507" s="286"/>
      <c r="J507" s="286">
        <v>1</v>
      </c>
      <c r="K507" s="286"/>
      <c r="L507" s="286"/>
      <c r="M507" s="286"/>
      <c r="N507" s="431"/>
      <c r="O507" s="286"/>
      <c r="P507" s="286">
        <v>1</v>
      </c>
      <c r="Q507" s="286"/>
      <c r="R507" s="286"/>
      <c r="S507" s="286"/>
      <c r="T507" s="219"/>
      <c r="U507" s="287" t="s">
        <v>375</v>
      </c>
      <c r="V507" s="286">
        <v>3</v>
      </c>
      <c r="W507" s="286"/>
      <c r="X507" s="286"/>
      <c r="Y507" s="286"/>
      <c r="Z507" s="217"/>
      <c r="AA507" s="288"/>
      <c r="AB507" s="222"/>
      <c r="AC507" s="286"/>
      <c r="AD507" s="222"/>
      <c r="AE507" s="286" t="s">
        <v>39</v>
      </c>
      <c r="AF507" s="217"/>
      <c r="AG507" s="286"/>
      <c r="AH507" s="286"/>
      <c r="AI507" s="286"/>
      <c r="AJ507" s="286"/>
      <c r="AK507" s="286"/>
      <c r="AL507" s="286"/>
      <c r="AM507" s="286"/>
      <c r="AN507" s="286"/>
      <c r="AO507" s="286"/>
      <c r="AP507" s="286"/>
      <c r="AQ507" s="286"/>
      <c r="AR507" s="286"/>
      <c r="AT507" s="286">
        <f t="shared" si="350"/>
        <v>0</v>
      </c>
      <c r="AV507" s="288" t="s">
        <v>65</v>
      </c>
      <c r="AW507" s="222"/>
      <c r="AX507" s="286">
        <v>1</v>
      </c>
      <c r="AY507" s="286">
        <f t="shared" si="351"/>
        <v>0</v>
      </c>
      <c r="BA507" s="286"/>
      <c r="BC507" s="289"/>
      <c r="BD507" s="127"/>
      <c r="BE507" s="289"/>
      <c r="BF507" s="127"/>
      <c r="BG507" s="289"/>
      <c r="BH507" s="127"/>
      <c r="BI507" s="289"/>
      <c r="BJ507" s="127"/>
      <c r="BK507" s="290">
        <f t="shared" si="348"/>
        <v>0</v>
      </c>
      <c r="BL507" s="291" t="e">
        <f t="shared" si="352"/>
        <v>#DIV/0!</v>
      </c>
      <c r="BM507" s="127">
        <f t="shared" si="349"/>
        <v>0</v>
      </c>
      <c r="BO507" s="256"/>
    </row>
    <row r="508" spans="1:67" s="223" customFormat="1" ht="72" customHeight="1" x14ac:dyDescent="0.2">
      <c r="A508" s="286" t="s">
        <v>413</v>
      </c>
      <c r="B508" s="852" t="s">
        <v>87</v>
      </c>
      <c r="C508" s="853"/>
      <c r="D508" s="431"/>
      <c r="E508" s="286" t="s">
        <v>433</v>
      </c>
      <c r="F508" s="431"/>
      <c r="G508" s="286"/>
      <c r="H508" s="431"/>
      <c r="I508" s="286"/>
      <c r="J508" s="286">
        <v>1</v>
      </c>
      <c r="K508" s="286"/>
      <c r="L508" s="286"/>
      <c r="M508" s="286"/>
      <c r="N508" s="431"/>
      <c r="O508" s="286"/>
      <c r="P508" s="286"/>
      <c r="Q508" s="286">
        <v>1</v>
      </c>
      <c r="R508" s="286"/>
      <c r="S508" s="286"/>
      <c r="T508" s="227"/>
      <c r="U508" s="287" t="s">
        <v>375</v>
      </c>
      <c r="V508" s="286">
        <v>3</v>
      </c>
      <c r="W508" s="286"/>
      <c r="X508" s="286"/>
      <c r="Y508" s="286"/>
      <c r="Z508" s="431"/>
      <c r="AA508" s="288"/>
      <c r="AB508" s="228"/>
      <c r="AC508" s="286"/>
      <c r="AD508" s="228"/>
      <c r="AE508" s="286" t="s">
        <v>39</v>
      </c>
      <c r="AF508" s="431"/>
      <c r="AG508" s="286"/>
      <c r="AH508" s="286"/>
      <c r="AI508" s="286"/>
      <c r="AJ508" s="286"/>
      <c r="AK508" s="286"/>
      <c r="AL508" s="286"/>
      <c r="AM508" s="286"/>
      <c r="AN508" s="286"/>
      <c r="AO508" s="286"/>
      <c r="AP508" s="286"/>
      <c r="AQ508" s="286"/>
      <c r="AR508" s="286"/>
      <c r="AT508" s="286">
        <f t="shared" si="350"/>
        <v>0</v>
      </c>
      <c r="AV508" s="288" t="s">
        <v>87</v>
      </c>
      <c r="AW508" s="228"/>
      <c r="AX508" s="286">
        <v>1</v>
      </c>
      <c r="AY508" s="286">
        <f t="shared" si="351"/>
        <v>0</v>
      </c>
      <c r="BA508" s="286"/>
      <c r="BC508" s="289"/>
      <c r="BD508" s="127"/>
      <c r="BE508" s="289"/>
      <c r="BF508" s="127"/>
      <c r="BG508" s="289"/>
      <c r="BH508" s="127"/>
      <c r="BI508" s="289"/>
      <c r="BJ508" s="127"/>
      <c r="BK508" s="290">
        <f t="shared" si="348"/>
        <v>0</v>
      </c>
      <c r="BL508" s="291" t="e">
        <f t="shared" si="352"/>
        <v>#DIV/0!</v>
      </c>
      <c r="BM508" s="127">
        <f t="shared" si="349"/>
        <v>0</v>
      </c>
      <c r="BO508" s="256"/>
    </row>
    <row r="509" spans="1:67" s="218" customFormat="1" ht="72.75" customHeight="1" x14ac:dyDescent="0.2">
      <c r="A509" s="286" t="s">
        <v>414</v>
      </c>
      <c r="B509" s="852" t="s">
        <v>86</v>
      </c>
      <c r="C509" s="853"/>
      <c r="D509" s="223"/>
      <c r="E509" s="286" t="s">
        <v>433</v>
      </c>
      <c r="F509" s="223"/>
      <c r="G509" s="286"/>
      <c r="H509" s="223"/>
      <c r="I509" s="286"/>
      <c r="J509" s="286">
        <v>1</v>
      </c>
      <c r="K509" s="286"/>
      <c r="L509" s="286"/>
      <c r="M509" s="286"/>
      <c r="O509" s="286">
        <v>1</v>
      </c>
      <c r="P509" s="286"/>
      <c r="Q509" s="286"/>
      <c r="R509" s="286"/>
      <c r="S509" s="286"/>
      <c r="T509" s="223"/>
      <c r="U509" s="287" t="s">
        <v>375</v>
      </c>
      <c r="V509" s="286">
        <v>3</v>
      </c>
      <c r="W509" s="286"/>
      <c r="X509" s="286"/>
      <c r="Y509" s="286"/>
      <c r="Z509" s="223"/>
      <c r="AA509" s="288"/>
      <c r="AB509" s="223"/>
      <c r="AC509" s="286"/>
      <c r="AD509" s="223"/>
      <c r="AE509" s="286" t="s">
        <v>39</v>
      </c>
      <c r="AF509" s="223"/>
      <c r="AG509" s="286"/>
      <c r="AH509" s="286"/>
      <c r="AI509" s="286"/>
      <c r="AJ509" s="286"/>
      <c r="AK509" s="286"/>
      <c r="AL509" s="286"/>
      <c r="AM509" s="286"/>
      <c r="AN509" s="286"/>
      <c r="AO509" s="286"/>
      <c r="AP509" s="286"/>
      <c r="AQ509" s="286"/>
      <c r="AR509" s="286"/>
      <c r="AT509" s="286">
        <f t="shared" si="350"/>
        <v>0</v>
      </c>
      <c r="AV509" s="288" t="s">
        <v>86</v>
      </c>
      <c r="AW509" s="223"/>
      <c r="AX509" s="286">
        <v>1</v>
      </c>
      <c r="AY509" s="286">
        <f t="shared" si="351"/>
        <v>0</v>
      </c>
      <c r="BA509" s="286"/>
      <c r="BC509" s="289"/>
      <c r="BD509" s="127"/>
      <c r="BE509" s="289"/>
      <c r="BF509" s="127"/>
      <c r="BG509" s="289"/>
      <c r="BH509" s="127"/>
      <c r="BI509" s="289"/>
      <c r="BJ509" s="127"/>
      <c r="BK509" s="290">
        <f t="shared" si="348"/>
        <v>0</v>
      </c>
      <c r="BL509" s="291" t="e">
        <f t="shared" si="352"/>
        <v>#DIV/0!</v>
      </c>
      <c r="BM509" s="127">
        <f t="shared" si="349"/>
        <v>0</v>
      </c>
      <c r="BO509" s="256"/>
    </row>
    <row r="510" spans="1:67" s="218" customFormat="1" ht="72" customHeight="1" x14ac:dyDescent="0.2">
      <c r="A510" s="286" t="s">
        <v>415</v>
      </c>
      <c r="B510" s="852" t="s">
        <v>42</v>
      </c>
      <c r="C510" s="853"/>
      <c r="D510" s="223"/>
      <c r="E510" s="286" t="s">
        <v>433</v>
      </c>
      <c r="F510" s="223"/>
      <c r="G510" s="286"/>
      <c r="H510" s="223"/>
      <c r="I510" s="286"/>
      <c r="J510" s="286">
        <v>1</v>
      </c>
      <c r="K510" s="286"/>
      <c r="L510" s="286"/>
      <c r="M510" s="286"/>
      <c r="O510" s="286"/>
      <c r="P510" s="286"/>
      <c r="Q510" s="286">
        <v>1</v>
      </c>
      <c r="R510" s="286"/>
      <c r="S510" s="286"/>
      <c r="T510" s="223"/>
      <c r="U510" s="287" t="s">
        <v>375</v>
      </c>
      <c r="V510" s="286">
        <v>3</v>
      </c>
      <c r="W510" s="286"/>
      <c r="X510" s="286"/>
      <c r="Y510" s="286"/>
      <c r="Z510" s="223"/>
      <c r="AA510" s="288"/>
      <c r="AB510" s="223"/>
      <c r="AC510" s="286"/>
      <c r="AD510" s="223"/>
      <c r="AE510" s="286" t="s">
        <v>39</v>
      </c>
      <c r="AF510" s="223"/>
      <c r="AG510" s="286"/>
      <c r="AH510" s="286"/>
      <c r="AI510" s="286"/>
      <c r="AJ510" s="286"/>
      <c r="AK510" s="286"/>
      <c r="AL510" s="286"/>
      <c r="AM510" s="286"/>
      <c r="AN510" s="286"/>
      <c r="AO510" s="286"/>
      <c r="AP510" s="286"/>
      <c r="AQ510" s="286"/>
      <c r="AR510" s="286"/>
      <c r="AT510" s="286">
        <f t="shared" si="350"/>
        <v>0</v>
      </c>
      <c r="AV510" s="288" t="s">
        <v>42</v>
      </c>
      <c r="AW510" s="223"/>
      <c r="AX510" s="286">
        <v>1</v>
      </c>
      <c r="AY510" s="286">
        <f t="shared" si="351"/>
        <v>0</v>
      </c>
      <c r="BA510" s="286"/>
      <c r="BC510" s="289"/>
      <c r="BD510" s="127"/>
      <c r="BE510" s="289"/>
      <c r="BF510" s="127"/>
      <c r="BG510" s="289"/>
      <c r="BH510" s="127"/>
      <c r="BI510" s="289"/>
      <c r="BJ510" s="127"/>
      <c r="BK510" s="290">
        <f t="shared" si="348"/>
        <v>0</v>
      </c>
      <c r="BL510" s="291" t="e">
        <f t="shared" si="352"/>
        <v>#DIV/0!</v>
      </c>
      <c r="BM510" s="127">
        <f t="shared" si="349"/>
        <v>0</v>
      </c>
      <c r="BO510" s="256"/>
    </row>
    <row r="511" spans="1:67" s="218" customFormat="1" ht="72" customHeight="1" x14ac:dyDescent="0.2">
      <c r="A511" s="286" t="s">
        <v>416</v>
      </c>
      <c r="B511" s="852" t="s">
        <v>80</v>
      </c>
      <c r="C511" s="853"/>
      <c r="D511" s="223"/>
      <c r="E511" s="286" t="s">
        <v>433</v>
      </c>
      <c r="F511" s="223"/>
      <c r="G511" s="286"/>
      <c r="H511" s="223"/>
      <c r="I511" s="286"/>
      <c r="J511" s="286">
        <v>1</v>
      </c>
      <c r="K511" s="286"/>
      <c r="L511" s="286"/>
      <c r="M511" s="286"/>
      <c r="O511" s="286"/>
      <c r="P511" s="286"/>
      <c r="Q511" s="286">
        <v>1</v>
      </c>
      <c r="R511" s="286"/>
      <c r="S511" s="286"/>
      <c r="T511" s="223"/>
      <c r="U511" s="287" t="s">
        <v>375</v>
      </c>
      <c r="V511" s="286">
        <v>3</v>
      </c>
      <c r="W511" s="286"/>
      <c r="X511" s="286"/>
      <c r="Y511" s="286"/>
      <c r="Z511" s="223"/>
      <c r="AA511" s="288"/>
      <c r="AB511" s="223"/>
      <c r="AC511" s="286"/>
      <c r="AD511" s="223"/>
      <c r="AE511" s="286" t="s">
        <v>39</v>
      </c>
      <c r="AF511" s="223"/>
      <c r="AG511" s="286"/>
      <c r="AH511" s="286"/>
      <c r="AI511" s="286"/>
      <c r="AJ511" s="286"/>
      <c r="AK511" s="286"/>
      <c r="AL511" s="286"/>
      <c r="AM511" s="286"/>
      <c r="AN511" s="286"/>
      <c r="AO511" s="286"/>
      <c r="AP511" s="286"/>
      <c r="AQ511" s="286"/>
      <c r="AR511" s="286"/>
      <c r="AT511" s="286">
        <f t="shared" si="350"/>
        <v>0</v>
      </c>
      <c r="AV511" s="288" t="s">
        <v>80</v>
      </c>
      <c r="AW511" s="223"/>
      <c r="AX511" s="286">
        <v>1</v>
      </c>
      <c r="AY511" s="286">
        <f t="shared" si="351"/>
        <v>0</v>
      </c>
      <c r="BA511" s="286"/>
      <c r="BC511" s="289"/>
      <c r="BD511" s="127"/>
      <c r="BE511" s="289"/>
      <c r="BF511" s="127"/>
      <c r="BG511" s="289"/>
      <c r="BH511" s="127"/>
      <c r="BI511" s="289"/>
      <c r="BJ511" s="127"/>
      <c r="BK511" s="290">
        <f t="shared" si="348"/>
        <v>0</v>
      </c>
      <c r="BL511" s="291" t="e">
        <f t="shared" si="352"/>
        <v>#DIV/0!</v>
      </c>
      <c r="BM511" s="127">
        <f t="shared" si="349"/>
        <v>0</v>
      </c>
      <c r="BO511" s="256"/>
    </row>
    <row r="512" spans="1:67" s="223" customFormat="1" ht="72" customHeight="1" x14ac:dyDescent="0.2">
      <c r="A512" s="286" t="s">
        <v>417</v>
      </c>
      <c r="B512" s="852" t="s">
        <v>84</v>
      </c>
      <c r="C512" s="853"/>
      <c r="D512" s="217"/>
      <c r="E512" s="286" t="s">
        <v>433</v>
      </c>
      <c r="F512" s="217"/>
      <c r="G512" s="286"/>
      <c r="H512" s="217"/>
      <c r="I512" s="286"/>
      <c r="J512" s="286">
        <v>1</v>
      </c>
      <c r="K512" s="286"/>
      <c r="L512" s="286"/>
      <c r="M512" s="286"/>
      <c r="N512" s="431"/>
      <c r="O512" s="286"/>
      <c r="P512" s="286"/>
      <c r="Q512" s="286">
        <v>1</v>
      </c>
      <c r="R512" s="286"/>
      <c r="S512" s="286"/>
      <c r="T512" s="219"/>
      <c r="U512" s="287" t="s">
        <v>375</v>
      </c>
      <c r="V512" s="286">
        <v>3</v>
      </c>
      <c r="W512" s="286"/>
      <c r="X512" s="286"/>
      <c r="Y512" s="286"/>
      <c r="Z512" s="217"/>
      <c r="AA512" s="288"/>
      <c r="AB512" s="222"/>
      <c r="AC512" s="286"/>
      <c r="AD512" s="222"/>
      <c r="AE512" s="286" t="s">
        <v>39</v>
      </c>
      <c r="AF512" s="217"/>
      <c r="AG512" s="286"/>
      <c r="AH512" s="286"/>
      <c r="AI512" s="286"/>
      <c r="AJ512" s="286"/>
      <c r="AK512" s="286"/>
      <c r="AL512" s="286"/>
      <c r="AM512" s="286"/>
      <c r="AN512" s="286"/>
      <c r="AO512" s="286"/>
      <c r="AP512" s="286"/>
      <c r="AQ512" s="286"/>
      <c r="AR512" s="286"/>
      <c r="AT512" s="286">
        <f t="shared" si="350"/>
        <v>0</v>
      </c>
      <c r="AV512" s="288" t="s">
        <v>84</v>
      </c>
      <c r="AW512" s="222"/>
      <c r="AX512" s="286">
        <v>1</v>
      </c>
      <c r="AY512" s="286">
        <f t="shared" si="351"/>
        <v>0</v>
      </c>
      <c r="BA512" s="286"/>
      <c r="BC512" s="289"/>
      <c r="BD512" s="127"/>
      <c r="BE512" s="289"/>
      <c r="BF512" s="127"/>
      <c r="BG512" s="289"/>
      <c r="BH512" s="127"/>
      <c r="BI512" s="289"/>
      <c r="BJ512" s="127"/>
      <c r="BK512" s="290">
        <f t="shared" si="348"/>
        <v>0</v>
      </c>
      <c r="BL512" s="291" t="e">
        <f t="shared" si="352"/>
        <v>#DIV/0!</v>
      </c>
      <c r="BM512" s="127">
        <f t="shared" si="349"/>
        <v>0</v>
      </c>
      <c r="BO512" s="256"/>
    </row>
    <row r="513" spans="1:67" s="94" customFormat="1" ht="9" customHeight="1" thickBot="1" x14ac:dyDescent="0.25">
      <c r="A513" s="114"/>
      <c r="B513" s="115"/>
      <c r="C513" s="115"/>
      <c r="D513" s="114"/>
      <c r="E513" s="114"/>
      <c r="F513" s="114"/>
      <c r="G513" s="114"/>
      <c r="H513" s="114"/>
      <c r="I513" s="114"/>
      <c r="J513" s="114"/>
      <c r="K513" s="114"/>
      <c r="L513" s="114"/>
      <c r="M513" s="114"/>
      <c r="N513" s="114"/>
      <c r="O513" s="114"/>
      <c r="P513" s="114"/>
      <c r="Q513" s="114"/>
      <c r="R513" s="114"/>
      <c r="S513" s="114"/>
      <c r="T513" s="114"/>
      <c r="U513" s="116"/>
      <c r="V513" s="114"/>
      <c r="W513" s="114"/>
      <c r="X513" s="114"/>
      <c r="Y513" s="114"/>
      <c r="Z513" s="114"/>
      <c r="AA513" s="117"/>
      <c r="AB513" s="114"/>
      <c r="AC513" s="114"/>
      <c r="AD513" s="114"/>
      <c r="AE513" s="114"/>
      <c r="AF513" s="114"/>
      <c r="AG513" s="114"/>
      <c r="AH513" s="114"/>
      <c r="AI513" s="114"/>
      <c r="AJ513" s="114"/>
      <c r="AK513" s="114"/>
      <c r="AL513" s="114"/>
      <c r="AM513" s="114"/>
      <c r="AN513" s="114"/>
      <c r="AO513" s="114"/>
      <c r="AP513" s="114"/>
      <c r="AQ513" s="114"/>
      <c r="AR513" s="114"/>
      <c r="AT513" s="114"/>
      <c r="AV513" s="115"/>
      <c r="AW513" s="114"/>
      <c r="AX513" s="114"/>
      <c r="AY513" s="114"/>
      <c r="BA513" s="114"/>
      <c r="BD513" s="118"/>
      <c r="BF513" s="118"/>
      <c r="BH513" s="118"/>
      <c r="BJ513" s="118"/>
      <c r="BK513" s="119"/>
      <c r="BL513" s="119"/>
      <c r="BM513" s="118"/>
    </row>
    <row r="514" spans="1:67" s="206" customFormat="1" ht="60.6" customHeight="1" thickTop="1" thickBot="1" x14ac:dyDescent="0.25">
      <c r="A514" s="782" t="str">
        <f>B502</f>
        <v>AUDITORÍA DE LEGALIDAD DE LOS ACTOS ADMINISTRATIVOS</v>
      </c>
      <c r="B514" s="782"/>
      <c r="C514" s="454" t="s">
        <v>353</v>
      </c>
      <c r="D514" s="203"/>
      <c r="E514" s="416">
        <f>COUNTIF(BA504:BA512,"P")</f>
        <v>2</v>
      </c>
      <c r="F514" s="203"/>
      <c r="G514" s="608">
        <f>E514/(E514+E515)</f>
        <v>1</v>
      </c>
      <c r="H514" s="203"/>
      <c r="I514" s="416">
        <f>SUM(I504:I512)</f>
        <v>0</v>
      </c>
      <c r="J514" s="416">
        <f>SUM(J504:J512)</f>
        <v>9</v>
      </c>
      <c r="K514" s="416">
        <f>SUM(K504:K512)</f>
        <v>0</v>
      </c>
      <c r="L514" s="416">
        <f>SUM(L504:L512)</f>
        <v>0</v>
      </c>
      <c r="M514" s="416">
        <f>SUM(M504:M512)</f>
        <v>0</v>
      </c>
      <c r="N514" s="204"/>
      <c r="O514" s="416">
        <f>SUM(O504:O512)</f>
        <v>2</v>
      </c>
      <c r="P514" s="416">
        <f>SUM(P504:P512)</f>
        <v>3</v>
      </c>
      <c r="Q514" s="416">
        <f>SUM(Q504:Q512)</f>
        <v>4</v>
      </c>
      <c r="R514" s="416">
        <f>SUM(R504:R512)</f>
        <v>0</v>
      </c>
      <c r="S514" s="416">
        <f>SUM(S504:S512)</f>
        <v>0</v>
      </c>
      <c r="T514" s="203"/>
      <c r="U514" s="205"/>
      <c r="V514" s="203"/>
      <c r="W514" s="526">
        <f t="shared" ref="W514:Y514" si="353">SUM(W504:W512)</f>
        <v>0</v>
      </c>
      <c r="X514" s="526">
        <f t="shared" si="353"/>
        <v>0</v>
      </c>
      <c r="Y514" s="526">
        <f t="shared" si="353"/>
        <v>0</v>
      </c>
      <c r="Z514" s="203"/>
      <c r="AA514" s="886"/>
      <c r="AB514" s="203"/>
      <c r="AC514" s="203"/>
      <c r="AD514" s="203"/>
      <c r="AE514" s="416" t="s">
        <v>260</v>
      </c>
      <c r="AF514" s="203"/>
      <c r="AG514" s="782">
        <f>SUM(AG504:AI512)</f>
        <v>0</v>
      </c>
      <c r="AH514" s="782"/>
      <c r="AI514" s="782"/>
      <c r="AJ514" s="782">
        <f>SUM(AJ504:AL512)</f>
        <v>1</v>
      </c>
      <c r="AK514" s="782"/>
      <c r="AL514" s="782"/>
      <c r="AM514" s="782">
        <f>SUM(AM504:AO512)</f>
        <v>1</v>
      </c>
      <c r="AN514" s="782"/>
      <c r="AO514" s="782"/>
      <c r="AP514" s="782">
        <f>SUM(AP504:AR512)</f>
        <v>0</v>
      </c>
      <c r="AQ514" s="782"/>
      <c r="AR514" s="782"/>
      <c r="AT514" s="782">
        <f>SUM(AT504:AT512)</f>
        <v>2</v>
      </c>
      <c r="AV514" s="772" t="s">
        <v>272</v>
      </c>
      <c r="AW514" s="203"/>
      <c r="AX514" s="416">
        <f>SUM(AX504:AX512)</f>
        <v>9</v>
      </c>
      <c r="AY514" s="416">
        <f>SUM(AY504:AY512)</f>
        <v>2</v>
      </c>
      <c r="BA514" s="204"/>
      <c r="BC514" s="374">
        <f>SUM(BC504:BC512)</f>
        <v>0</v>
      </c>
      <c r="BD514" s="879">
        <f>SUM(BD504:BD512)</f>
        <v>0</v>
      </c>
      <c r="BE514" s="374">
        <f t="shared" ref="BE514:BK514" si="354">SUM(BE504:BE512)</f>
        <v>0</v>
      </c>
      <c r="BF514" s="879">
        <f t="shared" ref="BF514" si="355">SUM(BF504:BF512)</f>
        <v>0</v>
      </c>
      <c r="BG514" s="374">
        <f t="shared" si="354"/>
        <v>0</v>
      </c>
      <c r="BH514" s="879">
        <f t="shared" ref="BH514" si="356">SUM(BH504:BH512)</f>
        <v>0</v>
      </c>
      <c r="BI514" s="374">
        <f t="shared" si="354"/>
        <v>0</v>
      </c>
      <c r="BJ514" s="879">
        <f t="shared" ref="BJ514" si="357">SUM(BJ504:BJ512)</f>
        <v>0</v>
      </c>
      <c r="BK514" s="1245">
        <f t="shared" si="354"/>
        <v>0</v>
      </c>
      <c r="BL514" s="1237">
        <f>BK514/AT514</f>
        <v>0</v>
      </c>
      <c r="BM514" s="879">
        <f t="shared" ref="BM514" si="358">SUM(BM504:BM512)</f>
        <v>0</v>
      </c>
      <c r="BN514" s="207"/>
      <c r="BO514" s="207"/>
    </row>
    <row r="515" spans="1:67" s="206" customFormat="1" ht="60.6" customHeight="1" thickTop="1" thickBot="1" x14ac:dyDescent="0.25">
      <c r="A515" s="782"/>
      <c r="B515" s="782"/>
      <c r="C515" s="454" t="s">
        <v>354</v>
      </c>
      <c r="D515" s="203"/>
      <c r="E515" s="416">
        <f>COUNTIF(BA504:BA512,"C")</f>
        <v>0</v>
      </c>
      <c r="F515" s="203"/>
      <c r="G515" s="608">
        <f>E515/(E514+E515)</f>
        <v>0</v>
      </c>
      <c r="H515" s="203"/>
      <c r="I515" s="782">
        <f>SUM(I514:M514)</f>
        <v>9</v>
      </c>
      <c r="J515" s="782"/>
      <c r="K515" s="782"/>
      <c r="L515" s="782"/>
      <c r="M515" s="782"/>
      <c r="N515" s="204"/>
      <c r="O515" s="782">
        <f>SUM(O514:S514)</f>
        <v>9</v>
      </c>
      <c r="P515" s="782"/>
      <c r="Q515" s="782"/>
      <c r="R515" s="782"/>
      <c r="S515" s="782"/>
      <c r="T515" s="203"/>
      <c r="U515" s="205"/>
      <c r="V515" s="203"/>
      <c r="W515" s="203"/>
      <c r="X515" s="203"/>
      <c r="Y515" s="203"/>
      <c r="Z515" s="203"/>
      <c r="AA515" s="886"/>
      <c r="AB515" s="203"/>
      <c r="AC515" s="203"/>
      <c r="AD515" s="203"/>
      <c r="AE515" s="416" t="s">
        <v>857</v>
      </c>
      <c r="AF515" s="203"/>
      <c r="AG515" s="782">
        <f>AG514+AJ514+AM514+AP514</f>
        <v>2</v>
      </c>
      <c r="AH515" s="782"/>
      <c r="AI515" s="782"/>
      <c r="AJ515" s="782"/>
      <c r="AK515" s="782"/>
      <c r="AL515" s="782"/>
      <c r="AM515" s="782"/>
      <c r="AN515" s="782"/>
      <c r="AO515" s="782"/>
      <c r="AP515" s="782"/>
      <c r="AQ515" s="782"/>
      <c r="AR515" s="782"/>
      <c r="AT515" s="782"/>
      <c r="AV515" s="772"/>
      <c r="AW515" s="203"/>
      <c r="AX515" s="1171">
        <f>AY514/AX514</f>
        <v>0.22222222222222221</v>
      </c>
      <c r="AY515" s="1171"/>
      <c r="BA515" s="209"/>
      <c r="BC515" s="388" t="e">
        <f>BC514/AG514</f>
        <v>#DIV/0!</v>
      </c>
      <c r="BD515" s="879"/>
      <c r="BE515" s="388">
        <f>BE514/AJ514</f>
        <v>0</v>
      </c>
      <c r="BF515" s="879"/>
      <c r="BG515" s="388">
        <f>BG514/AM514</f>
        <v>0</v>
      </c>
      <c r="BH515" s="879"/>
      <c r="BI515" s="388" t="e">
        <f>BI514/AP514</f>
        <v>#DIV/0!</v>
      </c>
      <c r="BJ515" s="879"/>
      <c r="BK515" s="1245"/>
      <c r="BL515" s="1237"/>
      <c r="BM515" s="879"/>
      <c r="BN515" s="207"/>
      <c r="BO515" s="207"/>
    </row>
    <row r="516" spans="1:67" s="94" customFormat="1" ht="24" thickTop="1" x14ac:dyDescent="0.2">
      <c r="A516" s="120"/>
      <c r="B516" s="121"/>
      <c r="C516" s="121"/>
      <c r="D516" s="114"/>
      <c r="E516" s="114"/>
      <c r="F516" s="114"/>
      <c r="G516" s="114"/>
      <c r="H516" s="114"/>
      <c r="I516" s="114"/>
      <c r="J516" s="114"/>
      <c r="K516" s="114"/>
      <c r="L516" s="114"/>
      <c r="M516" s="114"/>
      <c r="N516" s="114"/>
      <c r="O516" s="114"/>
      <c r="P516" s="114"/>
      <c r="Q516" s="114"/>
      <c r="R516" s="114"/>
      <c r="S516" s="114"/>
      <c r="T516" s="114"/>
      <c r="U516" s="116"/>
      <c r="V516" s="114"/>
      <c r="W516" s="114"/>
      <c r="X516" s="114"/>
      <c r="Y516" s="114"/>
      <c r="Z516" s="114"/>
      <c r="AA516" s="117"/>
      <c r="AB516" s="114"/>
      <c r="AC516" s="114"/>
      <c r="AD516" s="114"/>
      <c r="AE516" s="114"/>
      <c r="AF516" s="114"/>
      <c r="AG516" s="114"/>
      <c r="AH516" s="114"/>
      <c r="AI516" s="114"/>
      <c r="AJ516" s="114"/>
      <c r="AK516" s="114"/>
      <c r="AL516" s="114"/>
      <c r="AM516" s="114"/>
      <c r="AN516" s="114"/>
      <c r="AO516" s="114"/>
      <c r="AP516" s="114"/>
      <c r="AQ516" s="114"/>
      <c r="AR516" s="114"/>
      <c r="AT516" s="114"/>
      <c r="AV516" s="115"/>
      <c r="AW516" s="114"/>
      <c r="AX516" s="114"/>
      <c r="AY516" s="114"/>
      <c r="BA516" s="114"/>
      <c r="BD516" s="118"/>
      <c r="BF516" s="118"/>
      <c r="BH516" s="118"/>
      <c r="BJ516" s="118"/>
      <c r="BK516" s="119"/>
      <c r="BL516" s="119"/>
      <c r="BM516" s="118"/>
    </row>
    <row r="517" spans="1:67" s="207" customFormat="1" ht="74.45" customHeight="1" x14ac:dyDescent="0.2">
      <c r="A517" s="1157">
        <v>21</v>
      </c>
      <c r="B517" s="1155" t="s">
        <v>472</v>
      </c>
      <c r="C517" s="1156"/>
      <c r="D517" s="204"/>
      <c r="E517" s="114"/>
      <c r="F517" s="114"/>
      <c r="G517" s="114"/>
      <c r="H517" s="204"/>
      <c r="I517" s="204"/>
      <c r="J517" s="204"/>
      <c r="K517" s="204"/>
      <c r="L517" s="204"/>
      <c r="M517" s="204"/>
      <c r="N517" s="204"/>
      <c r="O517" s="204"/>
      <c r="P517" s="204"/>
      <c r="Q517" s="204"/>
      <c r="R517" s="204"/>
      <c r="S517" s="204"/>
      <c r="T517" s="204"/>
      <c r="U517" s="211"/>
      <c r="V517" s="204"/>
      <c r="W517" s="204"/>
      <c r="X517" s="204"/>
      <c r="Y517" s="204"/>
      <c r="Z517" s="204"/>
      <c r="AA517" s="210"/>
      <c r="AB517" s="204"/>
      <c r="AC517" s="204"/>
      <c r="AD517" s="204"/>
      <c r="AE517" s="204"/>
      <c r="AF517" s="204"/>
      <c r="AG517" s="204"/>
      <c r="AH517" s="204"/>
      <c r="AI517" s="204"/>
      <c r="AJ517" s="204"/>
      <c r="AK517" s="204"/>
      <c r="AL517" s="204"/>
      <c r="AM517" s="204"/>
      <c r="AN517" s="204"/>
      <c r="AO517" s="204"/>
      <c r="AP517" s="204"/>
      <c r="AQ517" s="204"/>
      <c r="AR517" s="204"/>
      <c r="AT517" s="204"/>
      <c r="AV517" s="210"/>
      <c r="AW517" s="204"/>
      <c r="AX517" s="204"/>
      <c r="AY517" s="204"/>
      <c r="BA517" s="204"/>
      <c r="BD517" s="212"/>
      <c r="BF517" s="212"/>
      <c r="BH517" s="212"/>
      <c r="BJ517" s="212"/>
      <c r="BK517" s="206"/>
      <c r="BL517" s="206"/>
      <c r="BM517" s="212"/>
    </row>
    <row r="518" spans="1:67" s="207" customFormat="1" ht="129.6" customHeight="1" x14ac:dyDescent="0.2">
      <c r="A518" s="1158"/>
      <c r="B518" s="850" t="s">
        <v>746</v>
      </c>
      <c r="C518" s="851"/>
      <c r="D518" s="204"/>
      <c r="E518" s="114"/>
      <c r="F518" s="114"/>
      <c r="G518" s="114"/>
      <c r="H518" s="204"/>
      <c r="I518" s="204"/>
      <c r="J518" s="204"/>
      <c r="K518" s="204"/>
      <c r="L518" s="204"/>
      <c r="M518" s="204"/>
      <c r="N518" s="204"/>
      <c r="O518" s="204"/>
      <c r="P518" s="204"/>
      <c r="Q518" s="204"/>
      <c r="R518" s="204"/>
      <c r="S518" s="204"/>
      <c r="T518" s="204"/>
      <c r="U518" s="214"/>
      <c r="V518" s="213"/>
      <c r="W518" s="213"/>
      <c r="X518" s="213"/>
      <c r="Y518" s="213"/>
      <c r="Z518" s="204"/>
      <c r="AA518" s="210"/>
      <c r="AB518" s="204"/>
      <c r="AC518" s="204"/>
      <c r="AD518" s="204"/>
      <c r="AE518" s="204"/>
      <c r="AF518" s="204"/>
      <c r="AG518" s="204"/>
      <c r="AH518" s="204"/>
      <c r="AI518" s="204"/>
      <c r="AJ518" s="204"/>
      <c r="AK518" s="204"/>
      <c r="AL518" s="204"/>
      <c r="AM518" s="204"/>
      <c r="AN518" s="204"/>
      <c r="AO518" s="204"/>
      <c r="AP518" s="204"/>
      <c r="AQ518" s="204"/>
      <c r="AR518" s="204"/>
      <c r="AT518" s="204"/>
      <c r="AV518" s="210"/>
      <c r="AW518" s="204"/>
      <c r="AX518" s="213"/>
      <c r="AY518" s="213"/>
      <c r="BA518" s="213"/>
      <c r="BD518" s="212"/>
      <c r="BF518" s="212"/>
      <c r="BH518" s="212"/>
      <c r="BJ518" s="212"/>
      <c r="BK518" s="206"/>
      <c r="BL518" s="206"/>
      <c r="BM518" s="212"/>
    </row>
    <row r="519" spans="1:67" s="115" customFormat="1" ht="69.75" customHeight="1" x14ac:dyDescent="0.2">
      <c r="A519" s="719" t="s">
        <v>647</v>
      </c>
      <c r="B519" s="846" t="s">
        <v>907</v>
      </c>
      <c r="C519" s="847"/>
      <c r="D519" s="379"/>
      <c r="E519" s="719" t="s">
        <v>48</v>
      </c>
      <c r="F519" s="379"/>
      <c r="G519" s="719"/>
      <c r="H519" s="379"/>
      <c r="I519" s="719"/>
      <c r="J519" s="719">
        <v>1</v>
      </c>
      <c r="K519" s="719"/>
      <c r="L519" s="719"/>
      <c r="M519" s="719"/>
      <c r="N519" s="379"/>
      <c r="O519" s="719">
        <v>1</v>
      </c>
      <c r="P519" s="719">
        <v>1</v>
      </c>
      <c r="Q519" s="719">
        <v>1</v>
      </c>
      <c r="R519" s="719">
        <v>1</v>
      </c>
      <c r="S519" s="719">
        <v>1</v>
      </c>
      <c r="T519" s="147"/>
      <c r="U519" s="880" t="s">
        <v>377</v>
      </c>
      <c r="V519" s="719">
        <v>1</v>
      </c>
      <c r="W519" s="719"/>
      <c r="X519" s="719">
        <v>1</v>
      </c>
      <c r="Y519" s="719">
        <v>1</v>
      </c>
      <c r="Z519" s="379"/>
      <c r="AA519" s="783" t="s">
        <v>244</v>
      </c>
      <c r="AB519" s="148"/>
      <c r="AC519" s="719" t="s">
        <v>877</v>
      </c>
      <c r="AD519" s="379"/>
      <c r="AE519" s="292" t="s">
        <v>69</v>
      </c>
      <c r="AF519" s="379"/>
      <c r="AG519" s="292"/>
      <c r="AH519" s="479"/>
      <c r="AI519" s="292"/>
      <c r="AJ519" s="479"/>
      <c r="AK519" s="479"/>
      <c r="AL519" s="479"/>
      <c r="AM519" s="479"/>
      <c r="AN519" s="479"/>
      <c r="AO519" s="479"/>
      <c r="AP519" s="479"/>
      <c r="AQ519" s="292"/>
      <c r="AR519" s="479"/>
      <c r="AS519" s="94"/>
      <c r="AT519" s="719">
        <f>SUM(AG519:AR520)</f>
        <v>3</v>
      </c>
      <c r="AU519" s="94"/>
      <c r="AV519" s="783" t="s">
        <v>41</v>
      </c>
      <c r="AW519" s="148"/>
      <c r="AX519" s="719">
        <v>1</v>
      </c>
      <c r="AY519" s="719">
        <f t="shared" ref="AY519" si="359">IF(AT519&lt;&gt;0,1,0)</f>
        <v>1</v>
      </c>
      <c r="AZ519" s="94"/>
      <c r="BA519" s="292" t="s">
        <v>352</v>
      </c>
      <c r="BC519" s="719"/>
      <c r="BD519" s="618"/>
      <c r="BE519" s="719"/>
      <c r="BF519" s="618"/>
      <c r="BG519" s="719"/>
      <c r="BH519" s="618"/>
      <c r="BI519" s="719"/>
      <c r="BJ519" s="618"/>
      <c r="BK519" s="751">
        <f t="shared" ref="BK519:BK538" si="360">BC519+BE519+BG519+BI519</f>
        <v>0</v>
      </c>
      <c r="BL519" s="754">
        <f t="shared" ref="BL519" si="361">BK519/AT519</f>
        <v>0</v>
      </c>
      <c r="BM519" s="618">
        <f t="shared" ref="BM519:BM538" si="362">BD519+BF519+BH519+BJ519</f>
        <v>0</v>
      </c>
      <c r="BO519" s="624"/>
    </row>
    <row r="520" spans="1:67" s="115" customFormat="1" ht="108.6" customHeight="1" x14ac:dyDescent="0.2">
      <c r="A520" s="721"/>
      <c r="B520" s="848"/>
      <c r="C520" s="849"/>
      <c r="D520" s="379"/>
      <c r="E520" s="721"/>
      <c r="F520" s="379"/>
      <c r="G520" s="721"/>
      <c r="H520" s="379"/>
      <c r="I520" s="721"/>
      <c r="J520" s="721"/>
      <c r="K520" s="721"/>
      <c r="L520" s="721"/>
      <c r="M520" s="721"/>
      <c r="N520" s="379"/>
      <c r="O520" s="721"/>
      <c r="P520" s="721"/>
      <c r="Q520" s="721"/>
      <c r="R520" s="721"/>
      <c r="S520" s="721"/>
      <c r="T520" s="147"/>
      <c r="U520" s="881"/>
      <c r="V520" s="721"/>
      <c r="W520" s="721"/>
      <c r="X520" s="721"/>
      <c r="Y520" s="721"/>
      <c r="Z520" s="379"/>
      <c r="AA520" s="785"/>
      <c r="AB520" s="148"/>
      <c r="AC520" s="721"/>
      <c r="AD520" s="379"/>
      <c r="AE520" s="292" t="s">
        <v>767</v>
      </c>
      <c r="AF520" s="379"/>
      <c r="AG520" s="479"/>
      <c r="AH520" s="479"/>
      <c r="AI520" s="479"/>
      <c r="AJ520" s="479"/>
      <c r="AK520" s="479"/>
      <c r="AL520" s="479">
        <v>1</v>
      </c>
      <c r="AM520" s="479"/>
      <c r="AN520" s="479"/>
      <c r="AO520" s="479">
        <v>1</v>
      </c>
      <c r="AP520" s="479"/>
      <c r="AQ520" s="479"/>
      <c r="AR520" s="479">
        <v>1</v>
      </c>
      <c r="AS520" s="94"/>
      <c r="AT520" s="721"/>
      <c r="AU520" s="94"/>
      <c r="AV520" s="785"/>
      <c r="AW520" s="148"/>
      <c r="AX520" s="721"/>
      <c r="AY520" s="721"/>
      <c r="AZ520" s="94"/>
      <c r="BA520" s="292" t="s">
        <v>352</v>
      </c>
      <c r="BC520" s="721"/>
      <c r="BD520" s="619"/>
      <c r="BE520" s="721"/>
      <c r="BF520" s="619"/>
      <c r="BG520" s="721"/>
      <c r="BH520" s="619"/>
      <c r="BI520" s="721"/>
      <c r="BJ520" s="619"/>
      <c r="BK520" s="753"/>
      <c r="BL520" s="756"/>
      <c r="BM520" s="619"/>
      <c r="BO520" s="625"/>
    </row>
    <row r="521" spans="1:67" s="115" customFormat="1" ht="69.75" customHeight="1" x14ac:dyDescent="0.2">
      <c r="A521" s="719" t="s">
        <v>648</v>
      </c>
      <c r="B521" s="846" t="s">
        <v>50</v>
      </c>
      <c r="C521" s="847"/>
      <c r="D521" s="379"/>
      <c r="E521" s="719" t="s">
        <v>49</v>
      </c>
      <c r="F521" s="379"/>
      <c r="G521" s="719"/>
      <c r="H521" s="379"/>
      <c r="I521" s="719"/>
      <c r="J521" s="719">
        <v>1</v>
      </c>
      <c r="K521" s="719"/>
      <c r="L521" s="719"/>
      <c r="M521" s="719"/>
      <c r="N521" s="379"/>
      <c r="O521" s="719">
        <v>1</v>
      </c>
      <c r="P521" s="719">
        <v>1</v>
      </c>
      <c r="Q521" s="719">
        <v>1</v>
      </c>
      <c r="R521" s="719">
        <v>1</v>
      </c>
      <c r="S521" s="719">
        <v>1</v>
      </c>
      <c r="T521" s="147"/>
      <c r="U521" s="880" t="s">
        <v>376</v>
      </c>
      <c r="V521" s="719">
        <v>1</v>
      </c>
      <c r="W521" s="719"/>
      <c r="X521" s="719">
        <v>1</v>
      </c>
      <c r="Y521" s="719">
        <v>1</v>
      </c>
      <c r="Z521" s="379"/>
      <c r="AA521" s="783" t="s">
        <v>244</v>
      </c>
      <c r="AB521" s="148"/>
      <c r="AC521" s="719" t="s">
        <v>877</v>
      </c>
      <c r="AD521" s="379"/>
      <c r="AE521" s="292" t="s">
        <v>69</v>
      </c>
      <c r="AF521" s="379"/>
      <c r="AG521" s="292"/>
      <c r="AH521" s="479"/>
      <c r="AI521" s="292">
        <v>1</v>
      </c>
      <c r="AJ521" s="479"/>
      <c r="AK521" s="479"/>
      <c r="AL521" s="479"/>
      <c r="AM521" s="479"/>
      <c r="AN521" s="479"/>
      <c r="AO521" s="479"/>
      <c r="AP521" s="479"/>
      <c r="AQ521" s="292"/>
      <c r="AR521" s="479"/>
      <c r="AS521" s="94"/>
      <c r="AT521" s="719">
        <f>SUM(AG521:AR523)</f>
        <v>2</v>
      </c>
      <c r="AU521" s="94"/>
      <c r="AV521" s="783" t="s">
        <v>41</v>
      </c>
      <c r="AW521" s="148"/>
      <c r="AX521" s="719">
        <v>1</v>
      </c>
      <c r="AY521" s="719">
        <f t="shared" ref="AY521:AY538" si="363">IF(AT521&lt;&gt;0,1,0)</f>
        <v>1</v>
      </c>
      <c r="AZ521" s="94"/>
      <c r="BA521" s="292" t="s">
        <v>352</v>
      </c>
      <c r="BC521" s="719"/>
      <c r="BD521" s="618"/>
      <c r="BE521" s="719"/>
      <c r="BF521" s="618"/>
      <c r="BG521" s="719"/>
      <c r="BH521" s="618"/>
      <c r="BI521" s="719"/>
      <c r="BJ521" s="618"/>
      <c r="BK521" s="751">
        <f t="shared" ref="BK521" si="364">BC521+BE521+BG521+BI521</f>
        <v>0</v>
      </c>
      <c r="BL521" s="754">
        <f t="shared" ref="BL521:BL538" si="365">BK521/AT521</f>
        <v>0</v>
      </c>
      <c r="BM521" s="618">
        <f t="shared" ref="BM521" si="366">BD521+BF521+BH521+BJ521</f>
        <v>0</v>
      </c>
      <c r="BO521" s="624"/>
    </row>
    <row r="522" spans="1:67" s="114" customFormat="1" ht="58.9" customHeight="1" x14ac:dyDescent="0.2">
      <c r="A522" s="720"/>
      <c r="B522" s="1106"/>
      <c r="C522" s="1107"/>
      <c r="E522" s="720"/>
      <c r="G522" s="720"/>
      <c r="I522" s="720"/>
      <c r="J522" s="720"/>
      <c r="K522" s="720"/>
      <c r="L522" s="720"/>
      <c r="M522" s="720"/>
      <c r="O522" s="720"/>
      <c r="P522" s="720"/>
      <c r="Q522" s="720"/>
      <c r="R522" s="720"/>
      <c r="S522" s="720"/>
      <c r="U522" s="940"/>
      <c r="V522" s="720"/>
      <c r="W522" s="720"/>
      <c r="X522" s="720"/>
      <c r="Y522" s="720"/>
      <c r="AA522" s="784"/>
      <c r="AC522" s="720"/>
      <c r="AE522" s="292" t="s">
        <v>67</v>
      </c>
      <c r="AG522" s="292"/>
      <c r="AH522" s="292">
        <v>1</v>
      </c>
      <c r="AI522" s="292"/>
      <c r="AJ522" s="292"/>
      <c r="AK522" s="292"/>
      <c r="AL522" s="292"/>
      <c r="AM522" s="292"/>
      <c r="AN522" s="292"/>
      <c r="AO522" s="292"/>
      <c r="AP522" s="292"/>
      <c r="AQ522" s="292"/>
      <c r="AR522" s="292"/>
      <c r="AT522" s="720"/>
      <c r="AV522" s="784"/>
      <c r="AX522" s="720"/>
      <c r="AY522" s="720"/>
      <c r="BA522" s="292" t="s">
        <v>352</v>
      </c>
      <c r="BC522" s="720"/>
      <c r="BD522" s="750"/>
      <c r="BE522" s="720"/>
      <c r="BF522" s="750"/>
      <c r="BG522" s="720"/>
      <c r="BH522" s="750"/>
      <c r="BI522" s="720"/>
      <c r="BJ522" s="750"/>
      <c r="BK522" s="752"/>
      <c r="BL522" s="755"/>
      <c r="BM522" s="750"/>
      <c r="BO522" s="1221"/>
    </row>
    <row r="523" spans="1:67" s="115" customFormat="1" ht="108.6" customHeight="1" x14ac:dyDescent="0.2">
      <c r="A523" s="721"/>
      <c r="B523" s="848"/>
      <c r="C523" s="849"/>
      <c r="D523" s="379"/>
      <c r="E523" s="721"/>
      <c r="F523" s="379"/>
      <c r="G523" s="721"/>
      <c r="H523" s="379"/>
      <c r="I523" s="721"/>
      <c r="J523" s="721"/>
      <c r="K523" s="721"/>
      <c r="L523" s="721"/>
      <c r="M523" s="721"/>
      <c r="N523" s="379"/>
      <c r="O523" s="721"/>
      <c r="P523" s="721"/>
      <c r="Q523" s="721"/>
      <c r="R523" s="721"/>
      <c r="S523" s="721"/>
      <c r="T523" s="147"/>
      <c r="U523" s="881"/>
      <c r="V523" s="721"/>
      <c r="W523" s="721"/>
      <c r="X523" s="721"/>
      <c r="Y523" s="721"/>
      <c r="Z523" s="379"/>
      <c r="AA523" s="785"/>
      <c r="AB523" s="148"/>
      <c r="AC523" s="721"/>
      <c r="AD523" s="379"/>
      <c r="AE523" s="292" t="s">
        <v>767</v>
      </c>
      <c r="AF523" s="379"/>
      <c r="AG523" s="479"/>
      <c r="AH523" s="479"/>
      <c r="AI523" s="479"/>
      <c r="AJ523" s="479"/>
      <c r="AK523" s="479"/>
      <c r="AL523" s="479"/>
      <c r="AM523" s="479"/>
      <c r="AN523" s="479"/>
      <c r="AO523" s="479"/>
      <c r="AP523" s="479"/>
      <c r="AQ523" s="479"/>
      <c r="AR523" s="479"/>
      <c r="AS523" s="94"/>
      <c r="AT523" s="721"/>
      <c r="AU523" s="94"/>
      <c r="AV523" s="785"/>
      <c r="AW523" s="148"/>
      <c r="AX523" s="721"/>
      <c r="AY523" s="721"/>
      <c r="AZ523" s="94"/>
      <c r="BA523" s="292"/>
      <c r="BC523" s="721"/>
      <c r="BD523" s="619"/>
      <c r="BE523" s="721"/>
      <c r="BF523" s="619"/>
      <c r="BG523" s="721"/>
      <c r="BH523" s="619"/>
      <c r="BI523" s="721"/>
      <c r="BJ523" s="619"/>
      <c r="BK523" s="753"/>
      <c r="BL523" s="756"/>
      <c r="BM523" s="619"/>
      <c r="BO523" s="625"/>
    </row>
    <row r="524" spans="1:67" s="114" customFormat="1" ht="45" customHeight="1" x14ac:dyDescent="0.2">
      <c r="A524" s="719" t="s">
        <v>649</v>
      </c>
      <c r="B524" s="846" t="s">
        <v>573</v>
      </c>
      <c r="C524" s="847"/>
      <c r="E524" s="719" t="s">
        <v>302</v>
      </c>
      <c r="G524" s="719" t="s">
        <v>997</v>
      </c>
      <c r="I524" s="719"/>
      <c r="J524" s="719">
        <v>1</v>
      </c>
      <c r="K524" s="719"/>
      <c r="L524" s="719"/>
      <c r="M524" s="719"/>
      <c r="O524" s="719">
        <v>1</v>
      </c>
      <c r="P524" s="719">
        <v>1</v>
      </c>
      <c r="Q524" s="719">
        <v>1</v>
      </c>
      <c r="R524" s="719">
        <v>1</v>
      </c>
      <c r="S524" s="719">
        <v>1</v>
      </c>
      <c r="U524" s="880" t="s">
        <v>377</v>
      </c>
      <c r="V524" s="719">
        <v>1</v>
      </c>
      <c r="W524" s="719"/>
      <c r="X524" s="719"/>
      <c r="Y524" s="719"/>
      <c r="AA524" s="783" t="s">
        <v>242</v>
      </c>
      <c r="AC524" s="292" t="s">
        <v>877</v>
      </c>
      <c r="AE524" s="535" t="s">
        <v>355</v>
      </c>
      <c r="AG524" s="292"/>
      <c r="AH524" s="292"/>
      <c r="AI524" s="292"/>
      <c r="AJ524" s="292"/>
      <c r="AK524" s="292"/>
      <c r="AL524" s="292"/>
      <c r="AM524" s="292"/>
      <c r="AN524" s="292"/>
      <c r="AO524" s="292"/>
      <c r="AP524" s="292"/>
      <c r="AQ524" s="292"/>
      <c r="AR524" s="292"/>
      <c r="AT524" s="292">
        <f t="shared" ref="AT524:AT538" si="367">SUM(AG524:AR524)</f>
        <v>0</v>
      </c>
      <c r="AV524" s="294" t="s">
        <v>41</v>
      </c>
      <c r="AX524" s="292">
        <v>1</v>
      </c>
      <c r="AY524" s="292">
        <f t="shared" si="363"/>
        <v>0</v>
      </c>
      <c r="BA524" s="292" t="s">
        <v>3</v>
      </c>
      <c r="BC524" s="292"/>
      <c r="BD524" s="127"/>
      <c r="BE524" s="292"/>
      <c r="BF524" s="127"/>
      <c r="BG524" s="292"/>
      <c r="BH524" s="127"/>
      <c r="BI524" s="292"/>
      <c r="BJ524" s="127"/>
      <c r="BK524" s="295">
        <f t="shared" si="360"/>
        <v>0</v>
      </c>
      <c r="BL524" s="296" t="e">
        <f t="shared" si="365"/>
        <v>#DIV/0!</v>
      </c>
      <c r="BM524" s="127">
        <f t="shared" si="362"/>
        <v>0</v>
      </c>
      <c r="BO524" s="149"/>
    </row>
    <row r="525" spans="1:67" s="114" customFormat="1" ht="45" customHeight="1" x14ac:dyDescent="0.2">
      <c r="A525" s="720"/>
      <c r="B525" s="1106"/>
      <c r="C525" s="1107"/>
      <c r="E525" s="720"/>
      <c r="G525" s="720"/>
      <c r="I525" s="720"/>
      <c r="J525" s="720"/>
      <c r="K525" s="720"/>
      <c r="L525" s="720"/>
      <c r="M525" s="720"/>
      <c r="O525" s="720"/>
      <c r="P525" s="720"/>
      <c r="Q525" s="720"/>
      <c r="R525" s="720"/>
      <c r="S525" s="720"/>
      <c r="U525" s="940"/>
      <c r="V525" s="720"/>
      <c r="W525" s="720"/>
      <c r="X525" s="720"/>
      <c r="Y525" s="720"/>
      <c r="AA525" s="784"/>
      <c r="AC525" s="292" t="s">
        <v>877</v>
      </c>
      <c r="AE525" s="535" t="s">
        <v>889</v>
      </c>
      <c r="AG525" s="292"/>
      <c r="AH525" s="292"/>
      <c r="AI525" s="292"/>
      <c r="AJ525" s="292"/>
      <c r="AK525" s="292"/>
      <c r="AL525" s="292"/>
      <c r="AM525" s="292"/>
      <c r="AN525" s="292"/>
      <c r="AO525" s="292"/>
      <c r="AP525" s="292"/>
      <c r="AQ525" s="292"/>
      <c r="AR525" s="292"/>
      <c r="AT525" s="292">
        <f t="shared" si="367"/>
        <v>0</v>
      </c>
      <c r="AV525" s="294" t="s">
        <v>41</v>
      </c>
      <c r="AX525" s="292">
        <v>1</v>
      </c>
      <c r="AY525" s="292">
        <f t="shared" si="363"/>
        <v>0</v>
      </c>
      <c r="BA525" s="292" t="s">
        <v>3</v>
      </c>
      <c r="BC525" s="292"/>
      <c r="BD525" s="127"/>
      <c r="BE525" s="292"/>
      <c r="BF525" s="127"/>
      <c r="BG525" s="292"/>
      <c r="BH525" s="127"/>
      <c r="BI525" s="292"/>
      <c r="BJ525" s="127"/>
      <c r="BK525" s="295">
        <f t="shared" si="360"/>
        <v>0</v>
      </c>
      <c r="BL525" s="296" t="e">
        <f t="shared" si="365"/>
        <v>#DIV/0!</v>
      </c>
      <c r="BM525" s="127">
        <f t="shared" si="362"/>
        <v>0</v>
      </c>
      <c r="BO525" s="149"/>
    </row>
    <row r="526" spans="1:67" s="114" customFormat="1" ht="58.9" customHeight="1" x14ac:dyDescent="0.2">
      <c r="A526" s="720"/>
      <c r="B526" s="1106"/>
      <c r="C526" s="1107"/>
      <c r="E526" s="720"/>
      <c r="G526" s="720"/>
      <c r="I526" s="720"/>
      <c r="J526" s="720"/>
      <c r="K526" s="720"/>
      <c r="L526" s="720"/>
      <c r="M526" s="720"/>
      <c r="O526" s="720"/>
      <c r="P526" s="720"/>
      <c r="Q526" s="720"/>
      <c r="R526" s="720"/>
      <c r="S526" s="720"/>
      <c r="U526" s="940"/>
      <c r="V526" s="720"/>
      <c r="W526" s="720"/>
      <c r="X526" s="720"/>
      <c r="Y526" s="720"/>
      <c r="AA526" s="784"/>
      <c r="AC526" s="292" t="s">
        <v>877</v>
      </c>
      <c r="AE526" s="535" t="s">
        <v>529</v>
      </c>
      <c r="AG526" s="292"/>
      <c r="AH526" s="292"/>
      <c r="AI526" s="292"/>
      <c r="AJ526" s="292"/>
      <c r="AK526" s="292"/>
      <c r="AL526" s="292"/>
      <c r="AM526" s="292"/>
      <c r="AN526" s="292"/>
      <c r="AO526" s="292"/>
      <c r="AP526" s="292"/>
      <c r="AQ526" s="292"/>
      <c r="AR526" s="292"/>
      <c r="AT526" s="292">
        <f t="shared" ref="AT526" si="368">SUM(AG526:AR526)</f>
        <v>0</v>
      </c>
      <c r="AV526" s="294" t="s">
        <v>41</v>
      </c>
      <c r="AX526" s="292">
        <v>1</v>
      </c>
      <c r="AY526" s="292">
        <f t="shared" ref="AY526" si="369">IF(AT526&lt;&gt;0,1,0)</f>
        <v>0</v>
      </c>
      <c r="BA526" s="292" t="s">
        <v>3</v>
      </c>
      <c r="BC526" s="292"/>
      <c r="BD526" s="127"/>
      <c r="BE526" s="292"/>
      <c r="BF526" s="127"/>
      <c r="BG526" s="292"/>
      <c r="BH526" s="127"/>
      <c r="BI526" s="292"/>
      <c r="BJ526" s="127"/>
      <c r="BK526" s="295">
        <f t="shared" ref="BK526" si="370">BC526+BE526+BG526+BI526</f>
        <v>0</v>
      </c>
      <c r="BL526" s="296" t="e">
        <f t="shared" ref="BL526" si="371">BK526/AT526</f>
        <v>#DIV/0!</v>
      </c>
      <c r="BM526" s="127">
        <f t="shared" ref="BM526" si="372">BD526+BF526+BH526+BJ526</f>
        <v>0</v>
      </c>
      <c r="BO526" s="149"/>
    </row>
    <row r="527" spans="1:67" s="114" customFormat="1" ht="45" customHeight="1" x14ac:dyDescent="0.2">
      <c r="A527" s="720"/>
      <c r="B527" s="1106"/>
      <c r="C527" s="1107"/>
      <c r="E527" s="720"/>
      <c r="G527" s="720"/>
      <c r="I527" s="720"/>
      <c r="J527" s="720"/>
      <c r="K527" s="720"/>
      <c r="L527" s="720"/>
      <c r="M527" s="720"/>
      <c r="O527" s="720"/>
      <c r="P527" s="720"/>
      <c r="Q527" s="720"/>
      <c r="R527" s="720"/>
      <c r="S527" s="720"/>
      <c r="U527" s="940"/>
      <c r="V527" s="720"/>
      <c r="W527" s="720"/>
      <c r="X527" s="720"/>
      <c r="Y527" s="720"/>
      <c r="AA527" s="784"/>
      <c r="AC527" s="292" t="s">
        <v>877</v>
      </c>
      <c r="AE527" s="535" t="s">
        <v>370</v>
      </c>
      <c r="AG527" s="292"/>
      <c r="AH527" s="292"/>
      <c r="AI527" s="292"/>
      <c r="AJ527" s="292"/>
      <c r="AK527" s="292"/>
      <c r="AL527" s="292"/>
      <c r="AM527" s="292"/>
      <c r="AN527" s="292"/>
      <c r="AO527" s="292"/>
      <c r="AP527" s="292"/>
      <c r="AQ527" s="292"/>
      <c r="AR527" s="292"/>
      <c r="AT527" s="292">
        <f t="shared" si="367"/>
        <v>0</v>
      </c>
      <c r="AV527" s="294" t="s">
        <v>41</v>
      </c>
      <c r="AX527" s="292">
        <v>1</v>
      </c>
      <c r="AY527" s="292">
        <f t="shared" si="363"/>
        <v>0</v>
      </c>
      <c r="BA527" s="292" t="s">
        <v>3</v>
      </c>
      <c r="BC527" s="292"/>
      <c r="BD527" s="127"/>
      <c r="BE527" s="292"/>
      <c r="BF527" s="127"/>
      <c r="BG527" s="292"/>
      <c r="BH527" s="127"/>
      <c r="BI527" s="292"/>
      <c r="BJ527" s="127"/>
      <c r="BK527" s="295">
        <f t="shared" si="360"/>
        <v>0</v>
      </c>
      <c r="BL527" s="296" t="e">
        <f t="shared" si="365"/>
        <v>#DIV/0!</v>
      </c>
      <c r="BM527" s="127">
        <f t="shared" si="362"/>
        <v>0</v>
      </c>
      <c r="BO527" s="149"/>
    </row>
    <row r="528" spans="1:67" s="114" customFormat="1" ht="43.15" customHeight="1" x14ac:dyDescent="0.2">
      <c r="A528" s="720"/>
      <c r="B528" s="1106"/>
      <c r="C528" s="1107"/>
      <c r="E528" s="720"/>
      <c r="G528" s="720"/>
      <c r="I528" s="720"/>
      <c r="J528" s="720"/>
      <c r="K528" s="720"/>
      <c r="L528" s="720"/>
      <c r="M528" s="720"/>
      <c r="O528" s="720"/>
      <c r="P528" s="720"/>
      <c r="Q528" s="720"/>
      <c r="R528" s="720"/>
      <c r="S528" s="720"/>
      <c r="U528" s="940"/>
      <c r="V528" s="720"/>
      <c r="W528" s="720"/>
      <c r="X528" s="720"/>
      <c r="Y528" s="720"/>
      <c r="AA528" s="784"/>
      <c r="AC528" s="292" t="s">
        <v>877</v>
      </c>
      <c r="AE528" s="292" t="s">
        <v>69</v>
      </c>
      <c r="AG528" s="476"/>
      <c r="AH528" s="476"/>
      <c r="AI528" s="476"/>
      <c r="AJ528" s="476"/>
      <c r="AK528" s="476"/>
      <c r="AL528" s="476"/>
      <c r="AM528" s="476"/>
      <c r="AN528" s="476"/>
      <c r="AO528" s="476"/>
      <c r="AP528" s="476"/>
      <c r="AQ528" s="476"/>
      <c r="AR528" s="476"/>
      <c r="AT528" s="292">
        <f t="shared" si="367"/>
        <v>0</v>
      </c>
      <c r="AV528" s="294" t="s">
        <v>41</v>
      </c>
      <c r="AX528" s="292">
        <v>1</v>
      </c>
      <c r="AY528" s="292">
        <f t="shared" si="363"/>
        <v>0</v>
      </c>
      <c r="BA528" s="292" t="s">
        <v>352</v>
      </c>
      <c r="BC528" s="292"/>
      <c r="BD528" s="127"/>
      <c r="BE528" s="292"/>
      <c r="BF528" s="127"/>
      <c r="BG528" s="292"/>
      <c r="BH528" s="127"/>
      <c r="BI528" s="292"/>
      <c r="BJ528" s="127"/>
      <c r="BK528" s="295">
        <f t="shared" si="360"/>
        <v>0</v>
      </c>
      <c r="BL528" s="296" t="e">
        <f t="shared" si="365"/>
        <v>#DIV/0!</v>
      </c>
      <c r="BM528" s="127">
        <f t="shared" si="362"/>
        <v>0</v>
      </c>
      <c r="BO528" s="149"/>
    </row>
    <row r="529" spans="1:67" s="114" customFormat="1" ht="45" customHeight="1" x14ac:dyDescent="0.2">
      <c r="A529" s="720"/>
      <c r="B529" s="1106"/>
      <c r="C529" s="1107"/>
      <c r="E529" s="720"/>
      <c r="G529" s="720"/>
      <c r="I529" s="720"/>
      <c r="J529" s="720"/>
      <c r="K529" s="720"/>
      <c r="L529" s="720"/>
      <c r="M529" s="720"/>
      <c r="O529" s="720"/>
      <c r="P529" s="720"/>
      <c r="Q529" s="720"/>
      <c r="R529" s="720"/>
      <c r="S529" s="720"/>
      <c r="U529" s="940"/>
      <c r="V529" s="720"/>
      <c r="W529" s="720"/>
      <c r="X529" s="720"/>
      <c r="Y529" s="720"/>
      <c r="AA529" s="784"/>
      <c r="AC529" s="292" t="s">
        <v>877</v>
      </c>
      <c r="AE529" s="292" t="s">
        <v>67</v>
      </c>
      <c r="AG529" s="292"/>
      <c r="AH529" s="292"/>
      <c r="AI529" s="292"/>
      <c r="AJ529" s="292"/>
      <c r="AK529" s="292"/>
      <c r="AL529" s="292"/>
      <c r="AM529" s="292"/>
      <c r="AN529" s="292"/>
      <c r="AO529" s="292"/>
      <c r="AP529" s="292"/>
      <c r="AQ529" s="292"/>
      <c r="AR529" s="292"/>
      <c r="AT529" s="292">
        <f t="shared" si="367"/>
        <v>0</v>
      </c>
      <c r="AV529" s="294" t="s">
        <v>41</v>
      </c>
      <c r="AX529" s="292">
        <v>1</v>
      </c>
      <c r="AY529" s="292">
        <f t="shared" si="363"/>
        <v>0</v>
      </c>
      <c r="BA529" s="292" t="s">
        <v>352</v>
      </c>
      <c r="BC529" s="292"/>
      <c r="BD529" s="127"/>
      <c r="BE529" s="292"/>
      <c r="BF529" s="127"/>
      <c r="BG529" s="292"/>
      <c r="BH529" s="127"/>
      <c r="BI529" s="292"/>
      <c r="BJ529" s="127"/>
      <c r="BK529" s="295">
        <f t="shared" si="360"/>
        <v>0</v>
      </c>
      <c r="BL529" s="296" t="e">
        <f t="shared" si="365"/>
        <v>#DIV/0!</v>
      </c>
      <c r="BM529" s="127">
        <f t="shared" si="362"/>
        <v>0</v>
      </c>
      <c r="BO529" s="149"/>
    </row>
    <row r="530" spans="1:67" s="114" customFormat="1" ht="45" customHeight="1" x14ac:dyDescent="0.2">
      <c r="A530" s="720"/>
      <c r="B530" s="1106"/>
      <c r="C530" s="1107"/>
      <c r="E530" s="720"/>
      <c r="G530" s="720"/>
      <c r="I530" s="720"/>
      <c r="J530" s="720"/>
      <c r="K530" s="720"/>
      <c r="L530" s="720"/>
      <c r="M530" s="720"/>
      <c r="O530" s="720"/>
      <c r="P530" s="720"/>
      <c r="Q530" s="720"/>
      <c r="R530" s="720"/>
      <c r="S530" s="720"/>
      <c r="U530" s="940"/>
      <c r="V530" s="720"/>
      <c r="W530" s="720"/>
      <c r="X530" s="720"/>
      <c r="Y530" s="720"/>
      <c r="AA530" s="784"/>
      <c r="AC530" s="292" t="s">
        <v>67</v>
      </c>
      <c r="AE530" s="292" t="s">
        <v>952</v>
      </c>
      <c r="AG530" s="292"/>
      <c r="AH530" s="292"/>
      <c r="AI530" s="292"/>
      <c r="AJ530" s="292"/>
      <c r="AK530" s="292"/>
      <c r="AL530" s="292"/>
      <c r="AM530" s="292"/>
      <c r="AN530" s="292"/>
      <c r="AO530" s="292"/>
      <c r="AP530" s="292"/>
      <c r="AQ530" s="292"/>
      <c r="AR530" s="292"/>
      <c r="AT530" s="292">
        <f t="shared" ref="AT530" si="373">SUM(AG530:AR530)</f>
        <v>0</v>
      </c>
      <c r="AV530" s="294" t="s">
        <v>41</v>
      </c>
      <c r="AX530" s="292">
        <v>1</v>
      </c>
      <c r="AY530" s="292">
        <f t="shared" ref="AY530" si="374">IF(AT530&lt;&gt;0,1,0)</f>
        <v>0</v>
      </c>
      <c r="BA530" s="292" t="s">
        <v>352</v>
      </c>
      <c r="BC530" s="292"/>
      <c r="BD530" s="127"/>
      <c r="BE530" s="292"/>
      <c r="BF530" s="127"/>
      <c r="BG530" s="292"/>
      <c r="BH530" s="127"/>
      <c r="BI530" s="292"/>
      <c r="BJ530" s="127"/>
      <c r="BK530" s="295">
        <f t="shared" ref="BK530" si="375">BC530+BE530+BG530+BI530</f>
        <v>0</v>
      </c>
      <c r="BL530" s="296" t="e">
        <f t="shared" ref="BL530" si="376">BK530/AT530</f>
        <v>#DIV/0!</v>
      </c>
      <c r="BM530" s="127">
        <f t="shared" ref="BM530" si="377">BD530+BF530+BH530+BJ530</f>
        <v>0</v>
      </c>
      <c r="BO530" s="149"/>
    </row>
    <row r="531" spans="1:67" s="114" customFormat="1" ht="45" customHeight="1" x14ac:dyDescent="0.2">
      <c r="A531" s="720"/>
      <c r="B531" s="1106"/>
      <c r="C531" s="1107"/>
      <c r="E531" s="720"/>
      <c r="G531" s="720"/>
      <c r="I531" s="720"/>
      <c r="J531" s="720"/>
      <c r="K531" s="720"/>
      <c r="L531" s="720"/>
      <c r="M531" s="720"/>
      <c r="O531" s="720"/>
      <c r="P531" s="720"/>
      <c r="Q531" s="720"/>
      <c r="R531" s="720"/>
      <c r="S531" s="720"/>
      <c r="U531" s="940"/>
      <c r="V531" s="720"/>
      <c r="W531" s="720"/>
      <c r="X531" s="720"/>
      <c r="Y531" s="720"/>
      <c r="AA531" s="784"/>
      <c r="AC531" s="292" t="s">
        <v>69</v>
      </c>
      <c r="AE531" s="292" t="s">
        <v>68</v>
      </c>
      <c r="AG531" s="476"/>
      <c r="AH531" s="476"/>
      <c r="AI531" s="476"/>
      <c r="AJ531" s="476"/>
      <c r="AK531" s="476"/>
      <c r="AL531" s="476"/>
      <c r="AM531" s="476"/>
      <c r="AN531" s="476"/>
      <c r="AO531" s="476"/>
      <c r="AP531" s="476"/>
      <c r="AQ531" s="476"/>
      <c r="AR531" s="476"/>
      <c r="AT531" s="292">
        <f t="shared" si="367"/>
        <v>0</v>
      </c>
      <c r="AV531" s="294" t="s">
        <v>41</v>
      </c>
      <c r="AX531" s="292">
        <v>1</v>
      </c>
      <c r="AY531" s="292">
        <f t="shared" si="363"/>
        <v>0</v>
      </c>
      <c r="BA531" s="292" t="s">
        <v>352</v>
      </c>
      <c r="BC531" s="292"/>
      <c r="BD531" s="127"/>
      <c r="BE531" s="292"/>
      <c r="BF531" s="127"/>
      <c r="BG531" s="292"/>
      <c r="BH531" s="127"/>
      <c r="BI531" s="292"/>
      <c r="BJ531" s="127"/>
      <c r="BK531" s="295">
        <f t="shared" si="360"/>
        <v>0</v>
      </c>
      <c r="BL531" s="296" t="e">
        <f t="shared" si="365"/>
        <v>#DIV/0!</v>
      </c>
      <c r="BM531" s="127">
        <f t="shared" si="362"/>
        <v>0</v>
      </c>
      <c r="BO531" s="149"/>
    </row>
    <row r="532" spans="1:67" s="114" customFormat="1" ht="57" customHeight="1" x14ac:dyDescent="0.2">
      <c r="A532" s="720"/>
      <c r="B532" s="1106"/>
      <c r="C532" s="1107"/>
      <c r="E532" s="720"/>
      <c r="G532" s="720"/>
      <c r="I532" s="720"/>
      <c r="J532" s="720"/>
      <c r="K532" s="720"/>
      <c r="L532" s="720"/>
      <c r="M532" s="720"/>
      <c r="O532" s="720"/>
      <c r="P532" s="720"/>
      <c r="Q532" s="720"/>
      <c r="R532" s="720"/>
      <c r="S532" s="720"/>
      <c r="U532" s="940"/>
      <c r="V532" s="720"/>
      <c r="W532" s="720"/>
      <c r="X532" s="720"/>
      <c r="Y532" s="720"/>
      <c r="AA532" s="784"/>
      <c r="AC532" s="292" t="s">
        <v>69</v>
      </c>
      <c r="AE532" s="292" t="s">
        <v>37</v>
      </c>
      <c r="AG532" s="292"/>
      <c r="AH532" s="292"/>
      <c r="AI532" s="292"/>
      <c r="AJ532" s="292"/>
      <c r="AK532" s="292"/>
      <c r="AL532" s="292"/>
      <c r="AM532" s="292"/>
      <c r="AN532" s="292"/>
      <c r="AO532" s="292"/>
      <c r="AP532" s="292"/>
      <c r="AQ532" s="292"/>
      <c r="AR532" s="292"/>
      <c r="AT532" s="292">
        <f t="shared" si="367"/>
        <v>0</v>
      </c>
      <c r="AV532" s="294" t="s">
        <v>41</v>
      </c>
      <c r="AX532" s="292">
        <v>1</v>
      </c>
      <c r="AY532" s="292">
        <f t="shared" si="363"/>
        <v>0</v>
      </c>
      <c r="BA532" s="292" t="s">
        <v>352</v>
      </c>
      <c r="BC532" s="292"/>
      <c r="BD532" s="127"/>
      <c r="BE532" s="292"/>
      <c r="BF532" s="127"/>
      <c r="BG532" s="292"/>
      <c r="BH532" s="127"/>
      <c r="BI532" s="292"/>
      <c r="BJ532" s="127"/>
      <c r="BK532" s="295">
        <f t="shared" si="360"/>
        <v>0</v>
      </c>
      <c r="BL532" s="296" t="e">
        <f t="shared" si="365"/>
        <v>#DIV/0!</v>
      </c>
      <c r="BM532" s="127">
        <f t="shared" si="362"/>
        <v>0</v>
      </c>
      <c r="BO532" s="149"/>
    </row>
    <row r="533" spans="1:67" s="114" customFormat="1" ht="45" customHeight="1" x14ac:dyDescent="0.2">
      <c r="A533" s="720"/>
      <c r="B533" s="1106"/>
      <c r="C533" s="1107"/>
      <c r="E533" s="720"/>
      <c r="G533" s="720"/>
      <c r="I533" s="720"/>
      <c r="J533" s="720"/>
      <c r="K533" s="720"/>
      <c r="L533" s="720"/>
      <c r="M533" s="720"/>
      <c r="O533" s="720"/>
      <c r="P533" s="720"/>
      <c r="Q533" s="720"/>
      <c r="R533" s="720"/>
      <c r="S533" s="720"/>
      <c r="U533" s="940"/>
      <c r="V533" s="720"/>
      <c r="W533" s="720"/>
      <c r="X533" s="720"/>
      <c r="Y533" s="720"/>
      <c r="AA533" s="784"/>
      <c r="AC533" s="292" t="s">
        <v>67</v>
      </c>
      <c r="AE533" s="292" t="s">
        <v>257</v>
      </c>
      <c r="AG533" s="292"/>
      <c r="AH533" s="292"/>
      <c r="AI533" s="292"/>
      <c r="AJ533" s="292"/>
      <c r="AK533" s="292"/>
      <c r="AL533" s="292"/>
      <c r="AM533" s="292"/>
      <c r="AN533" s="292"/>
      <c r="AO533" s="292"/>
      <c r="AP533" s="292"/>
      <c r="AQ533" s="292"/>
      <c r="AR533" s="292"/>
      <c r="AT533" s="292">
        <f t="shared" si="367"/>
        <v>0</v>
      </c>
      <c r="AV533" s="294" t="s">
        <v>41</v>
      </c>
      <c r="AX533" s="292">
        <v>1</v>
      </c>
      <c r="AY533" s="292">
        <f t="shared" si="363"/>
        <v>0</v>
      </c>
      <c r="BA533" s="292" t="s">
        <v>352</v>
      </c>
      <c r="BC533" s="292"/>
      <c r="BD533" s="127"/>
      <c r="BE533" s="292"/>
      <c r="BF533" s="127"/>
      <c r="BG533" s="292"/>
      <c r="BH533" s="127"/>
      <c r="BI533" s="292"/>
      <c r="BJ533" s="127"/>
      <c r="BK533" s="295">
        <f t="shared" si="360"/>
        <v>0</v>
      </c>
      <c r="BL533" s="296" t="e">
        <f t="shared" si="365"/>
        <v>#DIV/0!</v>
      </c>
      <c r="BM533" s="127">
        <f t="shared" si="362"/>
        <v>0</v>
      </c>
      <c r="BO533" s="149"/>
    </row>
    <row r="534" spans="1:67" s="114" customFormat="1" ht="45" customHeight="1" x14ac:dyDescent="0.2">
      <c r="A534" s="720"/>
      <c r="B534" s="1106"/>
      <c r="C534" s="1107"/>
      <c r="E534" s="720"/>
      <c r="G534" s="720"/>
      <c r="I534" s="720"/>
      <c r="J534" s="720"/>
      <c r="K534" s="720"/>
      <c r="L534" s="720"/>
      <c r="M534" s="720"/>
      <c r="O534" s="720"/>
      <c r="P534" s="720"/>
      <c r="Q534" s="720"/>
      <c r="R534" s="720"/>
      <c r="S534" s="720"/>
      <c r="U534" s="940"/>
      <c r="V534" s="720"/>
      <c r="W534" s="720"/>
      <c r="X534" s="720"/>
      <c r="Y534" s="720"/>
      <c r="AA534" s="784"/>
      <c r="AC534" s="292" t="s">
        <v>69</v>
      </c>
      <c r="AE534" s="292" t="s">
        <v>888</v>
      </c>
      <c r="AG534" s="292"/>
      <c r="AH534" s="292"/>
      <c r="AI534" s="292"/>
      <c r="AJ534" s="292"/>
      <c r="AK534" s="292"/>
      <c r="AL534" s="292"/>
      <c r="AM534" s="292"/>
      <c r="AN534" s="292"/>
      <c r="AO534" s="292"/>
      <c r="AP534" s="292"/>
      <c r="AQ534" s="292"/>
      <c r="AR534" s="292"/>
      <c r="AT534" s="292">
        <f t="shared" ref="AT534" si="378">SUM(AG534:AR534)</f>
        <v>0</v>
      </c>
      <c r="AV534" s="294" t="s">
        <v>41</v>
      </c>
      <c r="AX534" s="292">
        <v>1</v>
      </c>
      <c r="AY534" s="292">
        <f t="shared" ref="AY534" si="379">IF(AT534&lt;&gt;0,1,0)</f>
        <v>0</v>
      </c>
      <c r="BA534" s="292" t="s">
        <v>352</v>
      </c>
      <c r="BC534" s="292"/>
      <c r="BD534" s="127"/>
      <c r="BE534" s="292"/>
      <c r="BF534" s="127"/>
      <c r="BG534" s="292"/>
      <c r="BH534" s="127"/>
      <c r="BI534" s="292"/>
      <c r="BJ534" s="127"/>
      <c r="BK534" s="295">
        <f t="shared" ref="BK534" si="380">BC534+BE534+BG534+BI534</f>
        <v>0</v>
      </c>
      <c r="BL534" s="296" t="e">
        <f t="shared" ref="BL534" si="381">BK534/AT534</f>
        <v>#DIV/0!</v>
      </c>
      <c r="BM534" s="127">
        <f t="shared" ref="BM534" si="382">BD534+BF534+BH534+BJ534</f>
        <v>0</v>
      </c>
      <c r="BO534" s="149"/>
    </row>
    <row r="535" spans="1:67" s="114" customFormat="1" ht="45" customHeight="1" x14ac:dyDescent="0.2">
      <c r="A535" s="721"/>
      <c r="B535" s="848"/>
      <c r="C535" s="849"/>
      <c r="E535" s="721"/>
      <c r="G535" s="721"/>
      <c r="I535" s="721"/>
      <c r="J535" s="721"/>
      <c r="K535" s="721"/>
      <c r="L535" s="721"/>
      <c r="M535" s="721"/>
      <c r="O535" s="721"/>
      <c r="P535" s="721"/>
      <c r="Q535" s="721"/>
      <c r="R535" s="721"/>
      <c r="S535" s="721"/>
      <c r="U535" s="881"/>
      <c r="V535" s="721"/>
      <c r="W535" s="721"/>
      <c r="X535" s="721"/>
      <c r="Y535" s="721"/>
      <c r="AA535" s="785"/>
      <c r="AC535" s="292" t="s">
        <v>67</v>
      </c>
      <c r="AE535" s="292" t="s">
        <v>213</v>
      </c>
      <c r="AG535" s="292"/>
      <c r="AH535" s="292"/>
      <c r="AI535" s="292"/>
      <c r="AJ535" s="292"/>
      <c r="AK535" s="292"/>
      <c r="AL535" s="292"/>
      <c r="AM535" s="292"/>
      <c r="AN535" s="292"/>
      <c r="AO535" s="292"/>
      <c r="AP535" s="292"/>
      <c r="AQ535" s="292"/>
      <c r="AR535" s="292"/>
      <c r="AT535" s="292">
        <f t="shared" si="367"/>
        <v>0</v>
      </c>
      <c r="AV535" s="294" t="s">
        <v>41</v>
      </c>
      <c r="AX535" s="292">
        <v>1</v>
      </c>
      <c r="AY535" s="292">
        <f t="shared" si="363"/>
        <v>0</v>
      </c>
      <c r="BA535" s="292" t="s">
        <v>352</v>
      </c>
      <c r="BC535" s="292"/>
      <c r="BD535" s="127"/>
      <c r="BE535" s="292"/>
      <c r="BF535" s="127"/>
      <c r="BG535" s="292"/>
      <c r="BH535" s="127"/>
      <c r="BI535" s="292"/>
      <c r="BJ535" s="127"/>
      <c r="BK535" s="295">
        <f t="shared" si="360"/>
        <v>0</v>
      </c>
      <c r="BL535" s="296" t="e">
        <f t="shared" si="365"/>
        <v>#DIV/0!</v>
      </c>
      <c r="BM535" s="127">
        <f t="shared" si="362"/>
        <v>0</v>
      </c>
      <c r="BO535" s="149"/>
    </row>
    <row r="536" spans="1:67" s="114" customFormat="1" ht="110.25" customHeight="1" x14ac:dyDescent="0.2">
      <c r="A536" s="292" t="s">
        <v>650</v>
      </c>
      <c r="B536" s="931" t="s">
        <v>421</v>
      </c>
      <c r="C536" s="932"/>
      <c r="E536" s="292" t="s">
        <v>127</v>
      </c>
      <c r="G536" s="292"/>
      <c r="I536" s="292">
        <v>1</v>
      </c>
      <c r="J536" s="292">
        <v>1</v>
      </c>
      <c r="K536" s="292"/>
      <c r="L536" s="292"/>
      <c r="M536" s="292"/>
      <c r="O536" s="292">
        <v>1</v>
      </c>
      <c r="P536" s="292">
        <v>1</v>
      </c>
      <c r="Q536" s="292">
        <v>1</v>
      </c>
      <c r="R536" s="292">
        <v>1</v>
      </c>
      <c r="S536" s="292">
        <v>1</v>
      </c>
      <c r="U536" s="293" t="s">
        <v>377</v>
      </c>
      <c r="V536" s="292">
        <v>1</v>
      </c>
      <c r="W536" s="292"/>
      <c r="X536" s="292"/>
      <c r="Y536" s="292"/>
      <c r="AA536" s="294" t="s">
        <v>242</v>
      </c>
      <c r="AC536" s="292"/>
      <c r="AE536" s="292" t="s">
        <v>767</v>
      </c>
      <c r="AG536" s="292"/>
      <c r="AH536" s="292"/>
      <c r="AI536" s="292"/>
      <c r="AJ536" s="292"/>
      <c r="AK536" s="292"/>
      <c r="AL536" s="292"/>
      <c r="AM536" s="292"/>
      <c r="AN536" s="292"/>
      <c r="AO536" s="292"/>
      <c r="AP536" s="292"/>
      <c r="AQ536" s="292"/>
      <c r="AR536" s="292"/>
      <c r="AT536" s="292">
        <f t="shared" si="367"/>
        <v>0</v>
      </c>
      <c r="AV536" s="294" t="s">
        <v>66</v>
      </c>
      <c r="AX536" s="292">
        <v>1</v>
      </c>
      <c r="AY536" s="292">
        <f t="shared" si="363"/>
        <v>0</v>
      </c>
      <c r="BA536" s="292"/>
      <c r="BC536" s="292"/>
      <c r="BD536" s="127"/>
      <c r="BE536" s="292"/>
      <c r="BF536" s="127"/>
      <c r="BG536" s="292"/>
      <c r="BH536" s="127"/>
      <c r="BI536" s="292"/>
      <c r="BJ536" s="127"/>
      <c r="BK536" s="295">
        <f t="shared" si="360"/>
        <v>0</v>
      </c>
      <c r="BL536" s="296" t="e">
        <f t="shared" si="365"/>
        <v>#DIV/0!</v>
      </c>
      <c r="BM536" s="127">
        <f t="shared" si="362"/>
        <v>0</v>
      </c>
      <c r="BO536" s="149"/>
    </row>
    <row r="537" spans="1:67" s="114" customFormat="1" ht="158.25" customHeight="1" x14ac:dyDescent="0.2">
      <c r="A537" s="292" t="s">
        <v>651</v>
      </c>
      <c r="B537" s="931" t="s">
        <v>574</v>
      </c>
      <c r="C537" s="932"/>
      <c r="E537" s="292" t="s">
        <v>422</v>
      </c>
      <c r="G537" s="292"/>
      <c r="I537" s="292">
        <v>1</v>
      </c>
      <c r="J537" s="292">
        <v>1</v>
      </c>
      <c r="K537" s="292"/>
      <c r="L537" s="292"/>
      <c r="M537" s="292"/>
      <c r="O537" s="292">
        <v>1</v>
      </c>
      <c r="P537" s="292">
        <v>1</v>
      </c>
      <c r="Q537" s="292">
        <v>1</v>
      </c>
      <c r="R537" s="292">
        <v>1</v>
      </c>
      <c r="S537" s="292">
        <v>1</v>
      </c>
      <c r="U537" s="293" t="s">
        <v>377</v>
      </c>
      <c r="V537" s="292">
        <v>3</v>
      </c>
      <c r="W537" s="292"/>
      <c r="X537" s="292"/>
      <c r="Y537" s="292"/>
      <c r="AA537" s="294" t="s">
        <v>242</v>
      </c>
      <c r="AC537" s="292"/>
      <c r="AE537" s="292" t="s">
        <v>767</v>
      </c>
      <c r="AG537" s="292"/>
      <c r="AH537" s="292"/>
      <c r="AI537" s="292"/>
      <c r="AJ537" s="292"/>
      <c r="AK537" s="292"/>
      <c r="AL537" s="292"/>
      <c r="AM537" s="292"/>
      <c r="AN537" s="292"/>
      <c r="AO537" s="292"/>
      <c r="AP537" s="292"/>
      <c r="AQ537" s="292"/>
      <c r="AR537" s="292"/>
      <c r="AT537" s="292">
        <f t="shared" si="367"/>
        <v>0</v>
      </c>
      <c r="AV537" s="294" t="s">
        <v>66</v>
      </c>
      <c r="AX537" s="292">
        <v>1</v>
      </c>
      <c r="AY537" s="292">
        <f t="shared" si="363"/>
        <v>0</v>
      </c>
      <c r="BA537" s="292"/>
      <c r="BC537" s="292"/>
      <c r="BD537" s="127"/>
      <c r="BE537" s="292"/>
      <c r="BF537" s="127"/>
      <c r="BG537" s="292"/>
      <c r="BH537" s="127"/>
      <c r="BI537" s="292"/>
      <c r="BJ537" s="127"/>
      <c r="BK537" s="295">
        <f t="shared" si="360"/>
        <v>0</v>
      </c>
      <c r="BL537" s="296" t="e">
        <f t="shared" si="365"/>
        <v>#DIV/0!</v>
      </c>
      <c r="BM537" s="127">
        <f t="shared" si="362"/>
        <v>0</v>
      </c>
      <c r="BO537" s="149"/>
    </row>
    <row r="538" spans="1:67" s="114" customFormat="1" ht="158.25" customHeight="1" x14ac:dyDescent="0.2">
      <c r="A538" s="292" t="s">
        <v>653</v>
      </c>
      <c r="B538" s="931" t="s">
        <v>575</v>
      </c>
      <c r="C538" s="932"/>
      <c r="E538" s="292" t="s">
        <v>422</v>
      </c>
      <c r="G538" s="292"/>
      <c r="I538" s="292">
        <v>1</v>
      </c>
      <c r="J538" s="292">
        <v>1</v>
      </c>
      <c r="K538" s="292"/>
      <c r="L538" s="292"/>
      <c r="M538" s="292"/>
      <c r="O538" s="292">
        <v>1</v>
      </c>
      <c r="P538" s="292">
        <v>1</v>
      </c>
      <c r="Q538" s="292">
        <v>1</v>
      </c>
      <c r="R538" s="292">
        <v>1</v>
      </c>
      <c r="S538" s="292">
        <v>1</v>
      </c>
      <c r="U538" s="293" t="s">
        <v>377</v>
      </c>
      <c r="V538" s="292">
        <v>3</v>
      </c>
      <c r="W538" s="292"/>
      <c r="X538" s="292"/>
      <c r="Y538" s="292"/>
      <c r="AA538" s="294" t="s">
        <v>242</v>
      </c>
      <c r="AC538" s="292"/>
      <c r="AE538" s="292" t="s">
        <v>767</v>
      </c>
      <c r="AG538" s="292"/>
      <c r="AH538" s="292"/>
      <c r="AI538" s="292"/>
      <c r="AJ538" s="292"/>
      <c r="AK538" s="292"/>
      <c r="AL538" s="292"/>
      <c r="AM538" s="292"/>
      <c r="AN538" s="292"/>
      <c r="AO538" s="292"/>
      <c r="AP538" s="292"/>
      <c r="AQ538" s="292"/>
      <c r="AR538" s="292"/>
      <c r="AT538" s="292">
        <f t="shared" si="367"/>
        <v>0</v>
      </c>
      <c r="AV538" s="294" t="s">
        <v>66</v>
      </c>
      <c r="AX538" s="292">
        <v>1</v>
      </c>
      <c r="AY538" s="292">
        <f t="shared" si="363"/>
        <v>0</v>
      </c>
      <c r="BA538" s="292"/>
      <c r="BC538" s="292"/>
      <c r="BD538" s="127"/>
      <c r="BE538" s="292"/>
      <c r="BF538" s="127"/>
      <c r="BG538" s="292"/>
      <c r="BH538" s="127"/>
      <c r="BI538" s="292"/>
      <c r="BJ538" s="127"/>
      <c r="BK538" s="295">
        <f t="shared" si="360"/>
        <v>0</v>
      </c>
      <c r="BL538" s="296" t="e">
        <f t="shared" si="365"/>
        <v>#DIV/0!</v>
      </c>
      <c r="BM538" s="127">
        <f t="shared" si="362"/>
        <v>0</v>
      </c>
      <c r="BO538" s="149"/>
    </row>
    <row r="539" spans="1:67" s="94" customFormat="1" ht="9" customHeight="1" thickBot="1" x14ac:dyDescent="0.25">
      <c r="A539" s="114"/>
      <c r="B539" s="115"/>
      <c r="C539" s="115"/>
      <c r="D539" s="114"/>
      <c r="E539" s="114"/>
      <c r="F539" s="114"/>
      <c r="G539" s="114"/>
      <c r="H539" s="114"/>
      <c r="I539" s="114"/>
      <c r="J539" s="114"/>
      <c r="K539" s="114"/>
      <c r="L539" s="114"/>
      <c r="M539" s="114"/>
      <c r="N539" s="114"/>
      <c r="O539" s="114"/>
      <c r="P539" s="114"/>
      <c r="Q539" s="114"/>
      <c r="R539" s="114"/>
      <c r="S539" s="114"/>
      <c r="T539" s="114"/>
      <c r="U539" s="116"/>
      <c r="V539" s="114"/>
      <c r="W539" s="114"/>
      <c r="X539" s="114"/>
      <c r="Y539" s="114"/>
      <c r="Z539" s="114"/>
      <c r="AA539" s="117"/>
      <c r="AB539" s="114"/>
      <c r="AC539" s="114"/>
      <c r="AD539" s="114"/>
      <c r="AE539" s="114"/>
      <c r="AF539" s="114"/>
      <c r="AG539" s="114"/>
      <c r="AH539" s="114"/>
      <c r="AI539" s="114"/>
      <c r="AJ539" s="114"/>
      <c r="AK539" s="114"/>
      <c r="AL539" s="114"/>
      <c r="AM539" s="114"/>
      <c r="AN539" s="114"/>
      <c r="AO539" s="114"/>
      <c r="AP539" s="114"/>
      <c r="AQ539" s="114"/>
      <c r="AR539" s="114"/>
      <c r="AT539" s="114"/>
      <c r="AV539" s="115"/>
      <c r="AW539" s="114"/>
      <c r="AX539" s="114"/>
      <c r="AY539" s="114"/>
      <c r="BA539" s="114"/>
      <c r="BC539" s="114"/>
      <c r="BD539" s="118"/>
      <c r="BE539" s="114"/>
      <c r="BF539" s="118"/>
      <c r="BG539" s="114"/>
      <c r="BH539" s="118"/>
      <c r="BI539" s="114"/>
      <c r="BJ539" s="118"/>
      <c r="BK539" s="119"/>
      <c r="BL539" s="119"/>
      <c r="BM539" s="118"/>
    </row>
    <row r="540" spans="1:67" s="206" customFormat="1" ht="60.6" customHeight="1" thickTop="1" thickBot="1" x14ac:dyDescent="0.25">
      <c r="A540" s="876" t="str">
        <f>B517</f>
        <v>ACTIVIDADES DE ACOMPAÑAMIENTO Y PREVENCIÓN</v>
      </c>
      <c r="B540" s="876"/>
      <c r="C540" s="451" t="s">
        <v>353</v>
      </c>
      <c r="D540" s="203"/>
      <c r="E540" s="417">
        <f>COUNTIF(BA519:BA538,"P")</f>
        <v>12</v>
      </c>
      <c r="F540" s="203"/>
      <c r="G540" s="609">
        <f>E540/(E540+E541)</f>
        <v>0.75</v>
      </c>
      <c r="H540" s="203"/>
      <c r="I540" s="417">
        <f>SUM(I519:I538)</f>
        <v>3</v>
      </c>
      <c r="J540" s="417">
        <f>SUM(J519:J538)</f>
        <v>6</v>
      </c>
      <c r="K540" s="417">
        <f>SUM(K519:K538)</f>
        <v>0</v>
      </c>
      <c r="L540" s="417">
        <f>SUM(L519:L538)</f>
        <v>0</v>
      </c>
      <c r="M540" s="417">
        <f>SUM(M519:M538)</f>
        <v>0</v>
      </c>
      <c r="N540" s="204"/>
      <c r="O540" s="417">
        <f>SUM(O519:O538)</f>
        <v>6</v>
      </c>
      <c r="P540" s="417">
        <f>SUM(P519:P538)</f>
        <v>6</v>
      </c>
      <c r="Q540" s="417">
        <f>SUM(Q519:Q538)</f>
        <v>6</v>
      </c>
      <c r="R540" s="417">
        <f>SUM(R519:R538)</f>
        <v>6</v>
      </c>
      <c r="S540" s="417">
        <f>SUM(S519:S538)</f>
        <v>6</v>
      </c>
      <c r="T540" s="203"/>
      <c r="U540" s="205"/>
      <c r="V540" s="203"/>
      <c r="W540" s="527">
        <f>SUM(W519:W538)</f>
        <v>0</v>
      </c>
      <c r="X540" s="527">
        <f>SUM(X519:X538)</f>
        <v>2</v>
      </c>
      <c r="Y540" s="527">
        <f>SUM(Y519:Y538)</f>
        <v>2</v>
      </c>
      <c r="Z540" s="203"/>
      <c r="AA540" s="886"/>
      <c r="AB540" s="203"/>
      <c r="AC540" s="203"/>
      <c r="AD540" s="203"/>
      <c r="AE540" s="417" t="s">
        <v>260</v>
      </c>
      <c r="AF540" s="203"/>
      <c r="AG540" s="876">
        <f>SUM(AG519:AI538)</f>
        <v>2</v>
      </c>
      <c r="AH540" s="876"/>
      <c r="AI540" s="876"/>
      <c r="AJ540" s="876">
        <f>SUM(AJ519:AL538)</f>
        <v>1</v>
      </c>
      <c r="AK540" s="876"/>
      <c r="AL540" s="876"/>
      <c r="AM540" s="876">
        <f>SUM(AM519:AO538)</f>
        <v>1</v>
      </c>
      <c r="AN540" s="876"/>
      <c r="AO540" s="876"/>
      <c r="AP540" s="876">
        <f>SUM(AP519:AR538)</f>
        <v>1</v>
      </c>
      <c r="AQ540" s="876"/>
      <c r="AR540" s="876"/>
      <c r="AT540" s="876">
        <f>SUM(AT519:AT538)</f>
        <v>5</v>
      </c>
      <c r="AV540" s="950" t="s">
        <v>272</v>
      </c>
      <c r="AW540" s="203"/>
      <c r="AX540" s="417">
        <f>SUM(AX519:AX538)</f>
        <v>17</v>
      </c>
      <c r="AY540" s="417">
        <f>SUM(AY519:AY538)</f>
        <v>2</v>
      </c>
      <c r="BA540" s="204"/>
      <c r="BC540" s="393">
        <f t="shared" ref="BC540:BK540" si="383">SUM(BC519:BC538)</f>
        <v>0</v>
      </c>
      <c r="BD540" s="356">
        <f t="shared" si="383"/>
        <v>0</v>
      </c>
      <c r="BE540" s="393">
        <f t="shared" si="383"/>
        <v>0</v>
      </c>
      <c r="BF540" s="356">
        <f t="shared" si="383"/>
        <v>0</v>
      </c>
      <c r="BG540" s="393">
        <f t="shared" si="383"/>
        <v>0</v>
      </c>
      <c r="BH540" s="356">
        <f t="shared" si="383"/>
        <v>0</v>
      </c>
      <c r="BI540" s="393">
        <f t="shared" si="383"/>
        <v>0</v>
      </c>
      <c r="BJ540" s="356">
        <f t="shared" si="383"/>
        <v>0</v>
      </c>
      <c r="BK540" s="1227">
        <f t="shared" si="383"/>
        <v>0</v>
      </c>
      <c r="BL540" s="1228">
        <f>BK540/AT540</f>
        <v>0</v>
      </c>
      <c r="BM540" s="879">
        <f>SUM(BM519:BM538)</f>
        <v>0</v>
      </c>
      <c r="BN540" s="207"/>
      <c r="BO540" s="207"/>
    </row>
    <row r="541" spans="1:67" s="206" customFormat="1" ht="60.6" customHeight="1" thickTop="1" thickBot="1" x14ac:dyDescent="0.25">
      <c r="A541" s="876"/>
      <c r="B541" s="876"/>
      <c r="C541" s="451" t="s">
        <v>354</v>
      </c>
      <c r="D541" s="203"/>
      <c r="E541" s="417">
        <f>COUNTIF(BA519:BA538,"C")</f>
        <v>4</v>
      </c>
      <c r="F541" s="203"/>
      <c r="G541" s="609">
        <f>E541/(E540+E541)</f>
        <v>0.25</v>
      </c>
      <c r="H541" s="203"/>
      <c r="I541" s="876">
        <f>SUM(I540:M540)</f>
        <v>9</v>
      </c>
      <c r="J541" s="876"/>
      <c r="K541" s="876"/>
      <c r="L541" s="876"/>
      <c r="M541" s="876"/>
      <c r="N541" s="204"/>
      <c r="O541" s="876">
        <f>SUM(O540:S540)</f>
        <v>30</v>
      </c>
      <c r="P541" s="876"/>
      <c r="Q541" s="876"/>
      <c r="R541" s="876"/>
      <c r="S541" s="876"/>
      <c r="T541" s="203"/>
      <c r="U541" s="205"/>
      <c r="V541" s="203"/>
      <c r="W541" s="203"/>
      <c r="X541" s="203"/>
      <c r="Y541" s="203"/>
      <c r="Z541" s="203"/>
      <c r="AA541" s="886"/>
      <c r="AB541" s="203"/>
      <c r="AC541" s="203"/>
      <c r="AD541" s="203"/>
      <c r="AE541" s="417" t="s">
        <v>857</v>
      </c>
      <c r="AF541" s="203"/>
      <c r="AG541" s="876">
        <f>AG540+AJ540+AM540+AP540</f>
        <v>5</v>
      </c>
      <c r="AH541" s="876"/>
      <c r="AI541" s="876"/>
      <c r="AJ541" s="876"/>
      <c r="AK541" s="876"/>
      <c r="AL541" s="876"/>
      <c r="AM541" s="876"/>
      <c r="AN541" s="876"/>
      <c r="AO541" s="876"/>
      <c r="AP541" s="876"/>
      <c r="AQ541" s="876"/>
      <c r="AR541" s="876"/>
      <c r="AT541" s="876"/>
      <c r="AV541" s="950"/>
      <c r="AW541" s="203"/>
      <c r="AX541" s="1337">
        <f>AY540/AX540</f>
        <v>0.11764705882352941</v>
      </c>
      <c r="AY541" s="1337"/>
      <c r="BA541" s="209"/>
      <c r="BC541" s="394">
        <f>BC540/AG540</f>
        <v>0</v>
      </c>
      <c r="BD541" s="278"/>
      <c r="BE541" s="394">
        <f>BE540/AJ540</f>
        <v>0</v>
      </c>
      <c r="BF541" s="278"/>
      <c r="BG541" s="394">
        <f>BG540/AM540</f>
        <v>0</v>
      </c>
      <c r="BH541" s="278"/>
      <c r="BI541" s="394">
        <f>BI540/AP540</f>
        <v>0</v>
      </c>
      <c r="BJ541" s="278"/>
      <c r="BK541" s="1227"/>
      <c r="BL541" s="1228"/>
      <c r="BM541" s="879"/>
      <c r="BN541" s="207"/>
      <c r="BO541" s="207"/>
    </row>
    <row r="542" spans="1:67" s="94" customFormat="1" ht="24" thickTop="1" x14ac:dyDescent="0.2">
      <c r="A542" s="120"/>
      <c r="B542" s="121"/>
      <c r="C542" s="121"/>
      <c r="D542" s="114"/>
      <c r="E542" s="114"/>
      <c r="F542" s="114"/>
      <c r="G542" s="114"/>
      <c r="H542" s="114"/>
      <c r="I542" s="114"/>
      <c r="J542" s="114"/>
      <c r="K542" s="114"/>
      <c r="L542" s="114"/>
      <c r="M542" s="114"/>
      <c r="N542" s="114"/>
      <c r="O542" s="114"/>
      <c r="P542" s="114"/>
      <c r="Q542" s="114"/>
      <c r="R542" s="114"/>
      <c r="S542" s="114"/>
      <c r="T542" s="114"/>
      <c r="U542" s="116"/>
      <c r="V542" s="114"/>
      <c r="W542" s="114"/>
      <c r="X542" s="114"/>
      <c r="Y542" s="114"/>
      <c r="Z542" s="114"/>
      <c r="AA542" s="117"/>
      <c r="AB542" s="114"/>
      <c r="AC542" s="114"/>
      <c r="AD542" s="114"/>
      <c r="AE542" s="114"/>
      <c r="AF542" s="114"/>
      <c r="AG542" s="114"/>
      <c r="AH542" s="114"/>
      <c r="AI542" s="114"/>
      <c r="AJ542" s="114"/>
      <c r="AK542" s="114"/>
      <c r="AL542" s="114"/>
      <c r="AM542" s="114"/>
      <c r="AN542" s="114"/>
      <c r="AO542" s="114"/>
      <c r="AP542" s="114"/>
      <c r="AQ542" s="114"/>
      <c r="AR542" s="114"/>
      <c r="AT542" s="114"/>
      <c r="AV542" s="115"/>
      <c r="AW542" s="114"/>
      <c r="AX542" s="114"/>
      <c r="AY542" s="114"/>
      <c r="BA542" s="114"/>
      <c r="BD542" s="118"/>
      <c r="BF542" s="118"/>
      <c r="BH542" s="118"/>
      <c r="BJ542" s="118"/>
      <c r="BK542" s="119"/>
      <c r="BL542" s="119"/>
      <c r="BM542" s="118"/>
    </row>
    <row r="543" spans="1:67" s="207" customFormat="1" ht="58.15" customHeight="1" x14ac:dyDescent="0.2">
      <c r="A543" s="1108">
        <v>22</v>
      </c>
      <c r="B543" s="1290" t="s">
        <v>334</v>
      </c>
      <c r="C543" s="1291"/>
      <c r="D543" s="204"/>
      <c r="E543" s="114"/>
      <c r="F543" s="114"/>
      <c r="G543" s="114"/>
      <c r="H543" s="204"/>
      <c r="I543" s="204"/>
      <c r="J543" s="204"/>
      <c r="K543" s="204"/>
      <c r="L543" s="204"/>
      <c r="M543" s="204"/>
      <c r="N543" s="204"/>
      <c r="O543" s="204"/>
      <c r="P543" s="204"/>
      <c r="Q543" s="204"/>
      <c r="R543" s="204"/>
      <c r="S543" s="204"/>
      <c r="T543" s="204"/>
      <c r="U543" s="211"/>
      <c r="V543" s="204"/>
      <c r="W543" s="204"/>
      <c r="X543" s="204"/>
      <c r="Y543" s="204"/>
      <c r="Z543" s="204"/>
      <c r="AA543" s="210"/>
      <c r="AB543" s="204"/>
      <c r="AC543" s="204"/>
      <c r="AD543" s="204"/>
      <c r="AE543" s="204"/>
      <c r="AF543" s="204"/>
      <c r="AG543" s="204"/>
      <c r="AH543" s="204"/>
      <c r="AI543" s="204"/>
      <c r="AJ543" s="204"/>
      <c r="AK543" s="204"/>
      <c r="AL543" s="204"/>
      <c r="AM543" s="204"/>
      <c r="AN543" s="204"/>
      <c r="AO543" s="204"/>
      <c r="AP543" s="204"/>
      <c r="AQ543" s="204"/>
      <c r="AR543" s="204"/>
      <c r="AT543" s="204"/>
      <c r="AV543" s="210"/>
      <c r="AW543" s="204"/>
      <c r="AX543" s="204"/>
      <c r="AY543" s="204"/>
      <c r="BA543" s="204"/>
      <c r="BD543" s="212"/>
      <c r="BF543" s="212"/>
      <c r="BH543" s="212"/>
      <c r="BJ543" s="212"/>
      <c r="BK543" s="206"/>
      <c r="BL543" s="206"/>
      <c r="BM543" s="212"/>
    </row>
    <row r="544" spans="1:67" s="207" customFormat="1" ht="115.9" customHeight="1" x14ac:dyDescent="0.2">
      <c r="A544" s="1109"/>
      <c r="B544" s="1163" t="s">
        <v>747</v>
      </c>
      <c r="C544" s="1164"/>
      <c r="D544" s="204"/>
      <c r="E544" s="114"/>
      <c r="F544" s="114"/>
      <c r="G544" s="114"/>
      <c r="H544" s="204"/>
      <c r="I544" s="213"/>
      <c r="J544" s="213"/>
      <c r="K544" s="213"/>
      <c r="L544" s="213"/>
      <c r="M544" s="213"/>
      <c r="N544" s="204"/>
      <c r="O544" s="204"/>
      <c r="P544" s="204"/>
      <c r="Q544" s="204"/>
      <c r="R544" s="204"/>
      <c r="S544" s="204"/>
      <c r="T544" s="204"/>
      <c r="U544" s="214"/>
      <c r="V544" s="213"/>
      <c r="W544" s="213"/>
      <c r="X544" s="213"/>
      <c r="Y544" s="213"/>
      <c r="Z544" s="204"/>
      <c r="AA544" s="210"/>
      <c r="AB544" s="204"/>
      <c r="AC544" s="204"/>
      <c r="AD544" s="204"/>
      <c r="AE544" s="213"/>
      <c r="AF544" s="204"/>
      <c r="AG544" s="204"/>
      <c r="AH544" s="204"/>
      <c r="AI544" s="204"/>
      <c r="AJ544" s="204"/>
      <c r="AK544" s="204"/>
      <c r="AL544" s="204"/>
      <c r="AM544" s="204"/>
      <c r="AN544" s="204"/>
      <c r="AO544" s="204"/>
      <c r="AP544" s="204"/>
      <c r="AQ544" s="204"/>
      <c r="AR544" s="204"/>
      <c r="AT544" s="213"/>
      <c r="AV544" s="210"/>
      <c r="AW544" s="204"/>
      <c r="AX544" s="213"/>
      <c r="AY544" s="213"/>
      <c r="BA544" s="213"/>
      <c r="BD544" s="212"/>
      <c r="BF544" s="212"/>
      <c r="BH544" s="212"/>
      <c r="BJ544" s="212"/>
      <c r="BK544" s="206"/>
      <c r="BL544" s="206"/>
      <c r="BM544" s="212"/>
    </row>
    <row r="545" spans="1:67" s="115" customFormat="1" ht="88.15" customHeight="1" x14ac:dyDescent="0.2">
      <c r="A545" s="354" t="s">
        <v>654</v>
      </c>
      <c r="B545" s="963" t="s">
        <v>429</v>
      </c>
      <c r="C545" s="964"/>
      <c r="D545" s="379"/>
      <c r="E545" s="354" t="s">
        <v>756</v>
      </c>
      <c r="F545" s="379"/>
      <c r="G545" s="354"/>
      <c r="H545" s="379"/>
      <c r="I545" s="354">
        <v>1</v>
      </c>
      <c r="J545" s="354"/>
      <c r="K545" s="354"/>
      <c r="L545" s="354"/>
      <c r="M545" s="354"/>
      <c r="N545" s="379"/>
      <c r="O545" s="354"/>
      <c r="P545" s="354"/>
      <c r="Q545" s="354">
        <v>1</v>
      </c>
      <c r="R545" s="354"/>
      <c r="S545" s="354"/>
      <c r="T545" s="147"/>
      <c r="U545" s="449" t="s">
        <v>376</v>
      </c>
      <c r="V545" s="354">
        <v>1</v>
      </c>
      <c r="W545" s="354"/>
      <c r="X545" s="354"/>
      <c r="Y545" s="354"/>
      <c r="Z545" s="379"/>
      <c r="AA545" s="427" t="s">
        <v>245</v>
      </c>
      <c r="AB545" s="114"/>
      <c r="AC545" s="114"/>
      <c r="AD545" s="148"/>
      <c r="AE545" s="536" t="s">
        <v>1004</v>
      </c>
      <c r="AF545" s="379"/>
      <c r="AG545" s="354"/>
      <c r="AH545" s="354"/>
      <c r="AI545" s="354"/>
      <c r="AJ545" s="354"/>
      <c r="AK545" s="354"/>
      <c r="AL545" s="354"/>
      <c r="AM545" s="354"/>
      <c r="AN545" s="354"/>
      <c r="AO545" s="354"/>
      <c r="AP545" s="354"/>
      <c r="AQ545" s="354"/>
      <c r="AR545" s="354"/>
      <c r="AS545" s="94"/>
      <c r="AT545" s="354">
        <f>SUM(AG545:AR545)</f>
        <v>0</v>
      </c>
      <c r="AU545" s="94"/>
      <c r="AV545" s="427" t="s">
        <v>87</v>
      </c>
      <c r="AW545" s="148"/>
      <c r="AX545" s="354">
        <v>1</v>
      </c>
      <c r="AY545" s="354">
        <f>IF(AT545&lt;&gt;0,1,0)</f>
        <v>0</v>
      </c>
      <c r="AZ545" s="94"/>
      <c r="BA545" s="298" t="s">
        <v>3</v>
      </c>
      <c r="BC545" s="354"/>
      <c r="BD545" s="355"/>
      <c r="BE545" s="354"/>
      <c r="BF545" s="355"/>
      <c r="BG545" s="354"/>
      <c r="BH545" s="355"/>
      <c r="BI545" s="354"/>
      <c r="BJ545" s="355"/>
      <c r="BK545" s="371">
        <f t="shared" ref="BK545:BK559" si="384">BC545+BE545+BG545+BI545</f>
        <v>0</v>
      </c>
      <c r="BL545" s="372" t="e">
        <f>BK545/AT545</f>
        <v>#DIV/0!</v>
      </c>
      <c r="BM545" s="355">
        <f t="shared" ref="BM545:BM559" si="385">BD545+BF545+BH545+BJ545</f>
        <v>0</v>
      </c>
      <c r="BO545" s="357"/>
    </row>
    <row r="546" spans="1:67" s="115" customFormat="1" ht="61.5" customHeight="1" x14ac:dyDescent="0.2">
      <c r="A546" s="926" t="s">
        <v>655</v>
      </c>
      <c r="B546" s="963" t="s">
        <v>331</v>
      </c>
      <c r="C546" s="964"/>
      <c r="D546" s="379"/>
      <c r="E546" s="354" t="s">
        <v>756</v>
      </c>
      <c r="F546" s="379"/>
      <c r="G546" s="354"/>
      <c r="H546" s="379"/>
      <c r="I546" s="926">
        <v>1</v>
      </c>
      <c r="J546" s="926"/>
      <c r="K546" s="926"/>
      <c r="L546" s="926"/>
      <c r="M546" s="926"/>
      <c r="N546" s="379"/>
      <c r="O546" s="926"/>
      <c r="P546" s="926"/>
      <c r="Q546" s="926">
        <v>1</v>
      </c>
      <c r="R546" s="926"/>
      <c r="S546" s="926"/>
      <c r="T546" s="147"/>
      <c r="U546" s="955" t="s">
        <v>376</v>
      </c>
      <c r="V546" s="926">
        <v>1</v>
      </c>
      <c r="W546" s="926"/>
      <c r="X546" s="926"/>
      <c r="Y546" s="926"/>
      <c r="Z546" s="379"/>
      <c r="AA546" s="928" t="s">
        <v>245</v>
      </c>
      <c r="AB546" s="114"/>
      <c r="AC546" s="933"/>
      <c r="AD546" s="148"/>
      <c r="AE546" s="298" t="s">
        <v>68</v>
      </c>
      <c r="AF546" s="379"/>
      <c r="AG546" s="930"/>
      <c r="AH546" s="930"/>
      <c r="AI546" s="930"/>
      <c r="AJ546" s="930"/>
      <c r="AK546" s="930"/>
      <c r="AL546" s="930"/>
      <c r="AM546" s="930"/>
      <c r="AN546" s="930"/>
      <c r="AO546" s="930"/>
      <c r="AP546" s="930"/>
      <c r="AQ546" s="930"/>
      <c r="AR546" s="930"/>
      <c r="AS546" s="94"/>
      <c r="AT546" s="926">
        <f>SUM(AG546:AR547)</f>
        <v>0</v>
      </c>
      <c r="AU546" s="94"/>
      <c r="AV546" s="928" t="s">
        <v>32</v>
      </c>
      <c r="AW546" s="148"/>
      <c r="AX546" s="926">
        <v>1</v>
      </c>
      <c r="AY546" s="926">
        <f>IF(AT546&lt;&gt;0,1,0)</f>
        <v>0</v>
      </c>
      <c r="AZ546" s="94"/>
      <c r="BA546" s="298" t="s">
        <v>352</v>
      </c>
      <c r="BC546" s="926"/>
      <c r="BD546" s="618"/>
      <c r="BE546" s="926"/>
      <c r="BF546" s="618"/>
      <c r="BG546" s="926"/>
      <c r="BH546" s="618"/>
      <c r="BI546" s="926"/>
      <c r="BJ546" s="618"/>
      <c r="BK546" s="1207">
        <f t="shared" si="384"/>
        <v>0</v>
      </c>
      <c r="BL546" s="1223" t="e">
        <f>BK546/AT546</f>
        <v>#DIV/0!</v>
      </c>
      <c r="BM546" s="618">
        <f t="shared" si="385"/>
        <v>0</v>
      </c>
      <c r="BO546" s="624"/>
    </row>
    <row r="547" spans="1:67" s="115" customFormat="1" ht="61.5" customHeight="1" x14ac:dyDescent="0.2">
      <c r="A547" s="927"/>
      <c r="B547" s="967"/>
      <c r="C547" s="968"/>
      <c r="D547" s="379"/>
      <c r="E547" s="354" t="s">
        <v>756</v>
      </c>
      <c r="F547" s="379"/>
      <c r="G547" s="354"/>
      <c r="H547" s="379"/>
      <c r="I547" s="927"/>
      <c r="J547" s="927"/>
      <c r="K547" s="927"/>
      <c r="L547" s="927"/>
      <c r="M547" s="927"/>
      <c r="N547" s="379"/>
      <c r="O547" s="927"/>
      <c r="P547" s="927"/>
      <c r="Q547" s="927"/>
      <c r="R547" s="927"/>
      <c r="S547" s="927"/>
      <c r="T547" s="147"/>
      <c r="U547" s="957"/>
      <c r="V547" s="927"/>
      <c r="W547" s="927"/>
      <c r="X547" s="927"/>
      <c r="Y547" s="927"/>
      <c r="Z547" s="379"/>
      <c r="AA547" s="929"/>
      <c r="AB547" s="114"/>
      <c r="AC547" s="933"/>
      <c r="AD547" s="148"/>
      <c r="AE547" s="485" t="s">
        <v>64</v>
      </c>
      <c r="AF547" s="379"/>
      <c r="AG547" s="927"/>
      <c r="AH547" s="927"/>
      <c r="AI547" s="927"/>
      <c r="AJ547" s="927"/>
      <c r="AK547" s="927"/>
      <c r="AL547" s="927"/>
      <c r="AM547" s="927"/>
      <c r="AN547" s="927"/>
      <c r="AO547" s="927"/>
      <c r="AP547" s="927"/>
      <c r="AQ547" s="927"/>
      <c r="AR547" s="927"/>
      <c r="AS547" s="94"/>
      <c r="AT547" s="927"/>
      <c r="AU547" s="94"/>
      <c r="AV547" s="929"/>
      <c r="AW547" s="148"/>
      <c r="AX547" s="927"/>
      <c r="AY547" s="927"/>
      <c r="AZ547" s="94"/>
      <c r="BA547" s="298" t="s">
        <v>352</v>
      </c>
      <c r="BC547" s="927"/>
      <c r="BD547" s="619"/>
      <c r="BE547" s="927"/>
      <c r="BF547" s="619"/>
      <c r="BG547" s="927"/>
      <c r="BH547" s="619"/>
      <c r="BI547" s="927"/>
      <c r="BJ547" s="619"/>
      <c r="BK547" s="1209"/>
      <c r="BL547" s="1225"/>
      <c r="BM547" s="619"/>
      <c r="BO547" s="625"/>
    </row>
    <row r="548" spans="1:67" s="94" customFormat="1" ht="102" customHeight="1" x14ac:dyDescent="0.2">
      <c r="A548" s="298" t="s">
        <v>656</v>
      </c>
      <c r="B548" s="938" t="s">
        <v>329</v>
      </c>
      <c r="C548" s="939"/>
      <c r="D548" s="114"/>
      <c r="E548" s="354" t="s">
        <v>756</v>
      </c>
      <c r="F548" s="114"/>
      <c r="G548" s="354"/>
      <c r="H548" s="114"/>
      <c r="I548" s="298">
        <v>1</v>
      </c>
      <c r="J548" s="298"/>
      <c r="K548" s="298"/>
      <c r="L548" s="298"/>
      <c r="M548" s="298"/>
      <c r="N548" s="114"/>
      <c r="O548" s="298">
        <v>1</v>
      </c>
      <c r="P548" s="298"/>
      <c r="Q548" s="298"/>
      <c r="R548" s="298"/>
      <c r="S548" s="298"/>
      <c r="T548" s="114"/>
      <c r="U548" s="299" t="s">
        <v>376</v>
      </c>
      <c r="V548" s="298">
        <v>1</v>
      </c>
      <c r="W548" s="298"/>
      <c r="X548" s="298"/>
      <c r="Y548" s="298"/>
      <c r="Z548" s="114"/>
      <c r="AA548" s="297" t="s">
        <v>245</v>
      </c>
      <c r="AB548" s="114"/>
      <c r="AC548" s="114"/>
      <c r="AD548" s="114"/>
      <c r="AE548" s="298" t="s">
        <v>371</v>
      </c>
      <c r="AF548" s="114"/>
      <c r="AG548" s="298"/>
      <c r="AH548" s="298"/>
      <c r="AI548" s="298"/>
      <c r="AJ548" s="298"/>
      <c r="AK548" s="298"/>
      <c r="AL548" s="298"/>
      <c r="AM548" s="298"/>
      <c r="AN548" s="298"/>
      <c r="AO548" s="298"/>
      <c r="AP548" s="298"/>
      <c r="AQ548" s="298"/>
      <c r="AR548" s="298"/>
      <c r="AT548" s="298">
        <f>SUM(AG548:AR548)</f>
        <v>0</v>
      </c>
      <c r="AV548" s="297" t="s">
        <v>36</v>
      </c>
      <c r="AW548" s="114"/>
      <c r="AX548" s="298">
        <v>1</v>
      </c>
      <c r="AY548" s="298">
        <f>IF(AT548&lt;&gt;0,1,0)</f>
        <v>0</v>
      </c>
      <c r="BA548" s="298" t="s">
        <v>352</v>
      </c>
      <c r="BC548" s="298"/>
      <c r="BD548" s="127"/>
      <c r="BE548" s="298"/>
      <c r="BF548" s="127"/>
      <c r="BG548" s="298"/>
      <c r="BH548" s="127"/>
      <c r="BI548" s="298"/>
      <c r="BJ548" s="127"/>
      <c r="BK548" s="300">
        <f t="shared" si="384"/>
        <v>0</v>
      </c>
      <c r="BL548" s="301" t="e">
        <f>BK548/AT548</f>
        <v>#DIV/0!</v>
      </c>
      <c r="BM548" s="127">
        <f t="shared" si="385"/>
        <v>0</v>
      </c>
      <c r="BO548" s="131"/>
    </row>
    <row r="549" spans="1:67" s="115" customFormat="1" ht="54" customHeight="1" x14ac:dyDescent="0.2">
      <c r="A549" s="926" t="s">
        <v>657</v>
      </c>
      <c r="B549" s="963" t="s">
        <v>330</v>
      </c>
      <c r="C549" s="964"/>
      <c r="D549" s="379"/>
      <c r="E549" s="354" t="s">
        <v>756</v>
      </c>
      <c r="F549" s="379"/>
      <c r="G549" s="354"/>
      <c r="H549" s="379"/>
      <c r="I549" s="926">
        <v>1</v>
      </c>
      <c r="J549" s="926"/>
      <c r="K549" s="926"/>
      <c r="L549" s="926"/>
      <c r="M549" s="926"/>
      <c r="N549" s="379"/>
      <c r="O549" s="926"/>
      <c r="P549" s="926"/>
      <c r="Q549" s="926">
        <v>1</v>
      </c>
      <c r="R549" s="926"/>
      <c r="S549" s="926"/>
      <c r="T549" s="147"/>
      <c r="U549" s="955" t="s">
        <v>376</v>
      </c>
      <c r="V549" s="926">
        <v>1</v>
      </c>
      <c r="W549" s="926"/>
      <c r="X549" s="926"/>
      <c r="Y549" s="926"/>
      <c r="Z549" s="379"/>
      <c r="AA549" s="928" t="s">
        <v>245</v>
      </c>
      <c r="AB549" s="114"/>
      <c r="AC549" s="933"/>
      <c r="AD549" s="148"/>
      <c r="AE549" s="298" t="s">
        <v>68</v>
      </c>
      <c r="AF549" s="379"/>
      <c r="AG549" s="930"/>
      <c r="AH549" s="930"/>
      <c r="AI549" s="930"/>
      <c r="AJ549" s="930"/>
      <c r="AK549" s="930"/>
      <c r="AL549" s="930"/>
      <c r="AM549" s="930"/>
      <c r="AN549" s="930"/>
      <c r="AO549" s="930"/>
      <c r="AP549" s="930"/>
      <c r="AQ549" s="930"/>
      <c r="AR549" s="930"/>
      <c r="AS549" s="94"/>
      <c r="AT549" s="926">
        <f>SUM(AG549:AR550)</f>
        <v>0</v>
      </c>
      <c r="AU549" s="94"/>
      <c r="AV549" s="928" t="s">
        <v>32</v>
      </c>
      <c r="AW549" s="148"/>
      <c r="AX549" s="926">
        <v>1</v>
      </c>
      <c r="AY549" s="926">
        <f t="shared" ref="AY549:AY559" si="386">IF(AT549&lt;&gt;0,1,0)</f>
        <v>0</v>
      </c>
      <c r="AZ549" s="94"/>
      <c r="BA549" s="298" t="s">
        <v>352</v>
      </c>
      <c r="BC549" s="926"/>
      <c r="BD549" s="618"/>
      <c r="BE549" s="926"/>
      <c r="BF549" s="618"/>
      <c r="BG549" s="926"/>
      <c r="BH549" s="618"/>
      <c r="BI549" s="926"/>
      <c r="BJ549" s="618"/>
      <c r="BK549" s="1207">
        <f t="shared" si="384"/>
        <v>0</v>
      </c>
      <c r="BL549" s="1223" t="e">
        <f>BK549/AT549</f>
        <v>#DIV/0!</v>
      </c>
      <c r="BM549" s="618">
        <f t="shared" si="385"/>
        <v>0</v>
      </c>
      <c r="BO549" s="624"/>
    </row>
    <row r="550" spans="1:67" s="115" customFormat="1" ht="57" customHeight="1" x14ac:dyDescent="0.2">
      <c r="A550" s="927"/>
      <c r="B550" s="967"/>
      <c r="C550" s="968"/>
      <c r="D550" s="379"/>
      <c r="E550" s="354" t="s">
        <v>756</v>
      </c>
      <c r="F550" s="379"/>
      <c r="G550" s="354"/>
      <c r="H550" s="379"/>
      <c r="I550" s="927"/>
      <c r="J550" s="927"/>
      <c r="K550" s="927"/>
      <c r="L550" s="927"/>
      <c r="M550" s="927"/>
      <c r="N550" s="379"/>
      <c r="O550" s="927"/>
      <c r="P550" s="927"/>
      <c r="Q550" s="927"/>
      <c r="R550" s="927"/>
      <c r="S550" s="927"/>
      <c r="T550" s="147"/>
      <c r="U550" s="957"/>
      <c r="V550" s="927"/>
      <c r="W550" s="927"/>
      <c r="X550" s="927"/>
      <c r="Y550" s="927"/>
      <c r="Z550" s="379"/>
      <c r="AA550" s="929"/>
      <c r="AB550" s="114"/>
      <c r="AC550" s="933"/>
      <c r="AD550" s="148"/>
      <c r="AE550" s="485" t="s">
        <v>64</v>
      </c>
      <c r="AF550" s="379"/>
      <c r="AG550" s="927"/>
      <c r="AH550" s="927"/>
      <c r="AI550" s="927"/>
      <c r="AJ550" s="927"/>
      <c r="AK550" s="927"/>
      <c r="AL550" s="927"/>
      <c r="AM550" s="927"/>
      <c r="AN550" s="927"/>
      <c r="AO550" s="927"/>
      <c r="AP550" s="927"/>
      <c r="AQ550" s="927"/>
      <c r="AR550" s="927"/>
      <c r="AS550" s="94"/>
      <c r="AT550" s="927"/>
      <c r="AU550" s="94"/>
      <c r="AV550" s="929"/>
      <c r="AW550" s="148"/>
      <c r="AX550" s="927"/>
      <c r="AY550" s="927"/>
      <c r="AZ550" s="94"/>
      <c r="BA550" s="298" t="s">
        <v>352</v>
      </c>
      <c r="BC550" s="927"/>
      <c r="BD550" s="619"/>
      <c r="BE550" s="927"/>
      <c r="BF550" s="619"/>
      <c r="BG550" s="927"/>
      <c r="BH550" s="619"/>
      <c r="BI550" s="927"/>
      <c r="BJ550" s="619"/>
      <c r="BK550" s="1209"/>
      <c r="BL550" s="1225"/>
      <c r="BM550" s="619"/>
      <c r="BO550" s="625"/>
    </row>
    <row r="551" spans="1:67" s="114" customFormat="1" ht="106.5" customHeight="1" x14ac:dyDescent="0.2">
      <c r="A551" s="298" t="s">
        <v>658</v>
      </c>
      <c r="B551" s="938" t="s">
        <v>332</v>
      </c>
      <c r="C551" s="939"/>
      <c r="E551" s="354" t="s">
        <v>756</v>
      </c>
      <c r="G551" s="354"/>
      <c r="I551" s="298">
        <v>1</v>
      </c>
      <c r="J551" s="298"/>
      <c r="K551" s="298"/>
      <c r="L551" s="298"/>
      <c r="M551" s="298"/>
      <c r="O551" s="298"/>
      <c r="P551" s="298"/>
      <c r="Q551" s="298">
        <v>1</v>
      </c>
      <c r="R551" s="298"/>
      <c r="S551" s="298"/>
      <c r="U551" s="299" t="s">
        <v>376</v>
      </c>
      <c r="V551" s="298">
        <v>1</v>
      </c>
      <c r="W551" s="298"/>
      <c r="X551" s="298"/>
      <c r="Y551" s="298"/>
      <c r="AA551" s="297" t="s">
        <v>245</v>
      </c>
      <c r="AE551" s="485" t="s">
        <v>952</v>
      </c>
      <c r="AG551" s="298"/>
      <c r="AH551" s="298"/>
      <c r="AI551" s="298"/>
      <c r="AJ551" s="298"/>
      <c r="AK551" s="298"/>
      <c r="AL551" s="298"/>
      <c r="AM551" s="298"/>
      <c r="AN551" s="298"/>
      <c r="AO551" s="298"/>
      <c r="AP551" s="298"/>
      <c r="AQ551" s="298"/>
      <c r="AR551" s="298"/>
      <c r="AT551" s="298">
        <f>SUM(AG551:AR551)</f>
        <v>0</v>
      </c>
      <c r="AV551" s="297" t="s">
        <v>60</v>
      </c>
      <c r="AX551" s="298">
        <v>1</v>
      </c>
      <c r="AY551" s="298">
        <f t="shared" si="386"/>
        <v>0</v>
      </c>
      <c r="BA551" s="298" t="s">
        <v>352</v>
      </c>
      <c r="BC551" s="298"/>
      <c r="BD551" s="127"/>
      <c r="BE551" s="298"/>
      <c r="BF551" s="127"/>
      <c r="BG551" s="298"/>
      <c r="BH551" s="127"/>
      <c r="BI551" s="298"/>
      <c r="BJ551" s="127"/>
      <c r="BK551" s="300">
        <f t="shared" si="384"/>
        <v>0</v>
      </c>
      <c r="BL551" s="301" t="e">
        <f>BK551/AT551</f>
        <v>#DIV/0!</v>
      </c>
      <c r="BM551" s="127">
        <f t="shared" si="385"/>
        <v>0</v>
      </c>
      <c r="BO551" s="149"/>
    </row>
    <row r="552" spans="1:67" s="114" customFormat="1" ht="60" customHeight="1" x14ac:dyDescent="0.2">
      <c r="A552" s="926" t="s">
        <v>659</v>
      </c>
      <c r="B552" s="963" t="s">
        <v>238</v>
      </c>
      <c r="C552" s="964"/>
      <c r="E552" s="926" t="s">
        <v>756</v>
      </c>
      <c r="G552" s="926"/>
      <c r="I552" s="926">
        <v>1</v>
      </c>
      <c r="J552" s="926"/>
      <c r="K552" s="926"/>
      <c r="L552" s="926"/>
      <c r="M552" s="926"/>
      <c r="O552" s="926">
        <v>1</v>
      </c>
      <c r="P552" s="926"/>
      <c r="Q552" s="926"/>
      <c r="R552" s="926"/>
      <c r="S552" s="926"/>
      <c r="U552" s="955" t="s">
        <v>376</v>
      </c>
      <c r="V552" s="926">
        <v>1</v>
      </c>
      <c r="W552" s="926"/>
      <c r="X552" s="926"/>
      <c r="Y552" s="926"/>
      <c r="AA552" s="928" t="s">
        <v>245</v>
      </c>
      <c r="AC552" s="933"/>
      <c r="AE552" s="298" t="s">
        <v>67</v>
      </c>
      <c r="AG552" s="926"/>
      <c r="AH552" s="926"/>
      <c r="AI552" s="926"/>
      <c r="AJ552" s="926"/>
      <c r="AK552" s="926"/>
      <c r="AL552" s="926"/>
      <c r="AM552" s="926"/>
      <c r="AN552" s="926"/>
      <c r="AO552" s="926"/>
      <c r="AP552" s="926"/>
      <c r="AQ552" s="926"/>
      <c r="AR552" s="926"/>
      <c r="AT552" s="926">
        <f>SUM(AG552:AR554)</f>
        <v>0</v>
      </c>
      <c r="AV552" s="928" t="s">
        <v>36</v>
      </c>
      <c r="AX552" s="926">
        <v>1</v>
      </c>
      <c r="AY552" s="926">
        <f t="shared" si="386"/>
        <v>0</v>
      </c>
      <c r="BA552" s="298" t="s">
        <v>352</v>
      </c>
      <c r="BC552" s="926"/>
      <c r="BD552" s="618"/>
      <c r="BE552" s="926"/>
      <c r="BF552" s="618"/>
      <c r="BG552" s="926"/>
      <c r="BH552" s="618"/>
      <c r="BI552" s="926"/>
      <c r="BJ552" s="618"/>
      <c r="BK552" s="1207">
        <f t="shared" si="384"/>
        <v>0</v>
      </c>
      <c r="BL552" s="1223" t="e">
        <f>BK552/AT552</f>
        <v>#DIV/0!</v>
      </c>
      <c r="BM552" s="618">
        <f t="shared" si="385"/>
        <v>0</v>
      </c>
      <c r="BO552" s="624"/>
    </row>
    <row r="553" spans="1:67" s="115" customFormat="1" ht="60" customHeight="1" x14ac:dyDescent="0.2">
      <c r="A553" s="936"/>
      <c r="B553" s="965"/>
      <c r="C553" s="966"/>
      <c r="D553" s="379"/>
      <c r="E553" s="936"/>
      <c r="F553" s="379"/>
      <c r="G553" s="936"/>
      <c r="H553" s="379"/>
      <c r="I553" s="936"/>
      <c r="J553" s="936"/>
      <c r="K553" s="936"/>
      <c r="L553" s="936"/>
      <c r="M553" s="936"/>
      <c r="N553" s="379"/>
      <c r="O553" s="936"/>
      <c r="P553" s="936"/>
      <c r="Q553" s="936"/>
      <c r="R553" s="936"/>
      <c r="S553" s="936"/>
      <c r="T553" s="147"/>
      <c r="U553" s="956"/>
      <c r="V553" s="936"/>
      <c r="W553" s="936"/>
      <c r="X553" s="936"/>
      <c r="Y553" s="936"/>
      <c r="Z553" s="379"/>
      <c r="AA553" s="937"/>
      <c r="AB553" s="114"/>
      <c r="AC553" s="933"/>
      <c r="AD553" s="148"/>
      <c r="AE553" s="298" t="s">
        <v>213</v>
      </c>
      <c r="AF553" s="379"/>
      <c r="AG553" s="936"/>
      <c r="AH553" s="936"/>
      <c r="AI553" s="936"/>
      <c r="AJ553" s="936"/>
      <c r="AK553" s="936"/>
      <c r="AL553" s="936"/>
      <c r="AM553" s="936"/>
      <c r="AN553" s="936"/>
      <c r="AO553" s="936"/>
      <c r="AP553" s="936"/>
      <c r="AQ553" s="936"/>
      <c r="AR553" s="936"/>
      <c r="AS553" s="94"/>
      <c r="AT553" s="936"/>
      <c r="AU553" s="94"/>
      <c r="AV553" s="937"/>
      <c r="AW553" s="148"/>
      <c r="AX553" s="936"/>
      <c r="AY553" s="936"/>
      <c r="AZ553" s="94"/>
      <c r="BA553" s="298" t="s">
        <v>352</v>
      </c>
      <c r="BC553" s="936"/>
      <c r="BD553" s="750"/>
      <c r="BE553" s="936"/>
      <c r="BF553" s="750"/>
      <c r="BG553" s="936"/>
      <c r="BH553" s="750"/>
      <c r="BI553" s="936"/>
      <c r="BJ553" s="750"/>
      <c r="BK553" s="1208"/>
      <c r="BL553" s="1224"/>
      <c r="BM553" s="750"/>
      <c r="BO553" s="1221"/>
    </row>
    <row r="554" spans="1:67" s="115" customFormat="1" ht="60" customHeight="1" x14ac:dyDescent="0.2">
      <c r="A554" s="927"/>
      <c r="B554" s="967"/>
      <c r="C554" s="968"/>
      <c r="D554" s="379"/>
      <c r="E554" s="927"/>
      <c r="F554" s="379"/>
      <c r="G554" s="927"/>
      <c r="H554" s="379"/>
      <c r="I554" s="927"/>
      <c r="J554" s="927"/>
      <c r="K554" s="927"/>
      <c r="L554" s="927"/>
      <c r="M554" s="927"/>
      <c r="N554" s="379"/>
      <c r="O554" s="927"/>
      <c r="P554" s="927"/>
      <c r="Q554" s="927"/>
      <c r="R554" s="927"/>
      <c r="S554" s="927"/>
      <c r="T554" s="147"/>
      <c r="U554" s="957"/>
      <c r="V554" s="927"/>
      <c r="W554" s="927"/>
      <c r="X554" s="927"/>
      <c r="Y554" s="927"/>
      <c r="Z554" s="379"/>
      <c r="AA554" s="929"/>
      <c r="AB554" s="114"/>
      <c r="AC554" s="933"/>
      <c r="AD554" s="148"/>
      <c r="AE554" s="298" t="s">
        <v>69</v>
      </c>
      <c r="AF554" s="379"/>
      <c r="AG554" s="951"/>
      <c r="AH554" s="951"/>
      <c r="AI554" s="951"/>
      <c r="AJ554" s="951"/>
      <c r="AK554" s="951"/>
      <c r="AL554" s="951"/>
      <c r="AM554" s="951"/>
      <c r="AN554" s="951"/>
      <c r="AO554" s="951"/>
      <c r="AP554" s="951"/>
      <c r="AQ554" s="951"/>
      <c r="AR554" s="951"/>
      <c r="AS554" s="94"/>
      <c r="AT554" s="927"/>
      <c r="AU554" s="94"/>
      <c r="AV554" s="929"/>
      <c r="AW554" s="148"/>
      <c r="AX554" s="927"/>
      <c r="AY554" s="927"/>
      <c r="AZ554" s="94"/>
      <c r="BA554" s="298" t="s">
        <v>352</v>
      </c>
      <c r="BC554" s="927"/>
      <c r="BD554" s="619"/>
      <c r="BE554" s="927"/>
      <c r="BF554" s="619"/>
      <c r="BG554" s="927"/>
      <c r="BH554" s="619"/>
      <c r="BI554" s="927"/>
      <c r="BJ554" s="619"/>
      <c r="BK554" s="1209"/>
      <c r="BL554" s="1225"/>
      <c r="BM554" s="619"/>
      <c r="BO554" s="625"/>
    </row>
    <row r="555" spans="1:67" s="114" customFormat="1" ht="50.25" customHeight="1" x14ac:dyDescent="0.2">
      <c r="A555" s="926" t="s">
        <v>1117</v>
      </c>
      <c r="B555" s="963" t="s">
        <v>782</v>
      </c>
      <c r="C555" s="964"/>
      <c r="E555" s="926" t="s">
        <v>382</v>
      </c>
      <c r="G555" s="926"/>
      <c r="I555" s="926">
        <v>1</v>
      </c>
      <c r="J555" s="926"/>
      <c r="K555" s="926"/>
      <c r="L555" s="926"/>
      <c r="M555" s="926"/>
      <c r="O555" s="926">
        <v>1</v>
      </c>
      <c r="P555" s="926"/>
      <c r="Q555" s="926"/>
      <c r="R555" s="926"/>
      <c r="S555" s="926"/>
      <c r="U555" s="955" t="s">
        <v>375</v>
      </c>
      <c r="V555" s="926">
        <v>1</v>
      </c>
      <c r="W555" s="926"/>
      <c r="X555" s="926"/>
      <c r="Y555" s="926"/>
      <c r="AA555" s="928" t="s">
        <v>576</v>
      </c>
      <c r="AC555" s="933"/>
      <c r="AE555" s="298" t="s">
        <v>371</v>
      </c>
      <c r="AG555" s="926"/>
      <c r="AH555" s="926"/>
      <c r="AI555" s="926"/>
      <c r="AJ555" s="926"/>
      <c r="AK555" s="926"/>
      <c r="AL555" s="926"/>
      <c r="AM555" s="926"/>
      <c r="AN555" s="926"/>
      <c r="AO555" s="926"/>
      <c r="AP555" s="926"/>
      <c r="AQ555" s="926"/>
      <c r="AR555" s="926"/>
      <c r="AT555" s="926">
        <f>SUM(AG555:AR558)</f>
        <v>0</v>
      </c>
      <c r="AV555" s="928" t="s">
        <v>58</v>
      </c>
      <c r="AX555" s="926">
        <v>1</v>
      </c>
      <c r="AY555" s="926">
        <f t="shared" si="386"/>
        <v>0</v>
      </c>
      <c r="BA555" s="298" t="s">
        <v>352</v>
      </c>
      <c r="BC555" s="926"/>
      <c r="BD555" s="618"/>
      <c r="BE555" s="926"/>
      <c r="BF555" s="618"/>
      <c r="BG555" s="926"/>
      <c r="BH555" s="618"/>
      <c r="BI555" s="926"/>
      <c r="BJ555" s="618"/>
      <c r="BK555" s="1207">
        <f t="shared" si="384"/>
        <v>0</v>
      </c>
      <c r="BL555" s="1223" t="e">
        <f>BK555/AT555</f>
        <v>#DIV/0!</v>
      </c>
      <c r="BM555" s="618">
        <f t="shared" si="385"/>
        <v>0</v>
      </c>
      <c r="BO555" s="624"/>
    </row>
    <row r="556" spans="1:67" s="115" customFormat="1" ht="50.25" customHeight="1" x14ac:dyDescent="0.2">
      <c r="A556" s="936"/>
      <c r="B556" s="965"/>
      <c r="C556" s="966"/>
      <c r="D556" s="379"/>
      <c r="E556" s="936"/>
      <c r="F556" s="379"/>
      <c r="G556" s="936"/>
      <c r="H556" s="379"/>
      <c r="I556" s="936"/>
      <c r="J556" s="936"/>
      <c r="K556" s="936"/>
      <c r="L556" s="936"/>
      <c r="M556" s="936"/>
      <c r="N556" s="379"/>
      <c r="O556" s="936"/>
      <c r="P556" s="936"/>
      <c r="Q556" s="936"/>
      <c r="R556" s="936"/>
      <c r="S556" s="936"/>
      <c r="T556" s="147"/>
      <c r="U556" s="956"/>
      <c r="V556" s="936"/>
      <c r="W556" s="936"/>
      <c r="X556" s="936"/>
      <c r="Y556" s="936"/>
      <c r="Z556" s="379"/>
      <c r="AA556" s="937"/>
      <c r="AB556" s="114"/>
      <c r="AC556" s="933"/>
      <c r="AD556" s="148"/>
      <c r="AE556" s="298" t="s">
        <v>213</v>
      </c>
      <c r="AF556" s="379"/>
      <c r="AG556" s="936"/>
      <c r="AH556" s="936"/>
      <c r="AI556" s="936"/>
      <c r="AJ556" s="936"/>
      <c r="AK556" s="936"/>
      <c r="AL556" s="936"/>
      <c r="AM556" s="936"/>
      <c r="AN556" s="936"/>
      <c r="AO556" s="936"/>
      <c r="AP556" s="936"/>
      <c r="AQ556" s="936"/>
      <c r="AR556" s="936"/>
      <c r="AS556" s="94"/>
      <c r="AT556" s="936"/>
      <c r="AU556" s="94"/>
      <c r="AV556" s="937"/>
      <c r="AW556" s="148"/>
      <c r="AX556" s="936"/>
      <c r="AY556" s="936"/>
      <c r="AZ556" s="94"/>
      <c r="BA556" s="298" t="s">
        <v>352</v>
      </c>
      <c r="BC556" s="936"/>
      <c r="BD556" s="750"/>
      <c r="BE556" s="936"/>
      <c r="BF556" s="750"/>
      <c r="BG556" s="936"/>
      <c r="BH556" s="750"/>
      <c r="BI556" s="936"/>
      <c r="BJ556" s="750"/>
      <c r="BK556" s="1208"/>
      <c r="BL556" s="1224"/>
      <c r="BM556" s="750"/>
      <c r="BO556" s="1221"/>
    </row>
    <row r="557" spans="1:67" s="115" customFormat="1" ht="50.25" customHeight="1" x14ac:dyDescent="0.2">
      <c r="A557" s="936"/>
      <c r="B557" s="965"/>
      <c r="C557" s="966"/>
      <c r="D557" s="379"/>
      <c r="E557" s="936"/>
      <c r="F557" s="379"/>
      <c r="G557" s="936"/>
      <c r="H557" s="379"/>
      <c r="I557" s="936"/>
      <c r="J557" s="936"/>
      <c r="K557" s="936"/>
      <c r="L557" s="936"/>
      <c r="M557" s="936"/>
      <c r="N557" s="379"/>
      <c r="O557" s="936"/>
      <c r="P557" s="936"/>
      <c r="Q557" s="936"/>
      <c r="R557" s="936"/>
      <c r="S557" s="936"/>
      <c r="T557" s="147"/>
      <c r="U557" s="956"/>
      <c r="V557" s="936"/>
      <c r="W557" s="936"/>
      <c r="X557" s="936"/>
      <c r="Y557" s="936"/>
      <c r="Z557" s="379"/>
      <c r="AA557" s="937"/>
      <c r="AB557" s="114"/>
      <c r="AC557" s="933"/>
      <c r="AD557" s="148"/>
      <c r="AE557" s="536" t="s">
        <v>418</v>
      </c>
      <c r="AF557" s="379"/>
      <c r="AG557" s="936"/>
      <c r="AH557" s="936"/>
      <c r="AI557" s="936"/>
      <c r="AJ557" s="936"/>
      <c r="AK557" s="936"/>
      <c r="AL557" s="936"/>
      <c r="AM557" s="936"/>
      <c r="AN557" s="936"/>
      <c r="AO557" s="936"/>
      <c r="AP557" s="936"/>
      <c r="AQ557" s="936"/>
      <c r="AR557" s="936"/>
      <c r="AS557" s="94"/>
      <c r="AT557" s="936"/>
      <c r="AU557" s="94"/>
      <c r="AV557" s="937"/>
      <c r="AW557" s="148"/>
      <c r="AX557" s="936"/>
      <c r="AY557" s="936"/>
      <c r="AZ557" s="94"/>
      <c r="BA557" s="298" t="s">
        <v>3</v>
      </c>
      <c r="BC557" s="936"/>
      <c r="BD557" s="750"/>
      <c r="BE557" s="936"/>
      <c r="BF557" s="750"/>
      <c r="BG557" s="936"/>
      <c r="BH557" s="750"/>
      <c r="BI557" s="936"/>
      <c r="BJ557" s="750"/>
      <c r="BK557" s="1208"/>
      <c r="BL557" s="1224"/>
      <c r="BM557" s="750"/>
      <c r="BO557" s="1221"/>
    </row>
    <row r="558" spans="1:67" s="115" customFormat="1" ht="50.25" customHeight="1" x14ac:dyDescent="0.2">
      <c r="A558" s="927"/>
      <c r="B558" s="967"/>
      <c r="C558" s="968"/>
      <c r="D558" s="379"/>
      <c r="E558" s="927"/>
      <c r="F558" s="379"/>
      <c r="G558" s="927"/>
      <c r="H558" s="379"/>
      <c r="I558" s="927"/>
      <c r="J558" s="927"/>
      <c r="K558" s="927"/>
      <c r="L558" s="927"/>
      <c r="M558" s="927"/>
      <c r="N558" s="379"/>
      <c r="O558" s="927"/>
      <c r="P558" s="927"/>
      <c r="Q558" s="927"/>
      <c r="R558" s="927"/>
      <c r="S558" s="927"/>
      <c r="T558" s="147"/>
      <c r="U558" s="957"/>
      <c r="V558" s="927"/>
      <c r="W558" s="927"/>
      <c r="X558" s="927"/>
      <c r="Y558" s="927"/>
      <c r="Z558" s="379"/>
      <c r="AA558" s="929"/>
      <c r="AB558" s="114"/>
      <c r="AC558" s="933"/>
      <c r="AD558" s="148"/>
      <c r="AE558" s="298" t="s">
        <v>372</v>
      </c>
      <c r="AF558" s="379"/>
      <c r="AG558" s="927"/>
      <c r="AH558" s="927"/>
      <c r="AI558" s="927"/>
      <c r="AJ558" s="927"/>
      <c r="AK558" s="927"/>
      <c r="AL558" s="927"/>
      <c r="AM558" s="927"/>
      <c r="AN558" s="927"/>
      <c r="AO558" s="927"/>
      <c r="AP558" s="927"/>
      <c r="AQ558" s="927"/>
      <c r="AR558" s="927"/>
      <c r="AS558" s="94"/>
      <c r="AT558" s="927"/>
      <c r="AU558" s="94"/>
      <c r="AV558" s="929"/>
      <c r="AW558" s="148"/>
      <c r="AX558" s="927"/>
      <c r="AY558" s="927"/>
      <c r="AZ558" s="94"/>
      <c r="BA558" s="298" t="s">
        <v>352</v>
      </c>
      <c r="BC558" s="927"/>
      <c r="BD558" s="619"/>
      <c r="BE558" s="927"/>
      <c r="BF558" s="619"/>
      <c r="BG558" s="927"/>
      <c r="BH558" s="619"/>
      <c r="BI558" s="927"/>
      <c r="BJ558" s="619"/>
      <c r="BK558" s="1209"/>
      <c r="BL558" s="1225"/>
      <c r="BM558" s="619"/>
      <c r="BO558" s="625"/>
    </row>
    <row r="559" spans="1:67" s="114" customFormat="1" ht="50.25" customHeight="1" x14ac:dyDescent="0.2">
      <c r="A559" s="926" t="s">
        <v>1118</v>
      </c>
      <c r="B559" s="963" t="s">
        <v>368</v>
      </c>
      <c r="C559" s="964"/>
      <c r="E559" s="926" t="s">
        <v>383</v>
      </c>
      <c r="G559" s="926"/>
      <c r="I559" s="926">
        <v>1</v>
      </c>
      <c r="J559" s="926"/>
      <c r="K559" s="926"/>
      <c r="L559" s="926"/>
      <c r="M559" s="926"/>
      <c r="O559" s="926"/>
      <c r="P559" s="926"/>
      <c r="Q559" s="926"/>
      <c r="R559" s="926">
        <v>1</v>
      </c>
      <c r="S559" s="926"/>
      <c r="U559" s="955" t="s">
        <v>375</v>
      </c>
      <c r="V559" s="926">
        <v>1</v>
      </c>
      <c r="W559" s="926"/>
      <c r="X559" s="926"/>
      <c r="Y559" s="926"/>
      <c r="AA559" s="928" t="s">
        <v>246</v>
      </c>
      <c r="AC559" s="933"/>
      <c r="AE559" s="298" t="s">
        <v>371</v>
      </c>
      <c r="AG559" s="926"/>
      <c r="AH559" s="926"/>
      <c r="AI559" s="926"/>
      <c r="AJ559" s="926"/>
      <c r="AK559" s="926"/>
      <c r="AL559" s="926"/>
      <c r="AM559" s="926"/>
      <c r="AN559" s="926"/>
      <c r="AO559" s="926"/>
      <c r="AP559" s="926"/>
      <c r="AQ559" s="926"/>
      <c r="AR559" s="926"/>
      <c r="AT559" s="926">
        <f>SUM(AG559:AR563)</f>
        <v>0</v>
      </c>
      <c r="AV559" s="928" t="s">
        <v>58</v>
      </c>
      <c r="AX559" s="926">
        <v>1</v>
      </c>
      <c r="AY559" s="926">
        <f t="shared" si="386"/>
        <v>0</v>
      </c>
      <c r="BA559" s="298" t="s">
        <v>352</v>
      </c>
      <c r="BC559" s="926"/>
      <c r="BD559" s="618"/>
      <c r="BE559" s="926"/>
      <c r="BF559" s="618"/>
      <c r="BG559" s="926"/>
      <c r="BH559" s="618"/>
      <c r="BI559" s="926"/>
      <c r="BJ559" s="618"/>
      <c r="BK559" s="1207">
        <f t="shared" si="384"/>
        <v>0</v>
      </c>
      <c r="BL559" s="1223" t="e">
        <f>BK559/AT559</f>
        <v>#DIV/0!</v>
      </c>
      <c r="BM559" s="618">
        <f t="shared" si="385"/>
        <v>0</v>
      </c>
      <c r="BO559" s="624"/>
    </row>
    <row r="560" spans="1:67" s="115" customFormat="1" ht="50.25" customHeight="1" x14ac:dyDescent="0.2">
      <c r="A560" s="936"/>
      <c r="B560" s="965"/>
      <c r="C560" s="966"/>
      <c r="D560" s="379"/>
      <c r="E560" s="936"/>
      <c r="F560" s="379"/>
      <c r="G560" s="936"/>
      <c r="H560" s="379"/>
      <c r="I560" s="936"/>
      <c r="J560" s="936"/>
      <c r="K560" s="936"/>
      <c r="L560" s="936"/>
      <c r="M560" s="936"/>
      <c r="N560" s="379"/>
      <c r="O560" s="936"/>
      <c r="P560" s="936"/>
      <c r="Q560" s="936"/>
      <c r="R560" s="936"/>
      <c r="S560" s="936"/>
      <c r="T560" s="147"/>
      <c r="U560" s="956"/>
      <c r="V560" s="936"/>
      <c r="W560" s="936"/>
      <c r="X560" s="936"/>
      <c r="Y560" s="936"/>
      <c r="Z560" s="379"/>
      <c r="AA560" s="937"/>
      <c r="AB560" s="114"/>
      <c r="AC560" s="933"/>
      <c r="AD560" s="148"/>
      <c r="AE560" s="485" t="s">
        <v>213</v>
      </c>
      <c r="AF560" s="379"/>
      <c r="AG560" s="936"/>
      <c r="AH560" s="936"/>
      <c r="AI560" s="936"/>
      <c r="AJ560" s="936"/>
      <c r="AK560" s="936"/>
      <c r="AL560" s="936"/>
      <c r="AM560" s="936"/>
      <c r="AN560" s="936"/>
      <c r="AO560" s="936"/>
      <c r="AP560" s="936"/>
      <c r="AQ560" s="936"/>
      <c r="AR560" s="936"/>
      <c r="AS560" s="94"/>
      <c r="AT560" s="936"/>
      <c r="AU560" s="94"/>
      <c r="AV560" s="937"/>
      <c r="AW560" s="148"/>
      <c r="AX560" s="936"/>
      <c r="AY560" s="936"/>
      <c r="AZ560" s="94"/>
      <c r="BA560" s="298" t="s">
        <v>352</v>
      </c>
      <c r="BC560" s="936"/>
      <c r="BD560" s="750"/>
      <c r="BE560" s="936"/>
      <c r="BF560" s="750"/>
      <c r="BG560" s="936"/>
      <c r="BH560" s="750"/>
      <c r="BI560" s="936"/>
      <c r="BJ560" s="750"/>
      <c r="BK560" s="1208"/>
      <c r="BL560" s="1224"/>
      <c r="BM560" s="750"/>
      <c r="BO560" s="1221"/>
    </row>
    <row r="561" spans="1:67" s="115" customFormat="1" ht="50.25" customHeight="1" x14ac:dyDescent="0.2">
      <c r="A561" s="936"/>
      <c r="B561" s="965"/>
      <c r="C561" s="966"/>
      <c r="D561" s="379"/>
      <c r="E561" s="936"/>
      <c r="F561" s="379"/>
      <c r="G561" s="936"/>
      <c r="H561" s="379"/>
      <c r="I561" s="936"/>
      <c r="J561" s="936"/>
      <c r="K561" s="936"/>
      <c r="L561" s="936"/>
      <c r="M561" s="936"/>
      <c r="N561" s="379"/>
      <c r="O561" s="936"/>
      <c r="P561" s="936"/>
      <c r="Q561" s="936"/>
      <c r="R561" s="936"/>
      <c r="S561" s="936"/>
      <c r="T561" s="147"/>
      <c r="U561" s="956"/>
      <c r="V561" s="936"/>
      <c r="W561" s="936"/>
      <c r="X561" s="936"/>
      <c r="Y561" s="936"/>
      <c r="Z561" s="379"/>
      <c r="AA561" s="937"/>
      <c r="AB561" s="114"/>
      <c r="AC561" s="933"/>
      <c r="AD561" s="148"/>
      <c r="AE561" s="298" t="s">
        <v>888</v>
      </c>
      <c r="AF561" s="379"/>
      <c r="AG561" s="936"/>
      <c r="AH561" s="936"/>
      <c r="AI561" s="936"/>
      <c r="AJ561" s="936"/>
      <c r="AK561" s="936"/>
      <c r="AL561" s="936"/>
      <c r="AM561" s="936"/>
      <c r="AN561" s="936"/>
      <c r="AO561" s="936"/>
      <c r="AP561" s="936"/>
      <c r="AQ561" s="936"/>
      <c r="AR561" s="936"/>
      <c r="AS561" s="94"/>
      <c r="AT561" s="936"/>
      <c r="AU561" s="94"/>
      <c r="AV561" s="937"/>
      <c r="AW561" s="148"/>
      <c r="AX561" s="936"/>
      <c r="AY561" s="936"/>
      <c r="AZ561" s="94"/>
      <c r="BA561" s="298" t="s">
        <v>352</v>
      </c>
      <c r="BC561" s="936"/>
      <c r="BD561" s="750"/>
      <c r="BE561" s="936"/>
      <c r="BF561" s="750"/>
      <c r="BG561" s="936"/>
      <c r="BH561" s="750"/>
      <c r="BI561" s="936"/>
      <c r="BJ561" s="750"/>
      <c r="BK561" s="1208"/>
      <c r="BL561" s="1224"/>
      <c r="BM561" s="750"/>
      <c r="BO561" s="1221"/>
    </row>
    <row r="562" spans="1:67" s="115" customFormat="1" ht="50.25" customHeight="1" x14ac:dyDescent="0.2">
      <c r="A562" s="936"/>
      <c r="B562" s="965"/>
      <c r="C562" s="966"/>
      <c r="D562" s="379"/>
      <c r="E562" s="936"/>
      <c r="F562" s="379"/>
      <c r="G562" s="936"/>
      <c r="H562" s="379"/>
      <c r="I562" s="936"/>
      <c r="J562" s="936"/>
      <c r="K562" s="936"/>
      <c r="L562" s="936"/>
      <c r="M562" s="936"/>
      <c r="N562" s="379"/>
      <c r="O562" s="936"/>
      <c r="P562" s="936"/>
      <c r="Q562" s="936"/>
      <c r="R562" s="936"/>
      <c r="S562" s="936"/>
      <c r="T562" s="147"/>
      <c r="U562" s="956"/>
      <c r="V562" s="936"/>
      <c r="W562" s="936"/>
      <c r="X562" s="936"/>
      <c r="Y562" s="936"/>
      <c r="Z562" s="379"/>
      <c r="AA562" s="937"/>
      <c r="AB562" s="114"/>
      <c r="AC562" s="933"/>
      <c r="AD562" s="148"/>
      <c r="AE562" s="298" t="s">
        <v>372</v>
      </c>
      <c r="AF562" s="379"/>
      <c r="AG562" s="936"/>
      <c r="AH562" s="936"/>
      <c r="AI562" s="936"/>
      <c r="AJ562" s="936"/>
      <c r="AK562" s="936"/>
      <c r="AL562" s="936"/>
      <c r="AM562" s="936"/>
      <c r="AN562" s="936"/>
      <c r="AO562" s="936"/>
      <c r="AP562" s="936"/>
      <c r="AQ562" s="936"/>
      <c r="AR562" s="936"/>
      <c r="AS562" s="94"/>
      <c r="AT562" s="936"/>
      <c r="AU562" s="94"/>
      <c r="AV562" s="937"/>
      <c r="AW562" s="148"/>
      <c r="AX562" s="936"/>
      <c r="AY562" s="936"/>
      <c r="AZ562" s="94"/>
      <c r="BA562" s="298" t="s">
        <v>352</v>
      </c>
      <c r="BC562" s="936"/>
      <c r="BD562" s="750"/>
      <c r="BE562" s="936"/>
      <c r="BF562" s="750"/>
      <c r="BG562" s="936"/>
      <c r="BH562" s="750"/>
      <c r="BI562" s="936"/>
      <c r="BJ562" s="750"/>
      <c r="BK562" s="1208"/>
      <c r="BL562" s="1224"/>
      <c r="BM562" s="750"/>
      <c r="BO562" s="1221"/>
    </row>
    <row r="563" spans="1:67" s="115" customFormat="1" ht="50.25" customHeight="1" x14ac:dyDescent="0.2">
      <c r="A563" s="927"/>
      <c r="B563" s="967"/>
      <c r="C563" s="968"/>
      <c r="D563" s="379"/>
      <c r="E563" s="927"/>
      <c r="F563" s="379"/>
      <c r="G563" s="927"/>
      <c r="H563" s="379"/>
      <c r="I563" s="927"/>
      <c r="J563" s="927"/>
      <c r="K563" s="927"/>
      <c r="L563" s="927"/>
      <c r="M563" s="927"/>
      <c r="N563" s="379"/>
      <c r="O563" s="927"/>
      <c r="P563" s="927"/>
      <c r="Q563" s="927"/>
      <c r="R563" s="927"/>
      <c r="S563" s="927"/>
      <c r="T563" s="147"/>
      <c r="U563" s="957"/>
      <c r="V563" s="927"/>
      <c r="W563" s="927"/>
      <c r="X563" s="927"/>
      <c r="Y563" s="927"/>
      <c r="Z563" s="379"/>
      <c r="AA563" s="929"/>
      <c r="AB563" s="114"/>
      <c r="AC563" s="933"/>
      <c r="AD563" s="148"/>
      <c r="AE563" s="536" t="s">
        <v>418</v>
      </c>
      <c r="AF563" s="379"/>
      <c r="AG563" s="927"/>
      <c r="AH563" s="927"/>
      <c r="AI563" s="927"/>
      <c r="AJ563" s="927"/>
      <c r="AK563" s="927"/>
      <c r="AL563" s="927"/>
      <c r="AM563" s="927"/>
      <c r="AN563" s="927"/>
      <c r="AO563" s="927"/>
      <c r="AP563" s="927"/>
      <c r="AQ563" s="927"/>
      <c r="AR563" s="927"/>
      <c r="AS563" s="94"/>
      <c r="AT563" s="927"/>
      <c r="AU563" s="94"/>
      <c r="AV563" s="929"/>
      <c r="AW563" s="148"/>
      <c r="AX563" s="927"/>
      <c r="AY563" s="927"/>
      <c r="AZ563" s="94"/>
      <c r="BA563" s="298" t="s">
        <v>3</v>
      </c>
      <c r="BC563" s="927"/>
      <c r="BD563" s="619"/>
      <c r="BE563" s="927"/>
      <c r="BF563" s="619"/>
      <c r="BG563" s="927"/>
      <c r="BH563" s="619"/>
      <c r="BI563" s="927"/>
      <c r="BJ563" s="619"/>
      <c r="BK563" s="1209"/>
      <c r="BL563" s="1225"/>
      <c r="BM563" s="619"/>
      <c r="BO563" s="625"/>
    </row>
    <row r="564" spans="1:67" s="94" customFormat="1" ht="9" customHeight="1" thickBot="1" x14ac:dyDescent="0.25">
      <c r="A564" s="114"/>
      <c r="B564" s="115"/>
      <c r="C564" s="115"/>
      <c r="D564" s="114"/>
      <c r="E564" s="114"/>
      <c r="F564" s="114"/>
      <c r="G564" s="114"/>
      <c r="H564" s="114"/>
      <c r="I564" s="114"/>
      <c r="J564" s="114"/>
      <c r="K564" s="114"/>
      <c r="L564" s="114"/>
      <c r="M564" s="114"/>
      <c r="N564" s="114"/>
      <c r="O564" s="114"/>
      <c r="P564" s="114"/>
      <c r="Q564" s="114"/>
      <c r="R564" s="114"/>
      <c r="S564" s="114"/>
      <c r="T564" s="114"/>
      <c r="U564" s="116"/>
      <c r="V564" s="114"/>
      <c r="W564" s="114"/>
      <c r="X564" s="114"/>
      <c r="Y564" s="114"/>
      <c r="Z564" s="114"/>
      <c r="AA564" s="117"/>
      <c r="AB564" s="114"/>
      <c r="AC564" s="114"/>
      <c r="AD564" s="114"/>
      <c r="AE564" s="114"/>
      <c r="AF564" s="114"/>
      <c r="AG564" s="114"/>
      <c r="AH564" s="114"/>
      <c r="AI564" s="114"/>
      <c r="AJ564" s="114"/>
      <c r="AK564" s="114"/>
      <c r="AL564" s="114"/>
      <c r="AM564" s="114"/>
      <c r="AN564" s="114"/>
      <c r="AO564" s="114"/>
      <c r="AP564" s="114"/>
      <c r="AQ564" s="114"/>
      <c r="AR564" s="114"/>
      <c r="AT564" s="114"/>
      <c r="AV564" s="115"/>
      <c r="AW564" s="114"/>
      <c r="AX564" s="114"/>
      <c r="AY564" s="114"/>
      <c r="BA564" s="114"/>
      <c r="BD564" s="118"/>
      <c r="BF564" s="118"/>
      <c r="BH564" s="118"/>
      <c r="BJ564" s="118"/>
      <c r="BK564" s="119"/>
      <c r="BL564" s="119"/>
      <c r="BM564" s="118"/>
    </row>
    <row r="565" spans="1:67" s="206" customFormat="1" ht="59.45" customHeight="1" thickTop="1" thickBot="1" x14ac:dyDescent="0.25">
      <c r="A565" s="953" t="str">
        <f>B543</f>
        <v>ASISTENCIA A COMITÉS</v>
      </c>
      <c r="B565" s="953"/>
      <c r="C565" s="430" t="s">
        <v>353</v>
      </c>
      <c r="D565" s="203"/>
      <c r="E565" s="363">
        <f>COUNTIF(BA545:BA563,"P")</f>
        <v>16</v>
      </c>
      <c r="F565" s="203"/>
      <c r="G565" s="610">
        <f>E565/(E565+E566)</f>
        <v>0.84210526315789469</v>
      </c>
      <c r="H565" s="203"/>
      <c r="I565" s="363">
        <f>SUM(I545:I563)</f>
        <v>8</v>
      </c>
      <c r="J565" s="363">
        <f>SUM(J545:J563)</f>
        <v>0</v>
      </c>
      <c r="K565" s="363">
        <f>SUM(K545:K563)</f>
        <v>0</v>
      </c>
      <c r="L565" s="363">
        <f>SUM(L545:L563)</f>
        <v>0</v>
      </c>
      <c r="M565" s="363">
        <f>SUM(M545:M563)</f>
        <v>0</v>
      </c>
      <c r="N565" s="204"/>
      <c r="O565" s="363">
        <f>SUM(O545:O563)</f>
        <v>3</v>
      </c>
      <c r="P565" s="363">
        <f>SUM(P545:P563)</f>
        <v>0</v>
      </c>
      <c r="Q565" s="363">
        <f>SUM(Q545:Q563)</f>
        <v>4</v>
      </c>
      <c r="R565" s="363">
        <f>SUM(R545:R563)</f>
        <v>1</v>
      </c>
      <c r="S565" s="363">
        <f>SUM(S545:S563)</f>
        <v>0</v>
      </c>
      <c r="T565" s="203"/>
      <c r="U565" s="205"/>
      <c r="V565" s="203"/>
      <c r="W565" s="203"/>
      <c r="X565" s="203"/>
      <c r="Y565" s="203"/>
      <c r="Z565" s="203"/>
      <c r="AA565" s="886"/>
      <c r="AB565" s="203"/>
      <c r="AC565" s="203"/>
      <c r="AD565" s="203"/>
      <c r="AE565" s="363" t="s">
        <v>260</v>
      </c>
      <c r="AF565" s="203"/>
      <c r="AG565" s="953">
        <f>SUM(AG545:AI563)</f>
        <v>0</v>
      </c>
      <c r="AH565" s="953"/>
      <c r="AI565" s="953"/>
      <c r="AJ565" s="953">
        <f>SUM(AJ545:AL563)</f>
        <v>0</v>
      </c>
      <c r="AK565" s="953"/>
      <c r="AL565" s="953"/>
      <c r="AM565" s="953">
        <f>SUM(AM545:AO563)</f>
        <v>0</v>
      </c>
      <c r="AN565" s="953"/>
      <c r="AO565" s="953"/>
      <c r="AP565" s="953">
        <f>SUM(AP545:AR563)</f>
        <v>0</v>
      </c>
      <c r="AQ565" s="953"/>
      <c r="AR565" s="953"/>
      <c r="AT565" s="953">
        <f>SUM(AT545:AT563)</f>
        <v>0</v>
      </c>
      <c r="AV565" s="1086" t="s">
        <v>272</v>
      </c>
      <c r="AW565" s="203"/>
      <c r="AX565" s="363">
        <f>SUM(AX545:AX563)</f>
        <v>8</v>
      </c>
      <c r="AY565" s="363">
        <f>SUM(AY545:AY563)</f>
        <v>0</v>
      </c>
      <c r="BA565" s="204"/>
      <c r="BC565" s="396">
        <f t="shared" ref="BC565:BK565" si="387">SUM(BC545:BC563)</f>
        <v>0</v>
      </c>
      <c r="BD565" s="762">
        <f t="shared" si="387"/>
        <v>0</v>
      </c>
      <c r="BE565" s="396">
        <f t="shared" si="387"/>
        <v>0</v>
      </c>
      <c r="BF565" s="762">
        <f t="shared" si="387"/>
        <v>0</v>
      </c>
      <c r="BG565" s="396">
        <f t="shared" si="387"/>
        <v>0</v>
      </c>
      <c r="BH565" s="762">
        <f t="shared" si="387"/>
        <v>0</v>
      </c>
      <c r="BI565" s="396">
        <f t="shared" si="387"/>
        <v>0</v>
      </c>
      <c r="BJ565" s="762">
        <f t="shared" si="387"/>
        <v>0</v>
      </c>
      <c r="BK565" s="1212">
        <f t="shared" si="387"/>
        <v>0</v>
      </c>
      <c r="BL565" s="1214" t="e">
        <f>BK565/AT565</f>
        <v>#DIV/0!</v>
      </c>
      <c r="BM565" s="879">
        <f>SUM(BM545:BM563)</f>
        <v>0</v>
      </c>
      <c r="BN565" s="207"/>
      <c r="BO565" s="207"/>
    </row>
    <row r="566" spans="1:67" s="206" customFormat="1" ht="59.45" customHeight="1" thickTop="1" thickBot="1" x14ac:dyDescent="0.25">
      <c r="A566" s="953"/>
      <c r="B566" s="953"/>
      <c r="C566" s="430" t="s">
        <v>354</v>
      </c>
      <c r="D566" s="203"/>
      <c r="E566" s="363">
        <f>COUNTIF(BA545:BA563,"C")</f>
        <v>3</v>
      </c>
      <c r="F566" s="203"/>
      <c r="G566" s="610">
        <f>E566/(E565+E566)</f>
        <v>0.15789473684210525</v>
      </c>
      <c r="H566" s="203"/>
      <c r="I566" s="953">
        <f>SUM(I565:M565)</f>
        <v>8</v>
      </c>
      <c r="J566" s="953"/>
      <c r="K566" s="953"/>
      <c r="L566" s="953"/>
      <c r="M566" s="953"/>
      <c r="N566" s="204"/>
      <c r="O566" s="953">
        <f>SUM(O565:S565)</f>
        <v>8</v>
      </c>
      <c r="P566" s="953"/>
      <c r="Q566" s="953"/>
      <c r="R566" s="953"/>
      <c r="S566" s="953"/>
      <c r="T566" s="203"/>
      <c r="U566" s="205"/>
      <c r="V566" s="203"/>
      <c r="W566" s="203"/>
      <c r="X566" s="203"/>
      <c r="Y566" s="203"/>
      <c r="Z566" s="203"/>
      <c r="AA566" s="886"/>
      <c r="AB566" s="203"/>
      <c r="AC566" s="203"/>
      <c r="AD566" s="203"/>
      <c r="AE566" s="363" t="s">
        <v>857</v>
      </c>
      <c r="AF566" s="203"/>
      <c r="AG566" s="953">
        <f>AG565+AJ565+AM565+AP565</f>
        <v>0</v>
      </c>
      <c r="AH566" s="953"/>
      <c r="AI566" s="953"/>
      <c r="AJ566" s="953"/>
      <c r="AK566" s="953"/>
      <c r="AL566" s="953"/>
      <c r="AM566" s="953"/>
      <c r="AN566" s="953"/>
      <c r="AO566" s="953"/>
      <c r="AP566" s="953"/>
      <c r="AQ566" s="953"/>
      <c r="AR566" s="953"/>
      <c r="AT566" s="953"/>
      <c r="AV566" s="1086"/>
      <c r="AW566" s="203"/>
      <c r="AX566" s="1303">
        <f>AY565/AX565</f>
        <v>0</v>
      </c>
      <c r="AY566" s="1303"/>
      <c r="BA566" s="209"/>
      <c r="BC566" s="404" t="e">
        <f>BC565/AG565</f>
        <v>#DIV/0!</v>
      </c>
      <c r="BD566" s="763"/>
      <c r="BE566" s="404" t="e">
        <f>BE565/AJ565</f>
        <v>#DIV/0!</v>
      </c>
      <c r="BF566" s="763"/>
      <c r="BG566" s="404" t="e">
        <f>BG565/AM565</f>
        <v>#DIV/0!</v>
      </c>
      <c r="BH566" s="763"/>
      <c r="BI566" s="404" t="e">
        <f>BI565/AP565</f>
        <v>#DIV/0!</v>
      </c>
      <c r="BJ566" s="763"/>
      <c r="BK566" s="1212"/>
      <c r="BL566" s="1214"/>
      <c r="BM566" s="879"/>
      <c r="BN566" s="207"/>
      <c r="BO566" s="207"/>
    </row>
    <row r="567" spans="1:67" s="94" customFormat="1" ht="24" thickTop="1" x14ac:dyDescent="0.2">
      <c r="A567" s="120"/>
      <c r="B567" s="121"/>
      <c r="C567" s="121"/>
      <c r="D567" s="114"/>
      <c r="E567" s="114"/>
      <c r="F567" s="114"/>
      <c r="G567" s="114"/>
      <c r="H567" s="114"/>
      <c r="I567" s="114"/>
      <c r="J567" s="114"/>
      <c r="K567" s="114"/>
      <c r="L567" s="114"/>
      <c r="M567" s="114"/>
      <c r="N567" s="114"/>
      <c r="O567" s="114"/>
      <c r="P567" s="114"/>
      <c r="Q567" s="114"/>
      <c r="R567" s="114"/>
      <c r="S567" s="114"/>
      <c r="T567" s="114"/>
      <c r="U567" s="116"/>
      <c r="V567" s="114"/>
      <c r="W567" s="114"/>
      <c r="X567" s="114"/>
      <c r="Y567" s="114"/>
      <c r="Z567" s="114"/>
      <c r="AA567" s="117"/>
      <c r="AB567" s="114"/>
      <c r="AC567" s="114"/>
      <c r="AD567" s="114"/>
      <c r="AE567" s="114"/>
      <c r="AF567" s="114"/>
      <c r="AG567" s="114"/>
      <c r="AH567" s="114"/>
      <c r="AI567" s="114"/>
      <c r="AJ567" s="114"/>
      <c r="AK567" s="114"/>
      <c r="AL567" s="114"/>
      <c r="AM567" s="114"/>
      <c r="AN567" s="114"/>
      <c r="AO567" s="114"/>
      <c r="AP567" s="114"/>
      <c r="AQ567" s="114"/>
      <c r="AR567" s="114"/>
      <c r="AT567" s="114"/>
      <c r="AV567" s="115"/>
      <c r="AW567" s="114"/>
      <c r="AX567" s="114"/>
      <c r="AY567" s="114"/>
      <c r="BA567" s="114"/>
      <c r="BD567" s="118"/>
      <c r="BF567" s="118"/>
      <c r="BH567" s="118"/>
      <c r="BJ567" s="118"/>
      <c r="BK567" s="119"/>
      <c r="BL567" s="119"/>
      <c r="BM567" s="118"/>
    </row>
    <row r="568" spans="1:67" s="207" customFormat="1" ht="64.150000000000006" customHeight="1" x14ac:dyDescent="0.2">
      <c r="A568" s="1094">
        <v>23</v>
      </c>
      <c r="B568" s="1096" t="s">
        <v>516</v>
      </c>
      <c r="C568" s="1097"/>
      <c r="D568" s="204"/>
      <c r="E568" s="114"/>
      <c r="F568" s="114"/>
      <c r="G568" s="114"/>
      <c r="H568" s="204"/>
      <c r="I568" s="204"/>
      <c r="J568" s="204"/>
      <c r="K568" s="204"/>
      <c r="L568" s="204"/>
      <c r="M568" s="204"/>
      <c r="N568" s="204"/>
      <c r="O568" s="204"/>
      <c r="P568" s="204"/>
      <c r="Q568" s="204"/>
      <c r="R568" s="204"/>
      <c r="S568" s="204"/>
      <c r="T568" s="204"/>
      <c r="U568" s="211"/>
      <c r="V568" s="204"/>
      <c r="W568" s="204"/>
      <c r="X568" s="204"/>
      <c r="Y568" s="204"/>
      <c r="Z568" s="204"/>
      <c r="AA568" s="210"/>
      <c r="AB568" s="204"/>
      <c r="AC568" s="204"/>
      <c r="AD568" s="204"/>
      <c r="AE568" s="204"/>
      <c r="AF568" s="204"/>
      <c r="AG568" s="204"/>
      <c r="AH568" s="204"/>
      <c r="AI568" s="204"/>
      <c r="AJ568" s="204"/>
      <c r="AK568" s="204"/>
      <c r="AL568" s="204"/>
      <c r="AM568" s="204"/>
      <c r="AN568" s="204"/>
      <c r="AO568" s="204"/>
      <c r="AP568" s="204"/>
      <c r="AQ568" s="204"/>
      <c r="AR568" s="204"/>
      <c r="AT568" s="204"/>
      <c r="AV568" s="210"/>
      <c r="AW568" s="204"/>
      <c r="AX568" s="204"/>
      <c r="AY568" s="204"/>
      <c r="BA568" s="204"/>
      <c r="BD568" s="212"/>
      <c r="BF568" s="212"/>
      <c r="BH568" s="212"/>
      <c r="BJ568" s="212"/>
      <c r="BK568" s="206"/>
      <c r="BL568" s="206"/>
      <c r="BM568" s="212"/>
    </row>
    <row r="569" spans="1:67" s="207" customFormat="1" ht="195" customHeight="1" x14ac:dyDescent="0.2">
      <c r="A569" s="1095"/>
      <c r="B569" s="969" t="s">
        <v>748</v>
      </c>
      <c r="C569" s="970"/>
      <c r="D569" s="204"/>
      <c r="E569" s="114"/>
      <c r="F569" s="114"/>
      <c r="G569" s="114"/>
      <c r="H569" s="204"/>
      <c r="I569" s="204"/>
      <c r="J569" s="204"/>
      <c r="K569" s="204"/>
      <c r="L569" s="204"/>
      <c r="M569" s="204"/>
      <c r="N569" s="204"/>
      <c r="O569" s="204"/>
      <c r="P569" s="204"/>
      <c r="Q569" s="204"/>
      <c r="R569" s="204"/>
      <c r="S569" s="204"/>
      <c r="T569" s="204"/>
      <c r="U569" s="214"/>
      <c r="V569" s="213"/>
      <c r="W569" s="213"/>
      <c r="X569" s="213"/>
      <c r="Y569" s="213"/>
      <c r="Z569" s="204"/>
      <c r="AA569" s="210"/>
      <c r="AB569" s="204"/>
      <c r="AC569" s="204"/>
      <c r="AD569" s="204"/>
      <c r="AE569" s="204"/>
      <c r="AF569" s="204"/>
      <c r="AG569" s="204"/>
      <c r="AH569" s="204"/>
      <c r="AI569" s="204"/>
      <c r="AJ569" s="204"/>
      <c r="AK569" s="204"/>
      <c r="AL569" s="204"/>
      <c r="AM569" s="204"/>
      <c r="AN569" s="204"/>
      <c r="AO569" s="204"/>
      <c r="AP569" s="204"/>
      <c r="AQ569" s="204"/>
      <c r="AR569" s="204"/>
      <c r="AT569" s="204"/>
      <c r="AV569" s="210"/>
      <c r="AW569" s="204"/>
      <c r="AX569" s="213"/>
      <c r="AY569" s="213"/>
      <c r="BA569" s="213"/>
      <c r="BD569" s="212"/>
      <c r="BF569" s="212"/>
      <c r="BH569" s="212"/>
      <c r="BJ569" s="212"/>
      <c r="BK569" s="206"/>
      <c r="BL569" s="206"/>
      <c r="BM569" s="212"/>
    </row>
    <row r="570" spans="1:67" s="94" customFormat="1" ht="69" customHeight="1" x14ac:dyDescent="0.2">
      <c r="A570" s="279" t="s">
        <v>660</v>
      </c>
      <c r="B570" s="961" t="s">
        <v>164</v>
      </c>
      <c r="C570" s="962"/>
      <c r="D570" s="114"/>
      <c r="E570" s="279" t="s">
        <v>302</v>
      </c>
      <c r="F570" s="114"/>
      <c r="G570" s="279"/>
      <c r="H570" s="114"/>
      <c r="I570" s="279"/>
      <c r="J570" s="279">
        <v>1</v>
      </c>
      <c r="K570" s="279"/>
      <c r="L570" s="279"/>
      <c r="M570" s="279"/>
      <c r="N570" s="114"/>
      <c r="O570" s="279">
        <v>1</v>
      </c>
      <c r="P570" s="279"/>
      <c r="Q570" s="279"/>
      <c r="R570" s="279"/>
      <c r="S570" s="279"/>
      <c r="T570" s="114"/>
      <c r="U570" s="280" t="s">
        <v>377</v>
      </c>
      <c r="V570" s="279">
        <v>3</v>
      </c>
      <c r="W570" s="279"/>
      <c r="X570" s="279"/>
      <c r="Y570" s="279"/>
      <c r="Z570" s="114"/>
      <c r="AA570" s="281"/>
      <c r="AB570" s="114"/>
      <c r="AC570" s="114"/>
      <c r="AD570" s="114"/>
      <c r="AE570" s="285" t="s">
        <v>39</v>
      </c>
      <c r="AF570" s="114"/>
      <c r="AG570" s="279"/>
      <c r="AH570" s="279"/>
      <c r="AI570" s="279"/>
      <c r="AJ570" s="279"/>
      <c r="AK570" s="279"/>
      <c r="AL570" s="279"/>
      <c r="AM570" s="279"/>
      <c r="AN570" s="279"/>
      <c r="AO570" s="279"/>
      <c r="AP570" s="279"/>
      <c r="AQ570" s="279"/>
      <c r="AR570" s="279"/>
      <c r="AT570" s="279">
        <f>SUM(AG570:AR570)</f>
        <v>0</v>
      </c>
      <c r="AV570" s="282" t="s">
        <v>164</v>
      </c>
      <c r="AW570" s="114"/>
      <c r="AX570" s="279">
        <v>1</v>
      </c>
      <c r="AY570" s="279">
        <f>IF(AT570&lt;&gt;0,1,0)</f>
        <v>0</v>
      </c>
      <c r="BA570" s="279"/>
      <c r="BC570" s="279"/>
      <c r="BD570" s="127"/>
      <c r="BE570" s="279"/>
      <c r="BF570" s="127"/>
      <c r="BG570" s="279"/>
      <c r="BH570" s="127"/>
      <c r="BI570" s="279"/>
      <c r="BJ570" s="127"/>
      <c r="BK570" s="283">
        <f t="shared" ref="BK570:BK588" si="388">BC570+BE570+BG570+BI570</f>
        <v>0</v>
      </c>
      <c r="BL570" s="284" t="e">
        <f>BK570/AT570</f>
        <v>#DIV/0!</v>
      </c>
      <c r="BM570" s="127">
        <f t="shared" ref="BM570:BM588" si="389">BD570+BF570+BH570+BJ570</f>
        <v>0</v>
      </c>
      <c r="BO570" s="131"/>
    </row>
    <row r="571" spans="1:67" s="94" customFormat="1" ht="69" customHeight="1" x14ac:dyDescent="0.2">
      <c r="A571" s="279" t="s">
        <v>661</v>
      </c>
      <c r="B571" s="961" t="s">
        <v>229</v>
      </c>
      <c r="C571" s="962"/>
      <c r="D571" s="114"/>
      <c r="E571" s="279" t="s">
        <v>302</v>
      </c>
      <c r="F571" s="114"/>
      <c r="G571" s="279"/>
      <c r="H571" s="114"/>
      <c r="I571" s="279"/>
      <c r="J571" s="279">
        <v>1</v>
      </c>
      <c r="K571" s="279"/>
      <c r="L571" s="279"/>
      <c r="M571" s="279"/>
      <c r="N571" s="114"/>
      <c r="O571" s="279">
        <v>1</v>
      </c>
      <c r="P571" s="279"/>
      <c r="Q571" s="279"/>
      <c r="R571" s="279"/>
      <c r="S571" s="279"/>
      <c r="T571" s="114"/>
      <c r="U571" s="280" t="s">
        <v>377</v>
      </c>
      <c r="V571" s="279">
        <v>3</v>
      </c>
      <c r="W571" s="279"/>
      <c r="X571" s="279"/>
      <c r="Y571" s="279"/>
      <c r="Z571" s="114"/>
      <c r="AA571" s="281"/>
      <c r="AB571" s="114"/>
      <c r="AC571" s="114"/>
      <c r="AD571" s="114"/>
      <c r="AE571" s="285" t="s">
        <v>39</v>
      </c>
      <c r="AF571" s="114"/>
      <c r="AG571" s="279"/>
      <c r="AH571" s="279"/>
      <c r="AI571" s="279"/>
      <c r="AJ571" s="279"/>
      <c r="AK571" s="279"/>
      <c r="AL571" s="279"/>
      <c r="AM571" s="279"/>
      <c r="AN571" s="279"/>
      <c r="AO571" s="279"/>
      <c r="AP571" s="279"/>
      <c r="AQ571" s="279"/>
      <c r="AR571" s="279"/>
      <c r="AT571" s="279">
        <f>SUM(AG571:AR571)</f>
        <v>0</v>
      </c>
      <c r="AV571" s="282" t="s">
        <v>229</v>
      </c>
      <c r="AW571" s="114"/>
      <c r="AX571" s="279">
        <v>1</v>
      </c>
      <c r="AY571" s="279">
        <f>IF(AT571&lt;&gt;0,1,0)</f>
        <v>0</v>
      </c>
      <c r="BA571" s="279"/>
      <c r="BC571" s="279"/>
      <c r="BD571" s="127"/>
      <c r="BE571" s="279"/>
      <c r="BF571" s="127"/>
      <c r="BG571" s="279"/>
      <c r="BH571" s="127"/>
      <c r="BI571" s="279"/>
      <c r="BJ571" s="127"/>
      <c r="BK571" s="283">
        <f>BC571+BE571+BG571+BI571</f>
        <v>0</v>
      </c>
      <c r="BL571" s="284" t="e">
        <f t="shared" ref="BL571:BL597" si="390">BK571/AT571</f>
        <v>#DIV/0!</v>
      </c>
      <c r="BM571" s="127">
        <f>BD571+BF571+BH571+BJ571</f>
        <v>0</v>
      </c>
      <c r="BO571" s="131"/>
    </row>
    <row r="572" spans="1:67" s="94" customFormat="1" ht="69" customHeight="1" x14ac:dyDescent="0.2">
      <c r="A572" s="279" t="s">
        <v>662</v>
      </c>
      <c r="B572" s="961" t="s">
        <v>235</v>
      </c>
      <c r="C572" s="962"/>
      <c r="D572" s="114"/>
      <c r="E572" s="279" t="s">
        <v>302</v>
      </c>
      <c r="F572" s="114"/>
      <c r="G572" s="279"/>
      <c r="H572" s="114"/>
      <c r="I572" s="279"/>
      <c r="J572" s="279">
        <v>1</v>
      </c>
      <c r="K572" s="279"/>
      <c r="L572" s="279"/>
      <c r="M572" s="279"/>
      <c r="N572" s="114"/>
      <c r="O572" s="279">
        <v>1</v>
      </c>
      <c r="P572" s="279"/>
      <c r="Q572" s="279"/>
      <c r="R572" s="279"/>
      <c r="S572" s="279"/>
      <c r="T572" s="114"/>
      <c r="U572" s="280" t="s">
        <v>377</v>
      </c>
      <c r="V572" s="279">
        <v>3</v>
      </c>
      <c r="W572" s="279"/>
      <c r="X572" s="279"/>
      <c r="Y572" s="279"/>
      <c r="Z572" s="114"/>
      <c r="AA572" s="281"/>
      <c r="AB572" s="114"/>
      <c r="AC572" s="114"/>
      <c r="AD572" s="114"/>
      <c r="AE572" s="285" t="s">
        <v>39</v>
      </c>
      <c r="AF572" s="114"/>
      <c r="AG572" s="279"/>
      <c r="AH572" s="279"/>
      <c r="AI572" s="279"/>
      <c r="AJ572" s="279"/>
      <c r="AK572" s="279"/>
      <c r="AL572" s="279"/>
      <c r="AM572" s="279"/>
      <c r="AN572" s="279"/>
      <c r="AO572" s="279"/>
      <c r="AP572" s="279"/>
      <c r="AQ572" s="279"/>
      <c r="AR572" s="279"/>
      <c r="AT572" s="279">
        <f t="shared" ref="AT572:AT588" si="391">SUM(AG572:AR572)</f>
        <v>0</v>
      </c>
      <c r="AV572" s="282" t="s">
        <v>235</v>
      </c>
      <c r="AW572" s="114"/>
      <c r="AX572" s="279">
        <v>1</v>
      </c>
      <c r="AY572" s="279">
        <f t="shared" ref="AY572:AY588" si="392">IF(AT572&lt;&gt;0,1,0)</f>
        <v>0</v>
      </c>
      <c r="BA572" s="279"/>
      <c r="BC572" s="279"/>
      <c r="BD572" s="127"/>
      <c r="BE572" s="279"/>
      <c r="BF572" s="127"/>
      <c r="BG572" s="279"/>
      <c r="BH572" s="127"/>
      <c r="BI572" s="279"/>
      <c r="BJ572" s="127"/>
      <c r="BK572" s="283">
        <f t="shared" si="388"/>
        <v>0</v>
      </c>
      <c r="BL572" s="284" t="e">
        <f t="shared" si="390"/>
        <v>#DIV/0!</v>
      </c>
      <c r="BM572" s="127">
        <f t="shared" si="389"/>
        <v>0</v>
      </c>
      <c r="BO572" s="131"/>
    </row>
    <row r="573" spans="1:67" s="94" customFormat="1" ht="69" customHeight="1" x14ac:dyDescent="0.2">
      <c r="A573" s="279" t="s">
        <v>663</v>
      </c>
      <c r="B573" s="961" t="s">
        <v>88</v>
      </c>
      <c r="C573" s="962"/>
      <c r="D573" s="114"/>
      <c r="E573" s="279" t="s">
        <v>302</v>
      </c>
      <c r="F573" s="114"/>
      <c r="G573" s="279"/>
      <c r="H573" s="114"/>
      <c r="I573" s="279"/>
      <c r="J573" s="279">
        <v>1</v>
      </c>
      <c r="K573" s="279"/>
      <c r="L573" s="279"/>
      <c r="M573" s="279"/>
      <c r="N573" s="114"/>
      <c r="O573" s="279"/>
      <c r="P573" s="279">
        <v>1</v>
      </c>
      <c r="Q573" s="279"/>
      <c r="R573" s="279"/>
      <c r="S573" s="279"/>
      <c r="T573" s="114"/>
      <c r="U573" s="280" t="s">
        <v>377</v>
      </c>
      <c r="V573" s="279">
        <v>2</v>
      </c>
      <c r="W573" s="279"/>
      <c r="X573" s="279"/>
      <c r="Y573" s="279">
        <v>1</v>
      </c>
      <c r="Z573" s="114"/>
      <c r="AA573" s="281"/>
      <c r="AB573" s="114"/>
      <c r="AC573" s="114"/>
      <c r="AD573" s="114"/>
      <c r="AE573" s="285" t="s">
        <v>39</v>
      </c>
      <c r="AF573" s="114"/>
      <c r="AG573" s="279"/>
      <c r="AH573" s="279"/>
      <c r="AI573" s="279"/>
      <c r="AJ573" s="279"/>
      <c r="AK573" s="279"/>
      <c r="AL573" s="279"/>
      <c r="AM573" s="279"/>
      <c r="AN573" s="279"/>
      <c r="AO573" s="279"/>
      <c r="AP573" s="279"/>
      <c r="AQ573" s="279"/>
      <c r="AR573" s="279"/>
      <c r="AT573" s="279">
        <f t="shared" ref="AT573" si="393">SUM(AG573:AR573)</f>
        <v>0</v>
      </c>
      <c r="AV573" s="282" t="s">
        <v>88</v>
      </c>
      <c r="AW573" s="114"/>
      <c r="AX573" s="279">
        <v>1</v>
      </c>
      <c r="AY573" s="279">
        <f t="shared" ref="AY573" si="394">IF(AT573&lt;&gt;0,1,0)</f>
        <v>0</v>
      </c>
      <c r="BA573" s="279"/>
      <c r="BC573" s="279"/>
      <c r="BD573" s="127"/>
      <c r="BE573" s="279"/>
      <c r="BF573" s="127"/>
      <c r="BG573" s="279"/>
      <c r="BH573" s="127"/>
      <c r="BI573" s="279"/>
      <c r="BJ573" s="127"/>
      <c r="BK573" s="283">
        <f t="shared" ref="BK573" si="395">BC573+BE573+BG573+BI573</f>
        <v>0</v>
      </c>
      <c r="BL573" s="284" t="e">
        <f t="shared" ref="BL573" si="396">BK573/AT573</f>
        <v>#DIV/0!</v>
      </c>
      <c r="BM573" s="127">
        <f t="shared" ref="BM573" si="397">BD573+BF573+BH573+BJ573</f>
        <v>0</v>
      </c>
      <c r="BO573" s="131"/>
    </row>
    <row r="574" spans="1:67" s="94" customFormat="1" ht="69" customHeight="1" x14ac:dyDescent="0.2">
      <c r="A574" s="279" t="s">
        <v>664</v>
      </c>
      <c r="B574" s="961" t="s">
        <v>88</v>
      </c>
      <c r="C574" s="962"/>
      <c r="D574" s="114"/>
      <c r="E574" s="279" t="s">
        <v>302</v>
      </c>
      <c r="F574" s="114"/>
      <c r="G574" s="279"/>
      <c r="H574" s="114"/>
      <c r="I574" s="279"/>
      <c r="J574" s="279">
        <v>1</v>
      </c>
      <c r="K574" s="279"/>
      <c r="L574" s="279"/>
      <c r="M574" s="279"/>
      <c r="N574" s="114"/>
      <c r="O574" s="279"/>
      <c r="P574" s="279">
        <v>1</v>
      </c>
      <c r="Q574" s="279"/>
      <c r="R574" s="279"/>
      <c r="S574" s="279"/>
      <c r="T574" s="114"/>
      <c r="U574" s="280" t="s">
        <v>377</v>
      </c>
      <c r="V574" s="279">
        <v>2</v>
      </c>
      <c r="W574" s="279"/>
      <c r="X574" s="279"/>
      <c r="Y574" s="279">
        <v>1</v>
      </c>
      <c r="Z574" s="114"/>
      <c r="AA574" s="281"/>
      <c r="AB574" s="114"/>
      <c r="AC574" s="114"/>
      <c r="AD574" s="114"/>
      <c r="AE574" s="285" t="s">
        <v>39</v>
      </c>
      <c r="AF574" s="114"/>
      <c r="AG574" s="279"/>
      <c r="AH574" s="279"/>
      <c r="AI574" s="279"/>
      <c r="AJ574" s="279"/>
      <c r="AK574" s="279"/>
      <c r="AL574" s="279"/>
      <c r="AM574" s="279"/>
      <c r="AN574" s="279"/>
      <c r="AO574" s="279"/>
      <c r="AP574" s="279"/>
      <c r="AQ574" s="279"/>
      <c r="AR574" s="279"/>
      <c r="AT574" s="279">
        <f t="shared" si="391"/>
        <v>0</v>
      </c>
      <c r="AV574" s="282" t="s">
        <v>88</v>
      </c>
      <c r="AW574" s="114"/>
      <c r="AX574" s="279">
        <v>1</v>
      </c>
      <c r="AY574" s="279">
        <f t="shared" si="392"/>
        <v>0</v>
      </c>
      <c r="BA574" s="279"/>
      <c r="BC574" s="279"/>
      <c r="BD574" s="127"/>
      <c r="BE574" s="279"/>
      <c r="BF574" s="127"/>
      <c r="BG574" s="279"/>
      <c r="BH574" s="127"/>
      <c r="BI574" s="279"/>
      <c r="BJ574" s="127"/>
      <c r="BK574" s="283">
        <f t="shared" si="388"/>
        <v>0</v>
      </c>
      <c r="BL574" s="284" t="e">
        <f t="shared" si="390"/>
        <v>#DIV/0!</v>
      </c>
      <c r="BM574" s="127">
        <f t="shared" si="389"/>
        <v>0</v>
      </c>
      <c r="BO574" s="131"/>
    </row>
    <row r="575" spans="1:67" s="94" customFormat="1" ht="69" customHeight="1" x14ac:dyDescent="0.2">
      <c r="A575" s="279" t="s">
        <v>665</v>
      </c>
      <c r="B575" s="961" t="s">
        <v>82</v>
      </c>
      <c r="C575" s="962"/>
      <c r="D575" s="114"/>
      <c r="E575" s="279" t="s">
        <v>302</v>
      </c>
      <c r="F575" s="114"/>
      <c r="G575" s="279"/>
      <c r="H575" s="114"/>
      <c r="I575" s="279"/>
      <c r="J575" s="279">
        <v>1</v>
      </c>
      <c r="K575" s="279"/>
      <c r="L575" s="279"/>
      <c r="M575" s="279"/>
      <c r="N575" s="114"/>
      <c r="O575" s="279"/>
      <c r="P575" s="279">
        <v>1</v>
      </c>
      <c r="Q575" s="279"/>
      <c r="R575" s="279"/>
      <c r="S575" s="279"/>
      <c r="T575" s="114"/>
      <c r="U575" s="280" t="s">
        <v>377</v>
      </c>
      <c r="V575" s="279">
        <v>2</v>
      </c>
      <c r="W575" s="279"/>
      <c r="X575" s="279"/>
      <c r="Y575" s="279"/>
      <c r="Z575" s="114"/>
      <c r="AA575" s="281"/>
      <c r="AB575" s="114"/>
      <c r="AC575" s="114"/>
      <c r="AD575" s="114"/>
      <c r="AE575" s="285" t="s">
        <v>39</v>
      </c>
      <c r="AF575" s="114"/>
      <c r="AG575" s="279"/>
      <c r="AH575" s="279"/>
      <c r="AI575" s="279"/>
      <c r="AJ575" s="279"/>
      <c r="AK575" s="279"/>
      <c r="AL575" s="279"/>
      <c r="AM575" s="279"/>
      <c r="AN575" s="279"/>
      <c r="AO575" s="279"/>
      <c r="AP575" s="279"/>
      <c r="AQ575" s="279"/>
      <c r="AR575" s="279"/>
      <c r="AT575" s="279">
        <f t="shared" si="391"/>
        <v>0</v>
      </c>
      <c r="AV575" s="282" t="s">
        <v>82</v>
      </c>
      <c r="AW575" s="114"/>
      <c r="AX575" s="279">
        <v>1</v>
      </c>
      <c r="AY575" s="279">
        <f t="shared" si="392"/>
        <v>0</v>
      </c>
      <c r="BA575" s="279"/>
      <c r="BC575" s="279"/>
      <c r="BD575" s="127"/>
      <c r="BE575" s="279"/>
      <c r="BF575" s="127"/>
      <c r="BG575" s="279"/>
      <c r="BH575" s="127"/>
      <c r="BI575" s="279"/>
      <c r="BJ575" s="127"/>
      <c r="BK575" s="283">
        <f t="shared" si="388"/>
        <v>0</v>
      </c>
      <c r="BL575" s="284" t="e">
        <f t="shared" si="390"/>
        <v>#DIV/0!</v>
      </c>
      <c r="BM575" s="127">
        <f t="shared" si="389"/>
        <v>0</v>
      </c>
      <c r="BO575" s="131"/>
    </row>
    <row r="576" spans="1:67" s="115" customFormat="1" ht="69" customHeight="1" x14ac:dyDescent="0.2">
      <c r="A576" s="279" t="s">
        <v>666</v>
      </c>
      <c r="B576" s="961" t="s">
        <v>81</v>
      </c>
      <c r="C576" s="962"/>
      <c r="D576" s="379"/>
      <c r="E576" s="279" t="s">
        <v>302</v>
      </c>
      <c r="F576" s="379"/>
      <c r="G576" s="279"/>
      <c r="H576" s="379"/>
      <c r="I576" s="279"/>
      <c r="J576" s="279">
        <v>1</v>
      </c>
      <c r="K576" s="279"/>
      <c r="L576" s="279"/>
      <c r="M576" s="279"/>
      <c r="N576" s="379"/>
      <c r="O576" s="279"/>
      <c r="P576" s="279">
        <v>1</v>
      </c>
      <c r="Q576" s="279"/>
      <c r="R576" s="279"/>
      <c r="S576" s="279"/>
      <c r="T576" s="147"/>
      <c r="U576" s="280" t="s">
        <v>377</v>
      </c>
      <c r="V576" s="279">
        <v>2</v>
      </c>
      <c r="W576" s="279"/>
      <c r="X576" s="279"/>
      <c r="Y576" s="279"/>
      <c r="Z576" s="379"/>
      <c r="AA576" s="281"/>
      <c r="AB576" s="114"/>
      <c r="AC576" s="114"/>
      <c r="AD576" s="148"/>
      <c r="AE576" s="285" t="s">
        <v>37</v>
      </c>
      <c r="AF576" s="114"/>
      <c r="AG576" s="279"/>
      <c r="AH576" s="279"/>
      <c r="AI576" s="279"/>
      <c r="AJ576" s="279"/>
      <c r="AK576" s="279"/>
      <c r="AL576" s="279"/>
      <c r="AM576" s="279"/>
      <c r="AN576" s="279"/>
      <c r="AO576" s="279"/>
      <c r="AP576" s="279">
        <v>1</v>
      </c>
      <c r="AQ576" s="279"/>
      <c r="AR576" s="279"/>
      <c r="AT576" s="279">
        <f t="shared" si="391"/>
        <v>1</v>
      </c>
      <c r="AV576" s="282" t="s">
        <v>81</v>
      </c>
      <c r="AW576" s="148"/>
      <c r="AX576" s="279">
        <v>1</v>
      </c>
      <c r="AY576" s="279">
        <f t="shared" si="392"/>
        <v>1</v>
      </c>
      <c r="BA576" s="279" t="s">
        <v>352</v>
      </c>
      <c r="BC576" s="279"/>
      <c r="BD576" s="127"/>
      <c r="BE576" s="279"/>
      <c r="BF576" s="127"/>
      <c r="BG576" s="279"/>
      <c r="BH576" s="127"/>
      <c r="BI576" s="279"/>
      <c r="BJ576" s="127"/>
      <c r="BK576" s="283">
        <f t="shared" si="388"/>
        <v>0</v>
      </c>
      <c r="BL576" s="284">
        <f t="shared" si="390"/>
        <v>0</v>
      </c>
      <c r="BM576" s="127">
        <f t="shared" si="389"/>
        <v>0</v>
      </c>
      <c r="BO576" s="149"/>
    </row>
    <row r="577" spans="1:67" s="115" customFormat="1" ht="69" customHeight="1" x14ac:dyDescent="0.2">
      <c r="A577" s="279" t="s">
        <v>667</v>
      </c>
      <c r="B577" s="961" t="s">
        <v>65</v>
      </c>
      <c r="C577" s="962"/>
      <c r="D577" s="145"/>
      <c r="E577" s="279" t="s">
        <v>302</v>
      </c>
      <c r="F577" s="145"/>
      <c r="G577" s="279"/>
      <c r="H577" s="145"/>
      <c r="I577" s="279"/>
      <c r="J577" s="279">
        <v>1</v>
      </c>
      <c r="K577" s="279"/>
      <c r="L577" s="279"/>
      <c r="M577" s="279"/>
      <c r="N577" s="379"/>
      <c r="O577" s="279"/>
      <c r="P577" s="279">
        <v>1</v>
      </c>
      <c r="Q577" s="279"/>
      <c r="R577" s="279"/>
      <c r="S577" s="279"/>
      <c r="T577" s="243"/>
      <c r="U577" s="280" t="s">
        <v>377</v>
      </c>
      <c r="V577" s="279">
        <v>2</v>
      </c>
      <c r="W577" s="279"/>
      <c r="X577" s="279"/>
      <c r="Y577" s="279">
        <v>1</v>
      </c>
      <c r="Z577" s="145"/>
      <c r="AA577" s="281"/>
      <c r="AC577" s="114"/>
      <c r="AD577" s="244"/>
      <c r="AE577" s="285" t="s">
        <v>39</v>
      </c>
      <c r="AF577" s="379"/>
      <c r="AG577" s="279"/>
      <c r="AH577" s="279"/>
      <c r="AI577" s="279"/>
      <c r="AJ577" s="279"/>
      <c r="AK577" s="279"/>
      <c r="AL577" s="279"/>
      <c r="AM577" s="279"/>
      <c r="AN577" s="279"/>
      <c r="AO577" s="279"/>
      <c r="AP577" s="279"/>
      <c r="AQ577" s="279"/>
      <c r="AR577" s="279"/>
      <c r="AT577" s="279">
        <f t="shared" si="391"/>
        <v>0</v>
      </c>
      <c r="AV577" s="282" t="s">
        <v>65</v>
      </c>
      <c r="AW577" s="244"/>
      <c r="AX577" s="279">
        <v>1</v>
      </c>
      <c r="AY577" s="279">
        <f t="shared" si="392"/>
        <v>0</v>
      </c>
      <c r="BA577" s="279"/>
      <c r="BC577" s="279"/>
      <c r="BD577" s="127"/>
      <c r="BE577" s="279"/>
      <c r="BF577" s="127"/>
      <c r="BG577" s="279"/>
      <c r="BH577" s="127"/>
      <c r="BI577" s="279"/>
      <c r="BJ577" s="127"/>
      <c r="BK577" s="283">
        <f t="shared" si="388"/>
        <v>0</v>
      </c>
      <c r="BL577" s="284" t="e">
        <f t="shared" si="390"/>
        <v>#DIV/0!</v>
      </c>
      <c r="BM577" s="127">
        <f t="shared" si="389"/>
        <v>0</v>
      </c>
      <c r="BO577" s="149"/>
    </row>
    <row r="578" spans="1:67" s="115" customFormat="1" ht="69" customHeight="1" x14ac:dyDescent="0.2">
      <c r="A578" s="279" t="s">
        <v>1119</v>
      </c>
      <c r="B578" s="961" t="s">
        <v>87</v>
      </c>
      <c r="C578" s="962"/>
      <c r="D578" s="379"/>
      <c r="E578" s="279" t="s">
        <v>302</v>
      </c>
      <c r="F578" s="379"/>
      <c r="G578" s="279"/>
      <c r="H578" s="379"/>
      <c r="I578" s="279"/>
      <c r="J578" s="279">
        <v>1</v>
      </c>
      <c r="K578" s="279"/>
      <c r="L578" s="279"/>
      <c r="M578" s="279"/>
      <c r="N578" s="379"/>
      <c r="O578" s="279"/>
      <c r="P578" s="279"/>
      <c r="Q578" s="279">
        <v>1</v>
      </c>
      <c r="R578" s="279"/>
      <c r="S578" s="279"/>
      <c r="T578" s="147"/>
      <c r="U578" s="280" t="s">
        <v>377</v>
      </c>
      <c r="V578" s="279">
        <v>3</v>
      </c>
      <c r="W578" s="279"/>
      <c r="X578" s="279"/>
      <c r="Y578" s="279"/>
      <c r="Z578" s="379"/>
      <c r="AA578" s="281"/>
      <c r="AB578" s="114"/>
      <c r="AC578" s="114"/>
      <c r="AD578" s="148"/>
      <c r="AE578" s="285" t="s">
        <v>39</v>
      </c>
      <c r="AF578" s="379"/>
      <c r="AG578" s="279"/>
      <c r="AH578" s="279"/>
      <c r="AI578" s="279"/>
      <c r="AJ578" s="279"/>
      <c r="AK578" s="279"/>
      <c r="AL578" s="279"/>
      <c r="AM578" s="279"/>
      <c r="AN578" s="279"/>
      <c r="AO578" s="279"/>
      <c r="AP578" s="279"/>
      <c r="AQ578" s="279"/>
      <c r="AR578" s="279"/>
      <c r="AT578" s="279">
        <f t="shared" si="391"/>
        <v>0</v>
      </c>
      <c r="AV578" s="282" t="s">
        <v>87</v>
      </c>
      <c r="AW578" s="148"/>
      <c r="AX578" s="279">
        <v>1</v>
      </c>
      <c r="AY578" s="279">
        <f t="shared" si="392"/>
        <v>0</v>
      </c>
      <c r="BA578" s="279"/>
      <c r="BC578" s="279"/>
      <c r="BD578" s="127"/>
      <c r="BE578" s="279"/>
      <c r="BF578" s="127"/>
      <c r="BG578" s="279"/>
      <c r="BH578" s="127"/>
      <c r="BI578" s="279"/>
      <c r="BJ578" s="127"/>
      <c r="BK578" s="283">
        <f t="shared" si="388"/>
        <v>0</v>
      </c>
      <c r="BL578" s="284" t="e">
        <f t="shared" si="390"/>
        <v>#DIV/0!</v>
      </c>
      <c r="BM578" s="127">
        <f t="shared" si="389"/>
        <v>0</v>
      </c>
      <c r="BO578" s="149"/>
    </row>
    <row r="579" spans="1:67" s="114" customFormat="1" ht="69" customHeight="1" x14ac:dyDescent="0.2">
      <c r="A579" s="279" t="s">
        <v>1120</v>
      </c>
      <c r="B579" s="961" t="s">
        <v>79</v>
      </c>
      <c r="C579" s="962"/>
      <c r="E579" s="279" t="s">
        <v>302</v>
      </c>
      <c r="G579" s="279"/>
      <c r="I579" s="279"/>
      <c r="J579" s="279">
        <v>1</v>
      </c>
      <c r="K579" s="279"/>
      <c r="L579" s="279"/>
      <c r="M579" s="279"/>
      <c r="O579" s="279"/>
      <c r="P579" s="279">
        <v>1</v>
      </c>
      <c r="Q579" s="279"/>
      <c r="R579" s="279"/>
      <c r="S579" s="279"/>
      <c r="U579" s="280" t="s">
        <v>377</v>
      </c>
      <c r="V579" s="279">
        <v>3</v>
      </c>
      <c r="W579" s="279"/>
      <c r="X579" s="279"/>
      <c r="Y579" s="279">
        <v>1</v>
      </c>
      <c r="AA579" s="281"/>
      <c r="AE579" s="285" t="s">
        <v>39</v>
      </c>
      <c r="AG579" s="279"/>
      <c r="AH579" s="279"/>
      <c r="AI579" s="279"/>
      <c r="AJ579" s="279"/>
      <c r="AK579" s="279"/>
      <c r="AL579" s="279"/>
      <c r="AM579" s="279"/>
      <c r="AN579" s="279"/>
      <c r="AO579" s="279"/>
      <c r="AP579" s="279"/>
      <c r="AQ579" s="279"/>
      <c r="AR579" s="279"/>
      <c r="AT579" s="279">
        <f t="shared" si="391"/>
        <v>0</v>
      </c>
      <c r="AV579" s="282" t="s">
        <v>79</v>
      </c>
      <c r="AX579" s="279">
        <v>1</v>
      </c>
      <c r="AY579" s="279">
        <f t="shared" si="392"/>
        <v>0</v>
      </c>
      <c r="BA579" s="279"/>
      <c r="BC579" s="279"/>
      <c r="BD579" s="127"/>
      <c r="BE579" s="279"/>
      <c r="BF579" s="127"/>
      <c r="BG579" s="279"/>
      <c r="BH579" s="127"/>
      <c r="BI579" s="279"/>
      <c r="BJ579" s="127"/>
      <c r="BK579" s="283">
        <f t="shared" si="388"/>
        <v>0</v>
      </c>
      <c r="BL579" s="284" t="e">
        <f t="shared" si="390"/>
        <v>#DIV/0!</v>
      </c>
      <c r="BM579" s="127">
        <f t="shared" si="389"/>
        <v>0</v>
      </c>
      <c r="BO579" s="149"/>
    </row>
    <row r="580" spans="1:67" s="114" customFormat="1" ht="69" customHeight="1" x14ac:dyDescent="0.2">
      <c r="A580" s="279" t="s">
        <v>1121</v>
      </c>
      <c r="B580" s="961" t="s">
        <v>52</v>
      </c>
      <c r="C580" s="962"/>
      <c r="D580" s="115"/>
      <c r="E580" s="279" t="s">
        <v>302</v>
      </c>
      <c r="F580" s="115"/>
      <c r="G580" s="279"/>
      <c r="H580" s="115"/>
      <c r="I580" s="279"/>
      <c r="J580" s="279">
        <v>1</v>
      </c>
      <c r="K580" s="279"/>
      <c r="L580" s="279"/>
      <c r="M580" s="279"/>
      <c r="O580" s="279"/>
      <c r="P580" s="279">
        <v>1</v>
      </c>
      <c r="Q580" s="279"/>
      <c r="R580" s="279"/>
      <c r="S580" s="279"/>
      <c r="T580" s="115"/>
      <c r="U580" s="280" t="s">
        <v>377</v>
      </c>
      <c r="V580" s="279">
        <v>3</v>
      </c>
      <c r="W580" s="279"/>
      <c r="X580" s="279"/>
      <c r="Y580" s="279"/>
      <c r="Z580" s="115"/>
      <c r="AA580" s="281"/>
      <c r="AB580" s="115"/>
      <c r="AD580" s="115"/>
      <c r="AE580" s="285" t="s">
        <v>37</v>
      </c>
      <c r="AF580" s="379"/>
      <c r="AG580" s="279"/>
      <c r="AH580" s="279"/>
      <c r="AI580" s="279"/>
      <c r="AJ580" s="279"/>
      <c r="AK580" s="279"/>
      <c r="AL580" s="279"/>
      <c r="AM580" s="279"/>
      <c r="AN580" s="279">
        <v>1</v>
      </c>
      <c r="AO580" s="279"/>
      <c r="AP580" s="279"/>
      <c r="AQ580" s="279"/>
      <c r="AR580" s="279"/>
      <c r="AT580" s="279">
        <f t="shared" si="391"/>
        <v>1</v>
      </c>
      <c r="AV580" s="282" t="s">
        <v>52</v>
      </c>
      <c r="AW580" s="115"/>
      <c r="AX580" s="279">
        <v>1</v>
      </c>
      <c r="AY580" s="279">
        <f t="shared" si="392"/>
        <v>1</v>
      </c>
      <c r="BA580" s="279" t="s">
        <v>352</v>
      </c>
      <c r="BC580" s="279"/>
      <c r="BD580" s="127"/>
      <c r="BE580" s="279"/>
      <c r="BF580" s="127"/>
      <c r="BG580" s="279"/>
      <c r="BH580" s="127"/>
      <c r="BI580" s="279"/>
      <c r="BJ580" s="127"/>
      <c r="BK580" s="283">
        <f t="shared" si="388"/>
        <v>0</v>
      </c>
      <c r="BL580" s="284">
        <f t="shared" si="390"/>
        <v>0</v>
      </c>
      <c r="BM580" s="127">
        <f t="shared" si="389"/>
        <v>0</v>
      </c>
      <c r="BO580" s="149"/>
    </row>
    <row r="581" spans="1:67" s="94" customFormat="1" ht="69" customHeight="1" x14ac:dyDescent="0.2">
      <c r="A581" s="279" t="s">
        <v>1122</v>
      </c>
      <c r="B581" s="961" t="s">
        <v>85</v>
      </c>
      <c r="C581" s="962"/>
      <c r="D581" s="115"/>
      <c r="E581" s="279" t="s">
        <v>302</v>
      </c>
      <c r="F581" s="115"/>
      <c r="G581" s="279"/>
      <c r="H581" s="115"/>
      <c r="I581" s="279"/>
      <c r="J581" s="279">
        <v>1</v>
      </c>
      <c r="K581" s="279"/>
      <c r="L581" s="279"/>
      <c r="M581" s="279"/>
      <c r="N581" s="114"/>
      <c r="O581" s="279">
        <v>1</v>
      </c>
      <c r="P581" s="279"/>
      <c r="Q581" s="279"/>
      <c r="R581" s="279">
        <v>1</v>
      </c>
      <c r="S581" s="279"/>
      <c r="T581" s="115"/>
      <c r="U581" s="280" t="s">
        <v>377</v>
      </c>
      <c r="V581" s="279">
        <v>3</v>
      </c>
      <c r="W581" s="279"/>
      <c r="X581" s="279"/>
      <c r="Y581" s="279"/>
      <c r="Z581" s="115"/>
      <c r="AA581" s="281"/>
      <c r="AB581" s="115"/>
      <c r="AC581" s="114"/>
      <c r="AD581" s="115"/>
      <c r="AE581" s="285" t="s">
        <v>39</v>
      </c>
      <c r="AF581" s="115"/>
      <c r="AG581" s="279"/>
      <c r="AH581" s="279"/>
      <c r="AI581" s="279"/>
      <c r="AJ581" s="279"/>
      <c r="AK581" s="279"/>
      <c r="AL581" s="279"/>
      <c r="AM581" s="279"/>
      <c r="AN581" s="279"/>
      <c r="AO581" s="279"/>
      <c r="AP581" s="279"/>
      <c r="AQ581" s="279"/>
      <c r="AR581" s="279"/>
      <c r="AT581" s="279">
        <f t="shared" si="391"/>
        <v>0</v>
      </c>
      <c r="AV581" s="282" t="s">
        <v>85</v>
      </c>
      <c r="AW581" s="115"/>
      <c r="AX581" s="279">
        <v>1</v>
      </c>
      <c r="AY581" s="279">
        <f t="shared" si="392"/>
        <v>0</v>
      </c>
      <c r="BA581" s="279"/>
      <c r="BC581" s="279"/>
      <c r="BD581" s="127"/>
      <c r="BE581" s="279"/>
      <c r="BF581" s="127"/>
      <c r="BG581" s="279"/>
      <c r="BH581" s="127"/>
      <c r="BI581" s="279"/>
      <c r="BJ581" s="127"/>
      <c r="BK581" s="283">
        <f t="shared" si="388"/>
        <v>0</v>
      </c>
      <c r="BL581" s="284" t="e">
        <f t="shared" si="390"/>
        <v>#DIV/0!</v>
      </c>
      <c r="BM581" s="127">
        <f t="shared" si="389"/>
        <v>0</v>
      </c>
      <c r="BO581" s="131"/>
    </row>
    <row r="582" spans="1:67" s="114" customFormat="1" ht="69" customHeight="1" x14ac:dyDescent="0.2">
      <c r="A582" s="279" t="s">
        <v>1123</v>
      </c>
      <c r="B582" s="961" t="s">
        <v>36</v>
      </c>
      <c r="C582" s="962"/>
      <c r="E582" s="279" t="s">
        <v>302</v>
      </c>
      <c r="G582" s="279"/>
      <c r="I582" s="279"/>
      <c r="J582" s="279">
        <v>1</v>
      </c>
      <c r="K582" s="279"/>
      <c r="L582" s="279"/>
      <c r="M582" s="279"/>
      <c r="O582" s="279">
        <v>1</v>
      </c>
      <c r="P582" s="279"/>
      <c r="Q582" s="279"/>
      <c r="R582" s="279">
        <v>1</v>
      </c>
      <c r="S582" s="279"/>
      <c r="U582" s="280" t="s">
        <v>377</v>
      </c>
      <c r="V582" s="279">
        <v>3</v>
      </c>
      <c r="W582" s="279"/>
      <c r="X582" s="279">
        <v>1</v>
      </c>
      <c r="Y582" s="279">
        <v>1</v>
      </c>
      <c r="AA582" s="281"/>
      <c r="AE582" s="285" t="s">
        <v>39</v>
      </c>
      <c r="AF582" s="115"/>
      <c r="AG582" s="279"/>
      <c r="AH582" s="279"/>
      <c r="AI582" s="279"/>
      <c r="AJ582" s="279"/>
      <c r="AK582" s="279"/>
      <c r="AL582" s="279"/>
      <c r="AM582" s="279"/>
      <c r="AN582" s="279"/>
      <c r="AO582" s="279"/>
      <c r="AP582" s="279"/>
      <c r="AQ582" s="279"/>
      <c r="AR582" s="279"/>
      <c r="AT582" s="279">
        <f t="shared" si="391"/>
        <v>0</v>
      </c>
      <c r="AV582" s="282" t="s">
        <v>36</v>
      </c>
      <c r="AX582" s="279">
        <v>1</v>
      </c>
      <c r="AY582" s="279">
        <f t="shared" si="392"/>
        <v>0</v>
      </c>
      <c r="BA582" s="279"/>
      <c r="BC582" s="279"/>
      <c r="BD582" s="127"/>
      <c r="BE582" s="279"/>
      <c r="BF582" s="127"/>
      <c r="BG582" s="279"/>
      <c r="BH582" s="127"/>
      <c r="BI582" s="279"/>
      <c r="BJ582" s="127"/>
      <c r="BK582" s="283">
        <f t="shared" si="388"/>
        <v>0</v>
      </c>
      <c r="BL582" s="284" t="e">
        <f t="shared" si="390"/>
        <v>#DIV/0!</v>
      </c>
      <c r="BM582" s="127">
        <f t="shared" si="389"/>
        <v>0</v>
      </c>
      <c r="BO582" s="149"/>
    </row>
    <row r="583" spans="1:67" s="114" customFormat="1" ht="69" customHeight="1" x14ac:dyDescent="0.2">
      <c r="A583" s="279" t="s">
        <v>1124</v>
      </c>
      <c r="B583" s="961" t="s">
        <v>86</v>
      </c>
      <c r="C583" s="962"/>
      <c r="D583" s="115"/>
      <c r="E583" s="279" t="s">
        <v>302</v>
      </c>
      <c r="F583" s="115"/>
      <c r="G583" s="279"/>
      <c r="H583" s="115"/>
      <c r="I583" s="279"/>
      <c r="J583" s="279">
        <v>1</v>
      </c>
      <c r="K583" s="279"/>
      <c r="L583" s="279"/>
      <c r="M583" s="279"/>
      <c r="O583" s="279">
        <v>1</v>
      </c>
      <c r="P583" s="279"/>
      <c r="Q583" s="279"/>
      <c r="R583" s="279"/>
      <c r="S583" s="279"/>
      <c r="T583" s="115"/>
      <c r="U583" s="280" t="s">
        <v>377</v>
      </c>
      <c r="V583" s="279">
        <v>3</v>
      </c>
      <c r="W583" s="279"/>
      <c r="X583" s="279"/>
      <c r="Y583" s="279"/>
      <c r="Z583" s="115"/>
      <c r="AA583" s="281"/>
      <c r="AB583" s="115"/>
      <c r="AD583" s="115"/>
      <c r="AE583" s="285" t="s">
        <v>39</v>
      </c>
      <c r="AF583" s="223"/>
      <c r="AG583" s="285"/>
      <c r="AH583" s="285"/>
      <c r="AI583" s="285"/>
      <c r="AJ583" s="285"/>
      <c r="AK583" s="285"/>
      <c r="AL583" s="285"/>
      <c r="AM583" s="285"/>
      <c r="AN583" s="279"/>
      <c r="AO583" s="279"/>
      <c r="AP583" s="279"/>
      <c r="AQ583" s="279"/>
      <c r="AR583" s="279"/>
      <c r="AT583" s="279">
        <f t="shared" si="391"/>
        <v>0</v>
      </c>
      <c r="AV583" s="282" t="s">
        <v>86</v>
      </c>
      <c r="AW583" s="115"/>
      <c r="AX583" s="279">
        <v>1</v>
      </c>
      <c r="AY583" s="279">
        <f t="shared" si="392"/>
        <v>0</v>
      </c>
      <c r="BA583" s="279"/>
      <c r="BC583" s="279"/>
      <c r="BD583" s="127"/>
      <c r="BE583" s="279"/>
      <c r="BF583" s="127"/>
      <c r="BG583" s="279"/>
      <c r="BH583" s="127"/>
      <c r="BI583" s="279"/>
      <c r="BJ583" s="127"/>
      <c r="BK583" s="283">
        <f t="shared" si="388"/>
        <v>0</v>
      </c>
      <c r="BL583" s="284" t="e">
        <f t="shared" si="390"/>
        <v>#DIV/0!</v>
      </c>
      <c r="BM583" s="127">
        <f t="shared" si="389"/>
        <v>0</v>
      </c>
      <c r="BO583" s="149"/>
    </row>
    <row r="584" spans="1:67" s="114" customFormat="1" ht="69" customHeight="1" x14ac:dyDescent="0.2">
      <c r="A584" s="279" t="s">
        <v>1125</v>
      </c>
      <c r="B584" s="961" t="s">
        <v>80</v>
      </c>
      <c r="C584" s="962"/>
      <c r="D584" s="115"/>
      <c r="E584" s="279" t="s">
        <v>302</v>
      </c>
      <c r="F584" s="115"/>
      <c r="G584" s="279"/>
      <c r="H584" s="115"/>
      <c r="I584" s="279"/>
      <c r="J584" s="279">
        <v>1</v>
      </c>
      <c r="K584" s="279"/>
      <c r="L584" s="279"/>
      <c r="M584" s="279"/>
      <c r="O584" s="279"/>
      <c r="P584" s="279"/>
      <c r="Q584" s="279">
        <v>1</v>
      </c>
      <c r="R584" s="279"/>
      <c r="S584" s="279"/>
      <c r="T584" s="115"/>
      <c r="U584" s="280" t="s">
        <v>377</v>
      </c>
      <c r="V584" s="279">
        <v>3</v>
      </c>
      <c r="W584" s="279"/>
      <c r="X584" s="279">
        <v>1</v>
      </c>
      <c r="Y584" s="279">
        <v>1</v>
      </c>
      <c r="Z584" s="115"/>
      <c r="AA584" s="281"/>
      <c r="AB584" s="115"/>
      <c r="AD584" s="115"/>
      <c r="AE584" s="285" t="s">
        <v>39</v>
      </c>
      <c r="AF584" s="115"/>
      <c r="AG584" s="279"/>
      <c r="AH584" s="279"/>
      <c r="AI584" s="279"/>
      <c r="AJ584" s="279"/>
      <c r="AK584" s="279"/>
      <c r="AL584" s="279"/>
      <c r="AM584" s="279"/>
      <c r="AN584" s="279"/>
      <c r="AO584" s="279"/>
      <c r="AP584" s="279"/>
      <c r="AQ584" s="279"/>
      <c r="AR584" s="279"/>
      <c r="AT584" s="279">
        <f t="shared" si="391"/>
        <v>0</v>
      </c>
      <c r="AV584" s="282" t="s">
        <v>80</v>
      </c>
      <c r="AW584" s="115"/>
      <c r="AX584" s="279">
        <v>1</v>
      </c>
      <c r="AY584" s="279">
        <f t="shared" si="392"/>
        <v>0</v>
      </c>
      <c r="BA584" s="279"/>
      <c r="BC584" s="279"/>
      <c r="BD584" s="127"/>
      <c r="BE584" s="279"/>
      <c r="BF584" s="127"/>
      <c r="BG584" s="279"/>
      <c r="BH584" s="127"/>
      <c r="BI584" s="279"/>
      <c r="BJ584" s="127"/>
      <c r="BK584" s="283">
        <f t="shared" si="388"/>
        <v>0</v>
      </c>
      <c r="BL584" s="284" t="e">
        <f t="shared" si="390"/>
        <v>#DIV/0!</v>
      </c>
      <c r="BM584" s="127">
        <f t="shared" si="389"/>
        <v>0</v>
      </c>
      <c r="BO584" s="149"/>
    </row>
    <row r="585" spans="1:67" s="94" customFormat="1" ht="69" customHeight="1" x14ac:dyDescent="0.2">
      <c r="A585" s="279" t="s">
        <v>1126</v>
      </c>
      <c r="B585" s="961" t="s">
        <v>259</v>
      </c>
      <c r="C585" s="962"/>
      <c r="D585" s="114"/>
      <c r="E585" s="279" t="s">
        <v>302</v>
      </c>
      <c r="F585" s="114"/>
      <c r="G585" s="279"/>
      <c r="H585" s="114"/>
      <c r="I585" s="279"/>
      <c r="J585" s="279">
        <v>1</v>
      </c>
      <c r="K585" s="279"/>
      <c r="L585" s="279"/>
      <c r="M585" s="279"/>
      <c r="N585" s="114"/>
      <c r="O585" s="279"/>
      <c r="P585" s="279">
        <v>1</v>
      </c>
      <c r="Q585" s="279"/>
      <c r="R585" s="279"/>
      <c r="S585" s="279"/>
      <c r="T585" s="114"/>
      <c r="U585" s="280" t="s">
        <v>377</v>
      </c>
      <c r="V585" s="279">
        <v>3</v>
      </c>
      <c r="W585" s="279"/>
      <c r="X585" s="279"/>
      <c r="Y585" s="279"/>
      <c r="Z585" s="114"/>
      <c r="AA585" s="281"/>
      <c r="AB585" s="114"/>
      <c r="AC585" s="114"/>
      <c r="AD585" s="114"/>
      <c r="AE585" s="285" t="s">
        <v>37</v>
      </c>
      <c r="AF585" s="114"/>
      <c r="AG585" s="279"/>
      <c r="AH585" s="279"/>
      <c r="AI585" s="279"/>
      <c r="AJ585" s="279"/>
      <c r="AK585" s="279"/>
      <c r="AL585" s="279"/>
      <c r="AM585" s="279">
        <v>1</v>
      </c>
      <c r="AN585" s="279"/>
      <c r="AO585" s="279"/>
      <c r="AP585" s="279"/>
      <c r="AQ585" s="279"/>
      <c r="AR585" s="279"/>
      <c r="AS585" s="115"/>
      <c r="AT585" s="279">
        <f>SUM(AG585:AR585)</f>
        <v>1</v>
      </c>
      <c r="AU585" s="115"/>
      <c r="AV585" s="282" t="s">
        <v>259</v>
      </c>
      <c r="AW585" s="114"/>
      <c r="AX585" s="279">
        <v>1</v>
      </c>
      <c r="AY585" s="279">
        <f>IF(AT585&lt;&gt;0,1,0)</f>
        <v>1</v>
      </c>
      <c r="AZ585" s="115"/>
      <c r="BA585" s="279" t="s">
        <v>352</v>
      </c>
      <c r="BC585" s="279"/>
      <c r="BD585" s="127"/>
      <c r="BE585" s="279"/>
      <c r="BF585" s="127"/>
      <c r="BG585" s="279"/>
      <c r="BH585" s="127"/>
      <c r="BI585" s="279"/>
      <c r="BJ585" s="127"/>
      <c r="BK585" s="283">
        <f>BC585+BE585+BG585+BI585</f>
        <v>0</v>
      </c>
      <c r="BL585" s="284">
        <f t="shared" si="390"/>
        <v>0</v>
      </c>
      <c r="BM585" s="127">
        <f>BD585+BF585+BH585+BJ585</f>
        <v>0</v>
      </c>
      <c r="BO585" s="131"/>
    </row>
    <row r="586" spans="1:67" s="115" customFormat="1" ht="69" customHeight="1" x14ac:dyDescent="0.2">
      <c r="A586" s="279" t="s">
        <v>1127</v>
      </c>
      <c r="B586" s="961" t="s">
        <v>66</v>
      </c>
      <c r="C586" s="962"/>
      <c r="D586" s="379"/>
      <c r="E586" s="279" t="s">
        <v>302</v>
      </c>
      <c r="F586" s="379"/>
      <c r="G586" s="279"/>
      <c r="H586" s="379"/>
      <c r="I586" s="279"/>
      <c r="J586" s="279">
        <v>1</v>
      </c>
      <c r="K586" s="279"/>
      <c r="L586" s="279"/>
      <c r="M586" s="279"/>
      <c r="N586" s="379"/>
      <c r="O586" s="279"/>
      <c r="P586" s="279"/>
      <c r="Q586" s="279">
        <v>1</v>
      </c>
      <c r="R586" s="279"/>
      <c r="S586" s="279"/>
      <c r="T586" s="147"/>
      <c r="U586" s="280" t="s">
        <v>377</v>
      </c>
      <c r="V586" s="279">
        <v>3</v>
      </c>
      <c r="W586" s="279"/>
      <c r="X586" s="279"/>
      <c r="Y586" s="279"/>
      <c r="Z586" s="379"/>
      <c r="AA586" s="281"/>
      <c r="AB586" s="114"/>
      <c r="AC586" s="114"/>
      <c r="AD586" s="148"/>
      <c r="AE586" s="285" t="s">
        <v>39</v>
      </c>
      <c r="AF586" s="114"/>
      <c r="AG586" s="279"/>
      <c r="AH586" s="279"/>
      <c r="AI586" s="279"/>
      <c r="AJ586" s="279"/>
      <c r="AK586" s="279"/>
      <c r="AL586" s="279"/>
      <c r="AM586" s="279"/>
      <c r="AN586" s="279"/>
      <c r="AO586" s="279"/>
      <c r="AP586" s="279"/>
      <c r="AQ586" s="279"/>
      <c r="AR586" s="279"/>
      <c r="AS586" s="94"/>
      <c r="AT586" s="279">
        <f>SUM(AG586:AR586)</f>
        <v>0</v>
      </c>
      <c r="AU586" s="94"/>
      <c r="AV586" s="282" t="s">
        <v>66</v>
      </c>
      <c r="AW586" s="148"/>
      <c r="AX586" s="279">
        <v>1</v>
      </c>
      <c r="AY586" s="279">
        <f>IF(AT586&lt;&gt;0,1,0)</f>
        <v>0</v>
      </c>
      <c r="AZ586" s="94"/>
      <c r="BA586" s="279"/>
      <c r="BC586" s="279"/>
      <c r="BD586" s="127"/>
      <c r="BE586" s="279"/>
      <c r="BF586" s="127"/>
      <c r="BG586" s="279"/>
      <c r="BH586" s="127"/>
      <c r="BI586" s="279"/>
      <c r="BJ586" s="127"/>
      <c r="BK586" s="283">
        <f>BC586+BE586+BG586+BI586</f>
        <v>0</v>
      </c>
      <c r="BL586" s="284" t="e">
        <f t="shared" si="390"/>
        <v>#DIV/0!</v>
      </c>
      <c r="BM586" s="127">
        <f>BD586+BF586+BH586+BJ586</f>
        <v>0</v>
      </c>
      <c r="BO586" s="149"/>
    </row>
    <row r="587" spans="1:67" s="94" customFormat="1" ht="69" customHeight="1" x14ac:dyDescent="0.2">
      <c r="A587" s="279" t="s">
        <v>1128</v>
      </c>
      <c r="B587" s="961" t="s">
        <v>530</v>
      </c>
      <c r="C587" s="962"/>
      <c r="D587" s="115"/>
      <c r="E587" s="279" t="s">
        <v>302</v>
      </c>
      <c r="F587" s="115"/>
      <c r="G587" s="279"/>
      <c r="H587" s="115"/>
      <c r="I587" s="279"/>
      <c r="J587" s="279">
        <v>1</v>
      </c>
      <c r="K587" s="279"/>
      <c r="L587" s="279"/>
      <c r="M587" s="279"/>
      <c r="N587" s="379"/>
      <c r="O587" s="279"/>
      <c r="P587" s="279"/>
      <c r="Q587" s="279"/>
      <c r="R587" s="279">
        <v>1</v>
      </c>
      <c r="S587" s="279"/>
      <c r="T587" s="115"/>
      <c r="U587" s="280" t="s">
        <v>377</v>
      </c>
      <c r="V587" s="279">
        <v>3</v>
      </c>
      <c r="W587" s="279"/>
      <c r="X587" s="279"/>
      <c r="Y587" s="279">
        <v>1</v>
      </c>
      <c r="Z587" s="115"/>
      <c r="AA587" s="281"/>
      <c r="AB587" s="115"/>
      <c r="AC587" s="114"/>
      <c r="AD587" s="115"/>
      <c r="AE587" s="285" t="s">
        <v>39</v>
      </c>
      <c r="AF587" s="114"/>
      <c r="AG587" s="279"/>
      <c r="AH587" s="279"/>
      <c r="AI587" s="279"/>
      <c r="AJ587" s="279"/>
      <c r="AK587" s="279"/>
      <c r="AL587" s="279"/>
      <c r="AM587" s="279"/>
      <c r="AN587" s="279"/>
      <c r="AO587" s="279"/>
      <c r="AP587" s="279"/>
      <c r="AQ587" s="279"/>
      <c r="AR587" s="279"/>
      <c r="AT587" s="279">
        <f t="shared" ref="AT587" si="398">SUM(AG587:AR587)</f>
        <v>0</v>
      </c>
      <c r="AV587" s="282" t="s">
        <v>530</v>
      </c>
      <c r="AW587" s="115"/>
      <c r="AX587" s="279">
        <v>1</v>
      </c>
      <c r="AY587" s="279">
        <f t="shared" ref="AY587" si="399">IF(AT587&lt;&gt;0,1,0)</f>
        <v>0</v>
      </c>
      <c r="BA587" s="279"/>
      <c r="BC587" s="279"/>
      <c r="BD587" s="127"/>
      <c r="BE587" s="279"/>
      <c r="BF587" s="127"/>
      <c r="BG587" s="279"/>
      <c r="BH587" s="127"/>
      <c r="BI587" s="279"/>
      <c r="BJ587" s="127"/>
      <c r="BK587" s="283">
        <f t="shared" ref="BK587" si="400">BC587+BE587+BG587+BI587</f>
        <v>0</v>
      </c>
      <c r="BL587" s="284" t="e">
        <f t="shared" si="390"/>
        <v>#DIV/0!</v>
      </c>
      <c r="BM587" s="127">
        <f t="shared" ref="BM587" si="401">BD587+BF587+BH587+BJ587</f>
        <v>0</v>
      </c>
      <c r="BO587" s="131"/>
    </row>
    <row r="588" spans="1:67" s="115" customFormat="1" ht="69" customHeight="1" x14ac:dyDescent="0.2">
      <c r="A588" s="279" t="s">
        <v>1129</v>
      </c>
      <c r="B588" s="961" t="s">
        <v>221</v>
      </c>
      <c r="C588" s="962"/>
      <c r="D588" s="379"/>
      <c r="E588" s="279" t="s">
        <v>302</v>
      </c>
      <c r="F588" s="379"/>
      <c r="G588" s="279"/>
      <c r="H588" s="379"/>
      <c r="I588" s="279"/>
      <c r="J588" s="279">
        <v>1</v>
      </c>
      <c r="K588" s="279"/>
      <c r="L588" s="279"/>
      <c r="M588" s="279"/>
      <c r="N588" s="379"/>
      <c r="O588" s="279"/>
      <c r="P588" s="279"/>
      <c r="Q588" s="279">
        <v>1</v>
      </c>
      <c r="R588" s="279"/>
      <c r="S588" s="279"/>
      <c r="T588" s="147"/>
      <c r="U588" s="280" t="s">
        <v>377</v>
      </c>
      <c r="V588" s="279">
        <v>3</v>
      </c>
      <c r="W588" s="279"/>
      <c r="X588" s="279"/>
      <c r="Y588" s="279"/>
      <c r="Z588" s="379"/>
      <c r="AA588" s="281"/>
      <c r="AB588" s="114"/>
      <c r="AC588" s="114"/>
      <c r="AD588" s="148"/>
      <c r="AE588" s="285" t="s">
        <v>39</v>
      </c>
      <c r="AF588" s="114"/>
      <c r="AG588" s="279"/>
      <c r="AH588" s="279"/>
      <c r="AI588" s="279"/>
      <c r="AJ588" s="279"/>
      <c r="AK588" s="279"/>
      <c r="AL588" s="279"/>
      <c r="AM588" s="279"/>
      <c r="AN588" s="279"/>
      <c r="AO588" s="279"/>
      <c r="AP588" s="279"/>
      <c r="AQ588" s="279"/>
      <c r="AR588" s="279"/>
      <c r="AS588" s="94"/>
      <c r="AT588" s="279">
        <f t="shared" si="391"/>
        <v>0</v>
      </c>
      <c r="AU588" s="94"/>
      <c r="AV588" s="282" t="s">
        <v>221</v>
      </c>
      <c r="AW588" s="148"/>
      <c r="AX588" s="279">
        <v>1</v>
      </c>
      <c r="AY588" s="279">
        <f t="shared" si="392"/>
        <v>0</v>
      </c>
      <c r="AZ588" s="94"/>
      <c r="BA588" s="279"/>
      <c r="BC588" s="279"/>
      <c r="BD588" s="127"/>
      <c r="BE588" s="279"/>
      <c r="BF588" s="127"/>
      <c r="BG588" s="279"/>
      <c r="BH588" s="127"/>
      <c r="BI588" s="279"/>
      <c r="BJ588" s="127"/>
      <c r="BK588" s="283">
        <f t="shared" si="388"/>
        <v>0</v>
      </c>
      <c r="BL588" s="284" t="e">
        <f t="shared" si="390"/>
        <v>#DIV/0!</v>
      </c>
      <c r="BM588" s="127">
        <f t="shared" si="389"/>
        <v>0</v>
      </c>
      <c r="BO588" s="149"/>
    </row>
    <row r="589" spans="1:67" s="94" customFormat="1" ht="69" customHeight="1" x14ac:dyDescent="0.2">
      <c r="A589" s="279" t="s">
        <v>1130</v>
      </c>
      <c r="B589" s="961" t="s">
        <v>83</v>
      </c>
      <c r="C589" s="962"/>
      <c r="D589" s="115"/>
      <c r="E589" s="279" t="s">
        <v>302</v>
      </c>
      <c r="F589" s="115"/>
      <c r="G589" s="279"/>
      <c r="H589" s="115"/>
      <c r="I589" s="279"/>
      <c r="J589" s="279">
        <v>1</v>
      </c>
      <c r="K589" s="279"/>
      <c r="L589" s="279"/>
      <c r="M589" s="279"/>
      <c r="N589" s="114"/>
      <c r="O589" s="279"/>
      <c r="P589" s="279"/>
      <c r="Q589" s="279">
        <v>1</v>
      </c>
      <c r="R589" s="279"/>
      <c r="S589" s="279"/>
      <c r="T589" s="115"/>
      <c r="U589" s="280" t="s">
        <v>377</v>
      </c>
      <c r="V589" s="279">
        <v>3</v>
      </c>
      <c r="W589" s="279"/>
      <c r="X589" s="279"/>
      <c r="Y589" s="279">
        <v>1</v>
      </c>
      <c r="Z589" s="115"/>
      <c r="AA589" s="281"/>
      <c r="AB589" s="115"/>
      <c r="AC589" s="114"/>
      <c r="AD589" s="115"/>
      <c r="AE589" s="534" t="s">
        <v>355</v>
      </c>
      <c r="AF589" s="431"/>
      <c r="AG589" s="491"/>
      <c r="AH589" s="491"/>
      <c r="AI589" s="491">
        <v>1</v>
      </c>
      <c r="AJ589" s="491"/>
      <c r="AK589" s="491"/>
      <c r="AL589" s="491"/>
      <c r="AM589" s="491"/>
      <c r="AN589" s="490"/>
      <c r="AO589" s="490"/>
      <c r="AP589" s="490"/>
      <c r="AQ589" s="492"/>
      <c r="AR589" s="490"/>
      <c r="AT589" s="279">
        <f t="shared" ref="AT589:AT594" si="402">SUM(AG589:AR589)</f>
        <v>1</v>
      </c>
      <c r="AV589" s="282" t="s">
        <v>83</v>
      </c>
      <c r="AW589" s="115"/>
      <c r="AX589" s="279">
        <v>1</v>
      </c>
      <c r="AY589" s="279">
        <f t="shared" ref="AY589:AY594" si="403">IF(AT589&lt;&gt;0,1,0)</f>
        <v>1</v>
      </c>
      <c r="BA589" s="279" t="s">
        <v>3</v>
      </c>
      <c r="BC589" s="279"/>
      <c r="BD589" s="127"/>
      <c r="BE589" s="279"/>
      <c r="BF589" s="127"/>
      <c r="BG589" s="279"/>
      <c r="BH589" s="127"/>
      <c r="BI589" s="279"/>
      <c r="BJ589" s="127"/>
      <c r="BK589" s="283">
        <f t="shared" ref="BK589:BK594" si="404">BC589+BE589+BG589+BI589</f>
        <v>0</v>
      </c>
      <c r="BL589" s="284">
        <f t="shared" si="390"/>
        <v>0</v>
      </c>
      <c r="BM589" s="127">
        <f t="shared" ref="BM589:BM594" si="405">BD589+BF589+BH589+BJ589</f>
        <v>0</v>
      </c>
      <c r="BO589" s="131"/>
    </row>
    <row r="590" spans="1:67" s="115" customFormat="1" ht="69" customHeight="1" x14ac:dyDescent="0.2">
      <c r="A590" s="279" t="s">
        <v>1131</v>
      </c>
      <c r="B590" s="961" t="s">
        <v>92</v>
      </c>
      <c r="C590" s="962"/>
      <c r="D590" s="379"/>
      <c r="E590" s="279" t="s">
        <v>302</v>
      </c>
      <c r="F590" s="379"/>
      <c r="G590" s="279"/>
      <c r="H590" s="379"/>
      <c r="I590" s="279"/>
      <c r="J590" s="279">
        <v>1</v>
      </c>
      <c r="K590" s="279"/>
      <c r="L590" s="279"/>
      <c r="M590" s="279"/>
      <c r="N590" s="114"/>
      <c r="O590" s="279"/>
      <c r="P590" s="279"/>
      <c r="Q590" s="279">
        <v>1</v>
      </c>
      <c r="R590" s="279"/>
      <c r="S590" s="279"/>
      <c r="T590" s="147"/>
      <c r="U590" s="280" t="s">
        <v>377</v>
      </c>
      <c r="V590" s="279">
        <v>3</v>
      </c>
      <c r="W590" s="279"/>
      <c r="X590" s="279"/>
      <c r="Y590" s="279"/>
      <c r="Z590" s="379"/>
      <c r="AA590" s="281"/>
      <c r="AB590" s="114"/>
      <c r="AC590" s="114"/>
      <c r="AD590" s="148"/>
      <c r="AE590" s="285" t="s">
        <v>39</v>
      </c>
      <c r="AF590" s="379"/>
      <c r="AG590" s="279"/>
      <c r="AH590" s="279"/>
      <c r="AI590" s="279"/>
      <c r="AJ590" s="279"/>
      <c r="AK590" s="279"/>
      <c r="AL590" s="279"/>
      <c r="AM590" s="279"/>
      <c r="AN590" s="279"/>
      <c r="AO590" s="279"/>
      <c r="AP590" s="279"/>
      <c r="AQ590" s="279"/>
      <c r="AR590" s="279"/>
      <c r="AS590" s="94"/>
      <c r="AT590" s="279">
        <f t="shared" si="402"/>
        <v>0</v>
      </c>
      <c r="AU590" s="94"/>
      <c r="AV590" s="282" t="s">
        <v>60</v>
      </c>
      <c r="AW590" s="148"/>
      <c r="AX590" s="279">
        <v>1</v>
      </c>
      <c r="AY590" s="279">
        <f t="shared" si="403"/>
        <v>0</v>
      </c>
      <c r="AZ590" s="94"/>
      <c r="BA590" s="279"/>
      <c r="BC590" s="279"/>
      <c r="BD590" s="127"/>
      <c r="BE590" s="279"/>
      <c r="BF590" s="127"/>
      <c r="BG590" s="279"/>
      <c r="BH590" s="127"/>
      <c r="BI590" s="279"/>
      <c r="BJ590" s="127"/>
      <c r="BK590" s="283">
        <f t="shared" si="404"/>
        <v>0</v>
      </c>
      <c r="BL590" s="284" t="e">
        <f t="shared" si="390"/>
        <v>#DIV/0!</v>
      </c>
      <c r="BM590" s="127">
        <f t="shared" si="405"/>
        <v>0</v>
      </c>
      <c r="BO590" s="149"/>
    </row>
    <row r="591" spans="1:67" s="115" customFormat="1" ht="69" customHeight="1" x14ac:dyDescent="0.2">
      <c r="A591" s="279" t="s">
        <v>1132</v>
      </c>
      <c r="B591" s="961" t="s">
        <v>84</v>
      </c>
      <c r="C591" s="962"/>
      <c r="D591" s="145"/>
      <c r="E591" s="279" t="s">
        <v>302</v>
      </c>
      <c r="F591" s="145"/>
      <c r="G591" s="279"/>
      <c r="H591" s="145"/>
      <c r="I591" s="279"/>
      <c r="J591" s="279">
        <v>1</v>
      </c>
      <c r="K591" s="279"/>
      <c r="L591" s="279"/>
      <c r="M591" s="279"/>
      <c r="N591" s="379"/>
      <c r="O591" s="279"/>
      <c r="P591" s="279"/>
      <c r="Q591" s="279">
        <v>1</v>
      </c>
      <c r="R591" s="279"/>
      <c r="S591" s="279"/>
      <c r="T591" s="243"/>
      <c r="U591" s="280" t="s">
        <v>377</v>
      </c>
      <c r="V591" s="279">
        <v>3</v>
      </c>
      <c r="W591" s="279"/>
      <c r="X591" s="279"/>
      <c r="Y591" s="279"/>
      <c r="Z591" s="145"/>
      <c r="AA591" s="281"/>
      <c r="AC591" s="114"/>
      <c r="AD591" s="244"/>
      <c r="AE591" s="285" t="s">
        <v>39</v>
      </c>
      <c r="AF591" s="145"/>
      <c r="AG591" s="279"/>
      <c r="AH591" s="279"/>
      <c r="AI591" s="279"/>
      <c r="AJ591" s="279"/>
      <c r="AK591" s="279"/>
      <c r="AL591" s="279"/>
      <c r="AM591" s="279"/>
      <c r="AN591" s="279"/>
      <c r="AO591" s="279"/>
      <c r="AP591" s="279"/>
      <c r="AQ591" s="279"/>
      <c r="AR591" s="279"/>
      <c r="AT591" s="279">
        <f t="shared" si="402"/>
        <v>0</v>
      </c>
      <c r="AV591" s="282" t="s">
        <v>84</v>
      </c>
      <c r="AW591" s="244"/>
      <c r="AX591" s="279">
        <v>1</v>
      </c>
      <c r="AY591" s="279">
        <f t="shared" si="403"/>
        <v>0</v>
      </c>
      <c r="BA591" s="279"/>
      <c r="BC591" s="279"/>
      <c r="BD591" s="127"/>
      <c r="BE591" s="279"/>
      <c r="BF591" s="127"/>
      <c r="BG591" s="279"/>
      <c r="BH591" s="127"/>
      <c r="BI591" s="279"/>
      <c r="BJ591" s="127"/>
      <c r="BK591" s="283">
        <f t="shared" si="404"/>
        <v>0</v>
      </c>
      <c r="BL591" s="284" t="e">
        <f t="shared" si="390"/>
        <v>#DIV/0!</v>
      </c>
      <c r="BM591" s="127">
        <f t="shared" si="405"/>
        <v>0</v>
      </c>
      <c r="BO591" s="149"/>
    </row>
    <row r="592" spans="1:67" s="94" customFormat="1" ht="69" customHeight="1" x14ac:dyDescent="0.2">
      <c r="A592" s="279" t="s">
        <v>1133</v>
      </c>
      <c r="B592" s="961" t="s">
        <v>862</v>
      </c>
      <c r="C592" s="962"/>
      <c r="D592" s="115"/>
      <c r="E592" s="279" t="s">
        <v>302</v>
      </c>
      <c r="F592" s="115"/>
      <c r="G592" s="279"/>
      <c r="H592" s="115"/>
      <c r="I592" s="279"/>
      <c r="J592" s="279">
        <v>1</v>
      </c>
      <c r="K592" s="279"/>
      <c r="L592" s="279"/>
      <c r="M592" s="279"/>
      <c r="N592" s="114"/>
      <c r="O592" s="279"/>
      <c r="P592" s="279"/>
      <c r="Q592" s="279"/>
      <c r="R592" s="279"/>
      <c r="S592" s="279">
        <v>1</v>
      </c>
      <c r="T592" s="115"/>
      <c r="U592" s="280" t="s">
        <v>377</v>
      </c>
      <c r="V592" s="279">
        <v>3</v>
      </c>
      <c r="W592" s="279"/>
      <c r="X592" s="279"/>
      <c r="Y592" s="279">
        <v>1</v>
      </c>
      <c r="Z592" s="115"/>
      <c r="AA592" s="281"/>
      <c r="AB592" s="115"/>
      <c r="AC592" s="114"/>
      <c r="AD592" s="115"/>
      <c r="AE592" s="285" t="s">
        <v>39</v>
      </c>
      <c r="AF592" s="115"/>
      <c r="AG592" s="279"/>
      <c r="AH592" s="279"/>
      <c r="AI592" s="279"/>
      <c r="AJ592" s="279"/>
      <c r="AK592" s="279"/>
      <c r="AL592" s="279"/>
      <c r="AM592" s="279"/>
      <c r="AN592" s="279"/>
      <c r="AO592" s="279"/>
      <c r="AP592" s="279"/>
      <c r="AQ592" s="279"/>
      <c r="AR592" s="279"/>
      <c r="AS592" s="115"/>
      <c r="AT592" s="279">
        <f t="shared" si="402"/>
        <v>0</v>
      </c>
      <c r="AU592" s="115"/>
      <c r="AV592" s="282" t="s">
        <v>258</v>
      </c>
      <c r="AW592" s="115"/>
      <c r="AX592" s="279">
        <v>1</v>
      </c>
      <c r="AY592" s="279">
        <f t="shared" si="403"/>
        <v>0</v>
      </c>
      <c r="AZ592" s="115"/>
      <c r="BA592" s="279"/>
      <c r="BC592" s="279"/>
      <c r="BD592" s="127"/>
      <c r="BE592" s="279"/>
      <c r="BF592" s="127"/>
      <c r="BG592" s="279"/>
      <c r="BH592" s="127"/>
      <c r="BI592" s="279"/>
      <c r="BJ592" s="127"/>
      <c r="BK592" s="283">
        <f t="shared" si="404"/>
        <v>0</v>
      </c>
      <c r="BL592" s="284" t="e">
        <f t="shared" si="390"/>
        <v>#DIV/0!</v>
      </c>
      <c r="BM592" s="127">
        <f t="shared" si="405"/>
        <v>0</v>
      </c>
      <c r="BO592" s="131"/>
    </row>
    <row r="593" spans="1:67" s="115" customFormat="1" ht="69" customHeight="1" x14ac:dyDescent="0.2">
      <c r="A593" s="279" t="s">
        <v>1134</v>
      </c>
      <c r="B593" s="961" t="s">
        <v>932</v>
      </c>
      <c r="C593" s="962"/>
      <c r="D593" s="379"/>
      <c r="E593" s="279" t="s">
        <v>302</v>
      </c>
      <c r="F593" s="379"/>
      <c r="G593" s="279"/>
      <c r="H593" s="379"/>
      <c r="I593" s="279"/>
      <c r="J593" s="279">
        <v>1</v>
      </c>
      <c r="K593" s="279"/>
      <c r="L593" s="279"/>
      <c r="M593" s="279"/>
      <c r="N593" s="379"/>
      <c r="O593" s="279"/>
      <c r="P593" s="279"/>
      <c r="Q593" s="279">
        <v>1</v>
      </c>
      <c r="R593" s="279"/>
      <c r="S593" s="279"/>
      <c r="T593" s="147"/>
      <c r="U593" s="280" t="s">
        <v>377</v>
      </c>
      <c r="V593" s="279">
        <v>3</v>
      </c>
      <c r="W593" s="279"/>
      <c r="X593" s="279">
        <v>1</v>
      </c>
      <c r="Y593" s="279"/>
      <c r="Z593" s="379"/>
      <c r="AA593" s="281"/>
      <c r="AB593" s="114"/>
      <c r="AC593" s="114"/>
      <c r="AD593" s="148"/>
      <c r="AE593" s="285" t="s">
        <v>39</v>
      </c>
      <c r="AF593" s="431"/>
      <c r="AG593" s="285"/>
      <c r="AH593" s="285"/>
      <c r="AI593" s="285"/>
      <c r="AJ593" s="285"/>
      <c r="AK593" s="285"/>
      <c r="AL593" s="285"/>
      <c r="AM593" s="285"/>
      <c r="AN593" s="285"/>
      <c r="AO593" s="279"/>
      <c r="AP593" s="279"/>
      <c r="AQ593" s="279"/>
      <c r="AR593" s="279"/>
      <c r="AT593" s="279">
        <f t="shared" si="402"/>
        <v>0</v>
      </c>
      <c r="AV593" s="282" t="s">
        <v>89</v>
      </c>
      <c r="AW593" s="148"/>
      <c r="AX593" s="279">
        <v>1</v>
      </c>
      <c r="AY593" s="279">
        <f t="shared" si="403"/>
        <v>0</v>
      </c>
      <c r="BA593" s="279"/>
      <c r="BC593" s="279"/>
      <c r="BD593" s="127"/>
      <c r="BE593" s="279"/>
      <c r="BF593" s="127"/>
      <c r="BG593" s="279"/>
      <c r="BH593" s="127"/>
      <c r="BI593" s="279"/>
      <c r="BJ593" s="127"/>
      <c r="BK593" s="283">
        <f t="shared" si="404"/>
        <v>0</v>
      </c>
      <c r="BL593" s="284" t="e">
        <f t="shared" si="390"/>
        <v>#DIV/0!</v>
      </c>
      <c r="BM593" s="127">
        <f t="shared" si="405"/>
        <v>0</v>
      </c>
      <c r="BO593" s="149"/>
    </row>
    <row r="594" spans="1:67" s="115" customFormat="1" ht="69" customHeight="1" x14ac:dyDescent="0.2">
      <c r="A594" s="279" t="s">
        <v>1135</v>
      </c>
      <c r="B594" s="961" t="s">
        <v>931</v>
      </c>
      <c r="C594" s="962"/>
      <c r="D594" s="379"/>
      <c r="E594" s="279" t="s">
        <v>302</v>
      </c>
      <c r="F594" s="379"/>
      <c r="G594" s="279"/>
      <c r="H594" s="379"/>
      <c r="I594" s="279"/>
      <c r="J594" s="279">
        <v>1</v>
      </c>
      <c r="K594" s="279"/>
      <c r="L594" s="279"/>
      <c r="M594" s="279"/>
      <c r="N594" s="114"/>
      <c r="O594" s="279"/>
      <c r="P594" s="279"/>
      <c r="Q594" s="279">
        <v>1</v>
      </c>
      <c r="R594" s="279"/>
      <c r="S594" s="279"/>
      <c r="T594" s="147"/>
      <c r="U594" s="280" t="s">
        <v>377</v>
      </c>
      <c r="V594" s="279">
        <v>3</v>
      </c>
      <c r="W594" s="279"/>
      <c r="X594" s="279">
        <v>1</v>
      </c>
      <c r="Y594" s="279">
        <v>1</v>
      </c>
      <c r="Z594" s="379"/>
      <c r="AA594" s="281"/>
      <c r="AB594" s="114"/>
      <c r="AC594" s="114"/>
      <c r="AD594" s="148"/>
      <c r="AE594" s="285" t="s">
        <v>39</v>
      </c>
      <c r="AG594" s="279"/>
      <c r="AH594" s="279"/>
      <c r="AI594" s="279"/>
      <c r="AJ594" s="279"/>
      <c r="AK594" s="279"/>
      <c r="AL594" s="279"/>
      <c r="AM594" s="279"/>
      <c r="AN594" s="279"/>
      <c r="AO594" s="279"/>
      <c r="AP594" s="279"/>
      <c r="AQ594" s="279"/>
      <c r="AR594" s="279"/>
      <c r="AT594" s="279">
        <f t="shared" si="402"/>
        <v>0</v>
      </c>
      <c r="AV594" s="282" t="s">
        <v>255</v>
      </c>
      <c r="AW594" s="148"/>
      <c r="AX594" s="279">
        <v>1</v>
      </c>
      <c r="AY594" s="279">
        <f t="shared" si="403"/>
        <v>0</v>
      </c>
      <c r="BA594" s="279"/>
      <c r="BC594" s="279"/>
      <c r="BD594" s="127"/>
      <c r="BE594" s="279"/>
      <c r="BF594" s="127"/>
      <c r="BG594" s="279"/>
      <c r="BH594" s="127"/>
      <c r="BI594" s="279"/>
      <c r="BJ594" s="127"/>
      <c r="BK594" s="283">
        <f t="shared" si="404"/>
        <v>0</v>
      </c>
      <c r="BL594" s="284" t="e">
        <f t="shared" si="390"/>
        <v>#DIV/0!</v>
      </c>
      <c r="BM594" s="127">
        <f t="shared" si="405"/>
        <v>0</v>
      </c>
      <c r="BO594" s="149"/>
    </row>
    <row r="595" spans="1:67" s="94" customFormat="1" ht="91.9" customHeight="1" x14ac:dyDescent="0.2">
      <c r="A595" s="279" t="s">
        <v>1136</v>
      </c>
      <c r="B595" s="961" t="s">
        <v>256</v>
      </c>
      <c r="C595" s="962"/>
      <c r="D595" s="114"/>
      <c r="E595" s="279" t="s">
        <v>302</v>
      </c>
      <c r="F595" s="114"/>
      <c r="G595" s="279"/>
      <c r="H595" s="114"/>
      <c r="I595" s="279"/>
      <c r="J595" s="279">
        <v>1</v>
      </c>
      <c r="K595" s="279"/>
      <c r="L595" s="279"/>
      <c r="M595" s="279"/>
      <c r="N595" s="114"/>
      <c r="O595" s="279"/>
      <c r="P595" s="279">
        <v>1</v>
      </c>
      <c r="Q595" s="279"/>
      <c r="R595" s="279"/>
      <c r="S595" s="279"/>
      <c r="T595" s="114"/>
      <c r="U595" s="280" t="s">
        <v>377</v>
      </c>
      <c r="V595" s="279">
        <v>3</v>
      </c>
      <c r="W595" s="279"/>
      <c r="X595" s="279"/>
      <c r="Y595" s="279">
        <v>1</v>
      </c>
      <c r="Z595" s="114"/>
      <c r="AA595" s="281"/>
      <c r="AB595" s="114"/>
      <c r="AC595" s="114"/>
      <c r="AD595" s="114"/>
      <c r="AE595" s="534" t="s">
        <v>889</v>
      </c>
      <c r="AF595" s="114"/>
      <c r="AG595" s="279"/>
      <c r="AH595" s="279"/>
      <c r="AI595" s="279">
        <v>1</v>
      </c>
      <c r="AJ595" s="279"/>
      <c r="AK595" s="279"/>
      <c r="AL595" s="279"/>
      <c r="AM595" s="279"/>
      <c r="AN595" s="279"/>
      <c r="AO595" s="279"/>
      <c r="AP595" s="279"/>
      <c r="AQ595" s="279"/>
      <c r="AR595" s="279"/>
      <c r="AS595" s="115"/>
      <c r="AT595" s="279">
        <f t="shared" ref="AT595" si="406">SUM(AG595:AR595)</f>
        <v>1</v>
      </c>
      <c r="AU595" s="115"/>
      <c r="AV595" s="282" t="s">
        <v>256</v>
      </c>
      <c r="AW595" s="114"/>
      <c r="AX595" s="279">
        <v>1</v>
      </c>
      <c r="AY595" s="279">
        <f t="shared" ref="AY595" si="407">IF(AT595&lt;&gt;0,1,0)</f>
        <v>1</v>
      </c>
      <c r="AZ595" s="115"/>
      <c r="BA595" s="279" t="s">
        <v>3</v>
      </c>
      <c r="BC595" s="279"/>
      <c r="BD595" s="127"/>
      <c r="BE595" s="279"/>
      <c r="BF595" s="127"/>
      <c r="BG595" s="279"/>
      <c r="BH595" s="127"/>
      <c r="BI595" s="279"/>
      <c r="BJ595" s="127"/>
      <c r="BK595" s="283">
        <f t="shared" ref="BK595" si="408">BC595+BE595+BG595+BI595</f>
        <v>0</v>
      </c>
      <c r="BL595" s="284">
        <f t="shared" ref="BL595" si="409">BK595/AT595</f>
        <v>0</v>
      </c>
      <c r="BM595" s="127">
        <f t="shared" ref="BM595" si="410">BD595+BF595+BH595+BJ595</f>
        <v>0</v>
      </c>
      <c r="BO595" s="131"/>
    </row>
    <row r="596" spans="1:67" s="94" customFormat="1" ht="91.9" customHeight="1" x14ac:dyDescent="0.2">
      <c r="A596" s="279" t="s">
        <v>1137</v>
      </c>
      <c r="B596" s="961" t="s">
        <v>256</v>
      </c>
      <c r="C596" s="962"/>
      <c r="D596" s="114"/>
      <c r="E596" s="279" t="s">
        <v>302</v>
      </c>
      <c r="F596" s="114"/>
      <c r="G596" s="279"/>
      <c r="H596" s="114"/>
      <c r="I596" s="279"/>
      <c r="J596" s="279">
        <v>1</v>
      </c>
      <c r="K596" s="279"/>
      <c r="L596" s="279"/>
      <c r="M596" s="279"/>
      <c r="N596" s="114"/>
      <c r="O596" s="279"/>
      <c r="P596" s="279">
        <v>1</v>
      </c>
      <c r="Q596" s="279"/>
      <c r="R596" s="279"/>
      <c r="S596" s="279"/>
      <c r="T596" s="114"/>
      <c r="U596" s="280" t="s">
        <v>377</v>
      </c>
      <c r="V596" s="279">
        <v>3</v>
      </c>
      <c r="W596" s="279"/>
      <c r="X596" s="279"/>
      <c r="Y596" s="279">
        <v>1</v>
      </c>
      <c r="Z596" s="114"/>
      <c r="AA596" s="281"/>
      <c r="AB596" s="114"/>
      <c r="AC596" s="114"/>
      <c r="AD596" s="114"/>
      <c r="AE596" s="534" t="s">
        <v>370</v>
      </c>
      <c r="AF596" s="114"/>
      <c r="AG596" s="279"/>
      <c r="AH596" s="279"/>
      <c r="AI596" s="279">
        <v>1</v>
      </c>
      <c r="AJ596" s="279"/>
      <c r="AK596" s="279"/>
      <c r="AL596" s="279"/>
      <c r="AM596" s="279"/>
      <c r="AN596" s="279"/>
      <c r="AO596" s="279"/>
      <c r="AP596" s="279"/>
      <c r="AQ596" s="279"/>
      <c r="AR596" s="279"/>
      <c r="AS596" s="115"/>
      <c r="AT596" s="279">
        <f t="shared" ref="AT596" si="411">SUM(AG596:AR596)</f>
        <v>1</v>
      </c>
      <c r="AU596" s="115"/>
      <c r="AV596" s="282" t="s">
        <v>256</v>
      </c>
      <c r="AW596" s="114"/>
      <c r="AX596" s="279">
        <v>1</v>
      </c>
      <c r="AY596" s="279">
        <f t="shared" ref="AY596" si="412">IF(AT596&lt;&gt;0,1,0)</f>
        <v>1</v>
      </c>
      <c r="AZ596" s="115"/>
      <c r="BA596" s="279" t="s">
        <v>3</v>
      </c>
      <c r="BC596" s="279"/>
      <c r="BD596" s="127"/>
      <c r="BE596" s="279"/>
      <c r="BF596" s="127"/>
      <c r="BG596" s="279"/>
      <c r="BH596" s="127"/>
      <c r="BI596" s="279"/>
      <c r="BJ596" s="127"/>
      <c r="BK596" s="283">
        <f t="shared" ref="BK596" si="413">BC596+BE596+BG596+BI596</f>
        <v>0</v>
      </c>
      <c r="BL596" s="284">
        <f t="shared" ref="BL596" si="414">BK596/AT596</f>
        <v>0</v>
      </c>
      <c r="BM596" s="127">
        <f t="shared" ref="BM596" si="415">BD596+BF596+BH596+BJ596</f>
        <v>0</v>
      </c>
      <c r="BO596" s="131"/>
    </row>
    <row r="597" spans="1:67" s="115" customFormat="1" ht="69" customHeight="1" x14ac:dyDescent="0.2">
      <c r="A597" s="279" t="s">
        <v>1138</v>
      </c>
      <c r="B597" s="961" t="s">
        <v>309</v>
      </c>
      <c r="C597" s="962"/>
      <c r="D597" s="145"/>
      <c r="E597" s="279" t="s">
        <v>302</v>
      </c>
      <c r="F597" s="145"/>
      <c r="G597" s="279"/>
      <c r="H597" s="145"/>
      <c r="I597" s="279"/>
      <c r="J597" s="279">
        <v>1</v>
      </c>
      <c r="K597" s="279"/>
      <c r="L597" s="279"/>
      <c r="M597" s="279"/>
      <c r="N597" s="379"/>
      <c r="O597" s="279"/>
      <c r="P597" s="279"/>
      <c r="Q597" s="279">
        <v>1</v>
      </c>
      <c r="R597" s="279"/>
      <c r="S597" s="279"/>
      <c r="T597" s="243"/>
      <c r="U597" s="280" t="s">
        <v>377</v>
      </c>
      <c r="V597" s="279">
        <v>3</v>
      </c>
      <c r="W597" s="279"/>
      <c r="X597" s="279"/>
      <c r="Y597" s="279"/>
      <c r="Z597" s="145"/>
      <c r="AA597" s="281"/>
      <c r="AC597" s="114"/>
      <c r="AD597" s="244"/>
      <c r="AE597" s="285" t="s">
        <v>39</v>
      </c>
      <c r="AF597" s="145"/>
      <c r="AG597" s="279"/>
      <c r="AH597" s="279"/>
      <c r="AI597" s="279"/>
      <c r="AJ597" s="279"/>
      <c r="AK597" s="279"/>
      <c r="AL597" s="279"/>
      <c r="AM597" s="279"/>
      <c r="AN597" s="279"/>
      <c r="AO597" s="279"/>
      <c r="AP597" s="279"/>
      <c r="AQ597" s="279"/>
      <c r="AR597" s="279"/>
      <c r="AT597" s="279">
        <f t="shared" ref="AT597" si="416">SUM(AG597:AR597)</f>
        <v>0</v>
      </c>
      <c r="AV597" s="282" t="s">
        <v>309</v>
      </c>
      <c r="AW597" s="244"/>
      <c r="AX597" s="279">
        <v>1</v>
      </c>
      <c r="AY597" s="279">
        <f t="shared" ref="AY597" si="417">IF(AT597&lt;&gt;0,1,0)</f>
        <v>0</v>
      </c>
      <c r="BA597" s="279"/>
      <c r="BC597" s="279"/>
      <c r="BD597" s="127"/>
      <c r="BE597" s="279"/>
      <c r="BF597" s="127"/>
      <c r="BG597" s="279"/>
      <c r="BH597" s="127"/>
      <c r="BI597" s="279"/>
      <c r="BJ597" s="127"/>
      <c r="BK597" s="283">
        <f t="shared" ref="BK597" si="418">BC597+BE597+BG597+BI597</f>
        <v>0</v>
      </c>
      <c r="BL597" s="284" t="e">
        <f t="shared" si="390"/>
        <v>#DIV/0!</v>
      </c>
      <c r="BM597" s="127">
        <f t="shared" ref="BM597" si="419">BD597+BF597+BH597+BJ597</f>
        <v>0</v>
      </c>
      <c r="BO597" s="149"/>
    </row>
    <row r="598" spans="1:67" s="94" customFormat="1" ht="9" customHeight="1" thickBot="1" x14ac:dyDescent="0.25">
      <c r="A598" s="114"/>
      <c r="B598" s="115"/>
      <c r="C598" s="115"/>
      <c r="D598" s="114"/>
      <c r="E598" s="114"/>
      <c r="F598" s="114"/>
      <c r="G598" s="114"/>
      <c r="H598" s="114"/>
      <c r="I598" s="114"/>
      <c r="J598" s="114"/>
      <c r="K598" s="114"/>
      <c r="L598" s="114"/>
      <c r="M598" s="114"/>
      <c r="N598" s="114"/>
      <c r="O598" s="114"/>
      <c r="P598" s="114"/>
      <c r="Q598" s="114"/>
      <c r="R598" s="114"/>
      <c r="S598" s="114"/>
      <c r="T598" s="114"/>
      <c r="U598" s="116"/>
      <c r="V598" s="114"/>
      <c r="W598" s="114"/>
      <c r="X598" s="114"/>
      <c r="Y598" s="114"/>
      <c r="Z598" s="114"/>
      <c r="AA598" s="117"/>
      <c r="AB598" s="114"/>
      <c r="AC598" s="114"/>
      <c r="AD598" s="114"/>
      <c r="AE598" s="114"/>
      <c r="AF598" s="114"/>
      <c r="AG598" s="114"/>
      <c r="AH598" s="114"/>
      <c r="AI598" s="114"/>
      <c r="AJ598" s="114"/>
      <c r="AK598" s="114"/>
      <c r="AL598" s="114"/>
      <c r="AM598" s="114"/>
      <c r="AN598" s="114"/>
      <c r="AO598" s="114"/>
      <c r="AP598" s="114"/>
      <c r="AQ598" s="114"/>
      <c r="AR598" s="114"/>
      <c r="AT598" s="114"/>
      <c r="AV598" s="115"/>
      <c r="AW598" s="114"/>
      <c r="AX598" s="114"/>
      <c r="AY598" s="114"/>
      <c r="BA598" s="114"/>
      <c r="BD598" s="118"/>
      <c r="BF598" s="118"/>
      <c r="BH598" s="118"/>
      <c r="BJ598" s="118"/>
      <c r="BK598" s="119"/>
      <c r="BL598" s="119"/>
      <c r="BM598" s="118"/>
    </row>
    <row r="599" spans="1:67" s="206" customFormat="1" ht="60.6" customHeight="1" thickTop="1" thickBot="1" x14ac:dyDescent="0.25">
      <c r="A599" s="781" t="str">
        <f>B568</f>
        <v>MESAS DE ASESORÍA Y PREVENCIÓN</v>
      </c>
      <c r="B599" s="781"/>
      <c r="C599" s="450" t="s">
        <v>353</v>
      </c>
      <c r="D599" s="203"/>
      <c r="E599" s="368">
        <f>COUNTIF(BA570:BA597,"P")</f>
        <v>3</v>
      </c>
      <c r="F599" s="203"/>
      <c r="G599" s="607">
        <f>E599/(E599+E600)</f>
        <v>0.5</v>
      </c>
      <c r="H599" s="203"/>
      <c r="I599" s="368">
        <f>SUM(I570:I597)</f>
        <v>0</v>
      </c>
      <c r="J599" s="368">
        <f>SUM(J570:J597)</f>
        <v>28</v>
      </c>
      <c r="K599" s="368">
        <f>SUM(K570:K597)</f>
        <v>0</v>
      </c>
      <c r="L599" s="368">
        <f>SUM(L570:L597)</f>
        <v>0</v>
      </c>
      <c r="M599" s="368">
        <f>SUM(M570:M597)</f>
        <v>0</v>
      </c>
      <c r="N599" s="204"/>
      <c r="O599" s="368">
        <f>SUM(O570:O597)</f>
        <v>6</v>
      </c>
      <c r="P599" s="368">
        <f>SUM(P570:P597)</f>
        <v>10</v>
      </c>
      <c r="Q599" s="368">
        <f>SUM(Q570:Q597)</f>
        <v>10</v>
      </c>
      <c r="R599" s="368">
        <f>SUM(R570:R597)</f>
        <v>3</v>
      </c>
      <c r="S599" s="368">
        <f>SUM(S570:S597)</f>
        <v>1</v>
      </c>
      <c r="T599" s="203"/>
      <c r="U599" s="205"/>
      <c r="V599" s="203"/>
      <c r="W599" s="525">
        <f>SUM(W570:W597)</f>
        <v>0</v>
      </c>
      <c r="X599" s="525">
        <f>SUM(X570:X597)</f>
        <v>4</v>
      </c>
      <c r="Y599" s="525">
        <f>SUM(Y570:Y597)</f>
        <v>12</v>
      </c>
      <c r="Z599" s="203"/>
      <c r="AA599" s="886"/>
      <c r="AB599" s="203"/>
      <c r="AC599" s="203"/>
      <c r="AD599" s="203"/>
      <c r="AE599" s="368" t="s">
        <v>260</v>
      </c>
      <c r="AF599" s="203"/>
      <c r="AG599" s="781">
        <f>SUM(AG570:AI597)</f>
        <v>3</v>
      </c>
      <c r="AH599" s="781"/>
      <c r="AI599" s="781"/>
      <c r="AJ599" s="781">
        <f>SUM(AJ570:AL597)</f>
        <v>0</v>
      </c>
      <c r="AK599" s="781"/>
      <c r="AL599" s="781"/>
      <c r="AM599" s="781">
        <f>SUM(AM570:AO597)</f>
        <v>2</v>
      </c>
      <c r="AN599" s="781"/>
      <c r="AO599" s="781"/>
      <c r="AP599" s="781">
        <f>SUM(AP570:AR597)</f>
        <v>1</v>
      </c>
      <c r="AQ599" s="781"/>
      <c r="AR599" s="781"/>
      <c r="AT599" s="781">
        <f>SUM(AT570:AT597)</f>
        <v>6</v>
      </c>
      <c r="AV599" s="739" t="s">
        <v>272</v>
      </c>
      <c r="AW599" s="203"/>
      <c r="AX599" s="368">
        <f>SUM(AX570:AX597)</f>
        <v>28</v>
      </c>
      <c r="AY599" s="368">
        <f>SUM(AY570:AY597)</f>
        <v>6</v>
      </c>
      <c r="BA599" s="204"/>
      <c r="BC599" s="373">
        <f t="shared" ref="BC599:BK599" si="420">SUM(BC570:BC597)</f>
        <v>0</v>
      </c>
      <c r="BD599" s="356">
        <f t="shared" si="420"/>
        <v>0</v>
      </c>
      <c r="BE599" s="373">
        <f t="shared" si="420"/>
        <v>0</v>
      </c>
      <c r="BF599" s="356">
        <f t="shared" si="420"/>
        <v>0</v>
      </c>
      <c r="BG599" s="373">
        <f t="shared" si="420"/>
        <v>0</v>
      </c>
      <c r="BH599" s="356">
        <f t="shared" si="420"/>
        <v>0</v>
      </c>
      <c r="BI599" s="373">
        <f t="shared" si="420"/>
        <v>0</v>
      </c>
      <c r="BJ599" s="356">
        <f t="shared" si="420"/>
        <v>0</v>
      </c>
      <c r="BK599" s="1241">
        <f t="shared" si="420"/>
        <v>0</v>
      </c>
      <c r="BL599" s="1240">
        <f>BK599/AT599</f>
        <v>0</v>
      </c>
      <c r="BM599" s="879">
        <f>SUM(BM570:BM597)</f>
        <v>0</v>
      </c>
      <c r="BN599" s="207"/>
      <c r="BO599" s="207"/>
    </row>
    <row r="600" spans="1:67" s="206" customFormat="1" ht="60.6" customHeight="1" thickTop="1" thickBot="1" x14ac:dyDescent="0.25">
      <c r="A600" s="781"/>
      <c r="B600" s="781"/>
      <c r="C600" s="450" t="s">
        <v>354</v>
      </c>
      <c r="D600" s="203"/>
      <c r="E600" s="368">
        <f>COUNTIF(BA570:BA597,"C")</f>
        <v>3</v>
      </c>
      <c r="F600" s="203"/>
      <c r="G600" s="607">
        <f>E600/(E599+E600)</f>
        <v>0.5</v>
      </c>
      <c r="H600" s="203"/>
      <c r="I600" s="781">
        <f>SUM(I599:M599)</f>
        <v>28</v>
      </c>
      <c r="J600" s="781"/>
      <c r="K600" s="781"/>
      <c r="L600" s="781"/>
      <c r="M600" s="781"/>
      <c r="N600" s="204"/>
      <c r="O600" s="781">
        <f>SUM(O599:S599)</f>
        <v>30</v>
      </c>
      <c r="P600" s="781"/>
      <c r="Q600" s="781"/>
      <c r="R600" s="781"/>
      <c r="S600" s="781"/>
      <c r="T600" s="203"/>
      <c r="U600" s="205"/>
      <c r="V600" s="203"/>
      <c r="W600" s="203"/>
      <c r="X600" s="203"/>
      <c r="Y600" s="203"/>
      <c r="Z600" s="203"/>
      <c r="AA600" s="886"/>
      <c r="AB600" s="203"/>
      <c r="AC600" s="203"/>
      <c r="AD600" s="203"/>
      <c r="AE600" s="368" t="s">
        <v>857</v>
      </c>
      <c r="AF600" s="203"/>
      <c r="AG600" s="781">
        <f>AG599+AJ599+AM599+AP599</f>
        <v>6</v>
      </c>
      <c r="AH600" s="781"/>
      <c r="AI600" s="781"/>
      <c r="AJ600" s="781"/>
      <c r="AK600" s="781"/>
      <c r="AL600" s="781"/>
      <c r="AM600" s="781"/>
      <c r="AN600" s="781"/>
      <c r="AO600" s="781"/>
      <c r="AP600" s="781"/>
      <c r="AQ600" s="781"/>
      <c r="AR600" s="781"/>
      <c r="AT600" s="781"/>
      <c r="AV600" s="739"/>
      <c r="AW600" s="203"/>
      <c r="AX600" s="1304">
        <f>AY599/AX599</f>
        <v>0.21428571428571427</v>
      </c>
      <c r="AY600" s="1304"/>
      <c r="BA600" s="209"/>
      <c r="BC600" s="381">
        <f>BC599/AG599</f>
        <v>0</v>
      </c>
      <c r="BD600" s="278"/>
      <c r="BE600" s="381" t="e">
        <f>BE599/AJ599</f>
        <v>#DIV/0!</v>
      </c>
      <c r="BF600" s="278"/>
      <c r="BG600" s="381">
        <f>BG599/AM599</f>
        <v>0</v>
      </c>
      <c r="BH600" s="278"/>
      <c r="BI600" s="381">
        <f>BI599/AP599</f>
        <v>0</v>
      </c>
      <c r="BJ600" s="278"/>
      <c r="BK600" s="1241"/>
      <c r="BL600" s="1240"/>
      <c r="BM600" s="879"/>
      <c r="BN600" s="207"/>
      <c r="BO600" s="207"/>
    </row>
    <row r="601" spans="1:67" s="94" customFormat="1" ht="24" thickTop="1" x14ac:dyDescent="0.2">
      <c r="A601" s="120"/>
      <c r="B601" s="121"/>
      <c r="C601" s="121"/>
      <c r="D601" s="114"/>
      <c r="E601" s="114"/>
      <c r="F601" s="114"/>
      <c r="G601" s="114"/>
      <c r="H601" s="114"/>
      <c r="I601" s="114"/>
      <c r="J601" s="114"/>
      <c r="K601" s="114"/>
      <c r="L601" s="114"/>
      <c r="M601" s="114"/>
      <c r="N601" s="114"/>
      <c r="O601" s="114"/>
      <c r="P601" s="114"/>
      <c r="Q601" s="114"/>
      <c r="R601" s="114"/>
      <c r="S601" s="114"/>
      <c r="T601" s="114"/>
      <c r="U601" s="116"/>
      <c r="V601" s="114"/>
      <c r="W601" s="114"/>
      <c r="X601" s="114"/>
      <c r="Y601" s="114"/>
      <c r="Z601" s="114"/>
      <c r="AA601" s="117"/>
      <c r="AB601" s="114"/>
      <c r="AC601" s="114"/>
      <c r="AD601" s="114"/>
      <c r="AE601" s="114"/>
      <c r="AF601" s="114"/>
      <c r="AG601" s="114"/>
      <c r="AH601" s="114"/>
      <c r="AI601" s="114"/>
      <c r="AJ601" s="114"/>
      <c r="AK601" s="114"/>
      <c r="AL601" s="114"/>
      <c r="AM601" s="114"/>
      <c r="AN601" s="114"/>
      <c r="AO601" s="114"/>
      <c r="AP601" s="114"/>
      <c r="AQ601" s="114"/>
      <c r="AR601" s="114"/>
      <c r="AT601" s="114"/>
      <c r="AV601" s="115"/>
      <c r="AW601" s="114"/>
      <c r="AX601" s="114"/>
      <c r="AY601" s="114"/>
      <c r="BA601" s="114"/>
      <c r="BD601" s="118"/>
      <c r="BF601" s="118"/>
      <c r="BH601" s="118"/>
      <c r="BJ601" s="118"/>
      <c r="BK601" s="119"/>
      <c r="BL601" s="119"/>
      <c r="BM601" s="118"/>
    </row>
    <row r="602" spans="1:67" s="207" customFormat="1" ht="68.45" customHeight="1" x14ac:dyDescent="0.2">
      <c r="A602" s="1276">
        <v>24</v>
      </c>
      <c r="B602" s="1274" t="s">
        <v>517</v>
      </c>
      <c r="C602" s="1275"/>
      <c r="D602" s="204"/>
      <c r="E602" s="114"/>
      <c r="F602" s="114"/>
      <c r="G602" s="114"/>
      <c r="H602" s="204"/>
      <c r="I602" s="204"/>
      <c r="J602" s="204"/>
      <c r="K602" s="204"/>
      <c r="L602" s="204"/>
      <c r="M602" s="204"/>
      <c r="N602" s="204"/>
      <c r="O602" s="204"/>
      <c r="P602" s="204"/>
      <c r="Q602" s="204"/>
      <c r="R602" s="204"/>
      <c r="S602" s="204"/>
      <c r="T602" s="204"/>
      <c r="U602" s="211"/>
      <c r="V602" s="204"/>
      <c r="W602" s="204"/>
      <c r="X602" s="204"/>
      <c r="Y602" s="204"/>
      <c r="Z602" s="204"/>
      <c r="AA602" s="210"/>
      <c r="AB602" s="204"/>
      <c r="AC602" s="204"/>
      <c r="AD602" s="204"/>
      <c r="AE602" s="204"/>
      <c r="AF602" s="204"/>
      <c r="AG602" s="204"/>
      <c r="AH602" s="204"/>
      <c r="AI602" s="204"/>
      <c r="AJ602" s="204"/>
      <c r="AK602" s="204"/>
      <c r="AL602" s="204"/>
      <c r="AM602" s="204"/>
      <c r="AN602" s="204"/>
      <c r="AO602" s="204"/>
      <c r="AP602" s="204"/>
      <c r="AQ602" s="204"/>
      <c r="AR602" s="204"/>
      <c r="AT602" s="204"/>
      <c r="AV602" s="210"/>
      <c r="AW602" s="204"/>
      <c r="AX602" s="204"/>
      <c r="AY602" s="204"/>
      <c r="BA602" s="204"/>
      <c r="BD602" s="212"/>
      <c r="BF602" s="212"/>
      <c r="BH602" s="212"/>
      <c r="BJ602" s="212"/>
      <c r="BK602" s="206"/>
      <c r="BL602" s="206"/>
      <c r="BM602" s="212"/>
    </row>
    <row r="603" spans="1:67" s="207" customFormat="1" ht="220.9" customHeight="1" x14ac:dyDescent="0.2">
      <c r="A603" s="1277"/>
      <c r="B603" s="1092" t="s">
        <v>749</v>
      </c>
      <c r="C603" s="1093"/>
      <c r="D603" s="204"/>
      <c r="E603" s="114"/>
      <c r="F603" s="114"/>
      <c r="G603" s="114"/>
      <c r="H603" s="204"/>
      <c r="I603" s="204"/>
      <c r="J603" s="204"/>
      <c r="K603" s="204"/>
      <c r="L603" s="204"/>
      <c r="M603" s="204"/>
      <c r="N603" s="204"/>
      <c r="O603" s="204"/>
      <c r="P603" s="204"/>
      <c r="Q603" s="204"/>
      <c r="R603" s="204"/>
      <c r="S603" s="204"/>
      <c r="T603" s="204"/>
      <c r="U603" s="214"/>
      <c r="V603" s="213"/>
      <c r="W603" s="213"/>
      <c r="X603" s="213"/>
      <c r="Y603" s="213"/>
      <c r="Z603" s="204"/>
      <c r="AA603" s="210"/>
      <c r="AB603" s="204"/>
      <c r="AC603" s="204"/>
      <c r="AD603" s="204"/>
      <c r="AE603" s="204"/>
      <c r="AF603" s="204"/>
      <c r="AG603" s="204"/>
      <c r="AH603" s="204"/>
      <c r="AI603" s="204"/>
      <c r="AJ603" s="204"/>
      <c r="AK603" s="204"/>
      <c r="AL603" s="204"/>
      <c r="AM603" s="204"/>
      <c r="AN603" s="204"/>
      <c r="AO603" s="204"/>
      <c r="AP603" s="204"/>
      <c r="AQ603" s="204"/>
      <c r="AR603" s="204"/>
      <c r="AT603" s="204"/>
      <c r="AV603" s="210"/>
      <c r="AW603" s="204"/>
      <c r="AX603" s="213"/>
      <c r="AY603" s="213"/>
      <c r="BA603" s="213"/>
      <c r="BD603" s="212"/>
      <c r="BF603" s="212"/>
      <c r="BH603" s="212"/>
      <c r="BJ603" s="212"/>
      <c r="BK603" s="206"/>
      <c r="BL603" s="206"/>
      <c r="BM603" s="212"/>
    </row>
    <row r="604" spans="1:67" s="94" customFormat="1" ht="69.95" customHeight="1" x14ac:dyDescent="0.2">
      <c r="A604" s="302" t="s">
        <v>668</v>
      </c>
      <c r="B604" s="959" t="s">
        <v>164</v>
      </c>
      <c r="C604" s="960"/>
      <c r="D604" s="114"/>
      <c r="E604" s="302" t="s">
        <v>384</v>
      </c>
      <c r="F604" s="114"/>
      <c r="G604" s="302"/>
      <c r="H604" s="114"/>
      <c r="I604" s="302"/>
      <c r="J604" s="302"/>
      <c r="K604" s="302">
        <v>1</v>
      </c>
      <c r="L604" s="302"/>
      <c r="M604" s="302"/>
      <c r="N604" s="114"/>
      <c r="O604" s="302">
        <v>1</v>
      </c>
      <c r="P604" s="302"/>
      <c r="Q604" s="302"/>
      <c r="R604" s="302"/>
      <c r="S604" s="302"/>
      <c r="T604" s="114"/>
      <c r="U604" s="303" t="s">
        <v>376</v>
      </c>
      <c r="V604" s="302">
        <v>2</v>
      </c>
      <c r="W604" s="302"/>
      <c r="X604" s="302"/>
      <c r="Y604" s="302"/>
      <c r="Z604" s="114"/>
      <c r="AA604" s="304"/>
      <c r="AB604" s="114"/>
      <c r="AC604" s="114"/>
      <c r="AD604" s="114"/>
      <c r="AE604" s="486" t="s">
        <v>39</v>
      </c>
      <c r="AF604" s="114"/>
      <c r="AG604" s="302"/>
      <c r="AH604" s="302"/>
      <c r="AI604" s="302"/>
      <c r="AJ604" s="302"/>
      <c r="AK604" s="302"/>
      <c r="AL604" s="302"/>
      <c r="AM604" s="302"/>
      <c r="AN604" s="302"/>
      <c r="AO604" s="302"/>
      <c r="AP604" s="302"/>
      <c r="AQ604" s="302"/>
      <c r="AR604" s="302"/>
      <c r="AT604" s="302">
        <f>SUM(AG604:AR604)</f>
        <v>0</v>
      </c>
      <c r="AV604" s="305" t="s">
        <v>164</v>
      </c>
      <c r="AW604" s="114"/>
      <c r="AX604" s="302">
        <v>1</v>
      </c>
      <c r="AY604" s="302">
        <f>IF(AT604&lt;&gt;0,1,0)</f>
        <v>0</v>
      </c>
      <c r="BA604" s="302"/>
      <c r="BC604" s="302"/>
      <c r="BD604" s="127"/>
      <c r="BE604" s="302"/>
      <c r="BF604" s="127"/>
      <c r="BG604" s="302"/>
      <c r="BH604" s="127"/>
      <c r="BI604" s="302"/>
      <c r="BJ604" s="127"/>
      <c r="BK604" s="306">
        <f t="shared" ref="BK604:BK628" si="421">BC604+BE604+BG604+BI604</f>
        <v>0</v>
      </c>
      <c r="BL604" s="307" t="e">
        <f>BK604/AT604</f>
        <v>#DIV/0!</v>
      </c>
      <c r="BM604" s="127">
        <f t="shared" ref="BM604:BM628" si="422">BD604+BF604+BH604+BJ604</f>
        <v>0</v>
      </c>
      <c r="BO604" s="131"/>
    </row>
    <row r="605" spans="1:67" s="94" customFormat="1" ht="69.95" customHeight="1" x14ac:dyDescent="0.2">
      <c r="A605" s="302" t="s">
        <v>669</v>
      </c>
      <c r="B605" s="959" t="s">
        <v>229</v>
      </c>
      <c r="C605" s="960"/>
      <c r="D605" s="114"/>
      <c r="E605" s="302" t="s">
        <v>384</v>
      </c>
      <c r="F605" s="114"/>
      <c r="G605" s="302"/>
      <c r="H605" s="114"/>
      <c r="I605" s="302"/>
      <c r="J605" s="302"/>
      <c r="K605" s="302">
        <v>1</v>
      </c>
      <c r="L605" s="302"/>
      <c r="M605" s="302"/>
      <c r="N605" s="114"/>
      <c r="O605" s="302"/>
      <c r="P605" s="302">
        <v>1</v>
      </c>
      <c r="Q605" s="302"/>
      <c r="R605" s="302"/>
      <c r="S605" s="302"/>
      <c r="T605" s="114"/>
      <c r="U605" s="303" t="s">
        <v>376</v>
      </c>
      <c r="V605" s="302">
        <v>2</v>
      </c>
      <c r="W605" s="302"/>
      <c r="X605" s="302"/>
      <c r="Y605" s="302"/>
      <c r="Z605" s="114"/>
      <c r="AA605" s="304"/>
      <c r="AB605" s="114"/>
      <c r="AC605" s="114"/>
      <c r="AD605" s="114"/>
      <c r="AE605" s="486" t="s">
        <v>39</v>
      </c>
      <c r="AF605" s="114"/>
      <c r="AG605" s="302"/>
      <c r="AH605" s="302"/>
      <c r="AI605" s="302"/>
      <c r="AJ605" s="302"/>
      <c r="AK605" s="302"/>
      <c r="AL605" s="302"/>
      <c r="AM605" s="302"/>
      <c r="AN605" s="302"/>
      <c r="AO605" s="302"/>
      <c r="AP605" s="302"/>
      <c r="AQ605" s="302"/>
      <c r="AR605" s="302"/>
      <c r="AT605" s="302">
        <f>SUM(AG605:AR605)</f>
        <v>0</v>
      </c>
      <c r="AV605" s="305" t="s">
        <v>229</v>
      </c>
      <c r="AW605" s="114"/>
      <c r="AX605" s="302">
        <v>1</v>
      </c>
      <c r="AY605" s="302">
        <f>IF(AT605&lt;&gt;0,1,0)</f>
        <v>0</v>
      </c>
      <c r="BA605" s="302"/>
      <c r="BC605" s="302"/>
      <c r="BD605" s="127"/>
      <c r="BE605" s="302"/>
      <c r="BF605" s="127"/>
      <c r="BG605" s="302"/>
      <c r="BH605" s="127"/>
      <c r="BI605" s="302"/>
      <c r="BJ605" s="127"/>
      <c r="BK605" s="306">
        <f>BC605+BE605+BG605+BI605</f>
        <v>0</v>
      </c>
      <c r="BL605" s="307" t="e">
        <f t="shared" ref="BL605:BL628" si="423">BK605/AT605</f>
        <v>#DIV/0!</v>
      </c>
      <c r="BM605" s="127">
        <f>BD605+BF605+BH605+BJ605</f>
        <v>0</v>
      </c>
      <c r="BO605" s="131"/>
    </row>
    <row r="606" spans="1:67" s="94" customFormat="1" ht="69.95" customHeight="1" x14ac:dyDescent="0.2">
      <c r="A606" s="302" t="s">
        <v>670</v>
      </c>
      <c r="B606" s="959" t="s">
        <v>235</v>
      </c>
      <c r="C606" s="960"/>
      <c r="D606" s="114"/>
      <c r="E606" s="302" t="s">
        <v>384</v>
      </c>
      <c r="F606" s="114"/>
      <c r="G606" s="302"/>
      <c r="H606" s="114"/>
      <c r="I606" s="302"/>
      <c r="J606" s="302"/>
      <c r="K606" s="302">
        <v>1</v>
      </c>
      <c r="L606" s="302"/>
      <c r="M606" s="302"/>
      <c r="N606" s="114"/>
      <c r="O606" s="302"/>
      <c r="P606" s="302">
        <v>1</v>
      </c>
      <c r="Q606" s="302"/>
      <c r="R606" s="302"/>
      <c r="S606" s="302"/>
      <c r="T606" s="114"/>
      <c r="U606" s="303" t="s">
        <v>376</v>
      </c>
      <c r="V606" s="302">
        <v>2</v>
      </c>
      <c r="W606" s="302"/>
      <c r="X606" s="302"/>
      <c r="Y606" s="302"/>
      <c r="Z606" s="114"/>
      <c r="AA606" s="304"/>
      <c r="AB606" s="114"/>
      <c r="AC606" s="114"/>
      <c r="AD606" s="114"/>
      <c r="AE606" s="486" t="s">
        <v>39</v>
      </c>
      <c r="AF606" s="114"/>
      <c r="AG606" s="302"/>
      <c r="AH606" s="302"/>
      <c r="AI606" s="302"/>
      <c r="AJ606" s="302"/>
      <c r="AK606" s="302"/>
      <c r="AL606" s="302"/>
      <c r="AM606" s="302"/>
      <c r="AN606" s="302"/>
      <c r="AO606" s="302"/>
      <c r="AP606" s="302"/>
      <c r="AQ606" s="302"/>
      <c r="AR606" s="302"/>
      <c r="AT606" s="302">
        <f t="shared" ref="AT606:AT628" si="424">SUM(AG606:AR606)</f>
        <v>0</v>
      </c>
      <c r="AV606" s="305" t="s">
        <v>235</v>
      </c>
      <c r="AW606" s="114"/>
      <c r="AX606" s="302">
        <v>1</v>
      </c>
      <c r="AY606" s="302">
        <f t="shared" ref="AY606:AY628" si="425">IF(AT606&lt;&gt;0,1,0)</f>
        <v>0</v>
      </c>
      <c r="BA606" s="302"/>
      <c r="BC606" s="302"/>
      <c r="BD606" s="127"/>
      <c r="BE606" s="302"/>
      <c r="BF606" s="127"/>
      <c r="BG606" s="302"/>
      <c r="BH606" s="127"/>
      <c r="BI606" s="302"/>
      <c r="BJ606" s="127"/>
      <c r="BK606" s="306">
        <f t="shared" si="421"/>
        <v>0</v>
      </c>
      <c r="BL606" s="307" t="e">
        <f t="shared" si="423"/>
        <v>#DIV/0!</v>
      </c>
      <c r="BM606" s="127">
        <f t="shared" si="422"/>
        <v>0</v>
      </c>
      <c r="BO606" s="131"/>
    </row>
    <row r="607" spans="1:67" s="94" customFormat="1" ht="69.95" customHeight="1" x14ac:dyDescent="0.2">
      <c r="A607" s="302" t="s">
        <v>671</v>
      </c>
      <c r="B607" s="959" t="s">
        <v>88</v>
      </c>
      <c r="C607" s="960"/>
      <c r="D607" s="114"/>
      <c r="E607" s="302" t="s">
        <v>384</v>
      </c>
      <c r="F607" s="114"/>
      <c r="G607" s="302"/>
      <c r="H607" s="114"/>
      <c r="I607" s="302"/>
      <c r="J607" s="302"/>
      <c r="K607" s="302">
        <v>1</v>
      </c>
      <c r="L607" s="302"/>
      <c r="M607" s="302"/>
      <c r="N607" s="114"/>
      <c r="O607" s="302"/>
      <c r="P607" s="302">
        <v>1</v>
      </c>
      <c r="Q607" s="302"/>
      <c r="R607" s="302"/>
      <c r="S607" s="302"/>
      <c r="T607" s="114"/>
      <c r="U607" s="303" t="s">
        <v>376</v>
      </c>
      <c r="V607" s="302">
        <v>2</v>
      </c>
      <c r="W607" s="302"/>
      <c r="X607" s="302"/>
      <c r="Y607" s="302"/>
      <c r="Z607" s="114"/>
      <c r="AA607" s="304"/>
      <c r="AB607" s="114"/>
      <c r="AC607" s="114"/>
      <c r="AD607" s="114"/>
      <c r="AE607" s="486" t="s">
        <v>39</v>
      </c>
      <c r="AF607" s="115"/>
      <c r="AG607" s="302"/>
      <c r="AH607" s="302"/>
      <c r="AI607" s="302"/>
      <c r="AJ607" s="302"/>
      <c r="AK607" s="302"/>
      <c r="AL607" s="308"/>
      <c r="AM607" s="308"/>
      <c r="AN607" s="488"/>
      <c r="AO607" s="302"/>
      <c r="AP607" s="302"/>
      <c r="AQ607" s="302"/>
      <c r="AR607" s="302"/>
      <c r="AT607" s="302">
        <f t="shared" si="424"/>
        <v>0</v>
      </c>
      <c r="AV607" s="305" t="s">
        <v>88</v>
      </c>
      <c r="AW607" s="114"/>
      <c r="AX607" s="302">
        <v>1</v>
      </c>
      <c r="AY607" s="302">
        <f t="shared" si="425"/>
        <v>0</v>
      </c>
      <c r="BA607" s="302"/>
      <c r="BC607" s="302"/>
      <c r="BD607" s="127"/>
      <c r="BE607" s="302"/>
      <c r="BF607" s="127"/>
      <c r="BG607" s="302"/>
      <c r="BH607" s="127"/>
      <c r="BI607" s="302"/>
      <c r="BJ607" s="127"/>
      <c r="BK607" s="306">
        <f t="shared" si="421"/>
        <v>0</v>
      </c>
      <c r="BL607" s="307" t="e">
        <f t="shared" si="423"/>
        <v>#DIV/0!</v>
      </c>
      <c r="BM607" s="127">
        <f t="shared" si="422"/>
        <v>0</v>
      </c>
      <c r="BO607" s="131"/>
    </row>
    <row r="608" spans="1:67" s="94" customFormat="1" ht="69.95" customHeight="1" x14ac:dyDescent="0.2">
      <c r="A608" s="302" t="s">
        <v>652</v>
      </c>
      <c r="B608" s="959" t="s">
        <v>82</v>
      </c>
      <c r="C608" s="960"/>
      <c r="D608" s="114"/>
      <c r="E608" s="302" t="s">
        <v>384</v>
      </c>
      <c r="F608" s="114"/>
      <c r="G608" s="302"/>
      <c r="H608" s="114"/>
      <c r="I608" s="302"/>
      <c r="J608" s="302"/>
      <c r="K608" s="302">
        <v>1</v>
      </c>
      <c r="L608" s="302"/>
      <c r="M608" s="302"/>
      <c r="N608" s="114"/>
      <c r="O608" s="302"/>
      <c r="P608" s="302">
        <v>1</v>
      </c>
      <c r="Q608" s="302"/>
      <c r="R608" s="302"/>
      <c r="S608" s="302"/>
      <c r="T608" s="114"/>
      <c r="U608" s="303" t="s">
        <v>376</v>
      </c>
      <c r="V608" s="302">
        <v>2</v>
      </c>
      <c r="W608" s="302"/>
      <c r="X608" s="302">
        <v>1</v>
      </c>
      <c r="Y608" s="302"/>
      <c r="Z608" s="114"/>
      <c r="AA608" s="304"/>
      <c r="AB608" s="114"/>
      <c r="AC608" s="114"/>
      <c r="AD608" s="114"/>
      <c r="AE608" s="486" t="s">
        <v>39</v>
      </c>
      <c r="AF608" s="218"/>
      <c r="AG608" s="486"/>
      <c r="AH608" s="486"/>
      <c r="AI608" s="486"/>
      <c r="AJ608" s="486"/>
      <c r="AK608" s="486"/>
      <c r="AL608" s="486"/>
      <c r="AM608" s="486"/>
      <c r="AN608" s="486"/>
      <c r="AO608" s="302"/>
      <c r="AP608" s="302"/>
      <c r="AQ608" s="302"/>
      <c r="AR608" s="302"/>
      <c r="AT608" s="302">
        <f t="shared" si="424"/>
        <v>0</v>
      </c>
      <c r="AV608" s="305" t="s">
        <v>82</v>
      </c>
      <c r="AW608" s="114"/>
      <c r="AX608" s="302">
        <v>1</v>
      </c>
      <c r="AY608" s="302">
        <f t="shared" si="425"/>
        <v>0</v>
      </c>
      <c r="BA608" s="302"/>
      <c r="BC608" s="302"/>
      <c r="BD608" s="127"/>
      <c r="BE608" s="302"/>
      <c r="BF608" s="127"/>
      <c r="BG608" s="302"/>
      <c r="BH608" s="127"/>
      <c r="BI608" s="302"/>
      <c r="BJ608" s="127"/>
      <c r="BK608" s="306">
        <f t="shared" si="421"/>
        <v>0</v>
      </c>
      <c r="BL608" s="307" t="e">
        <f t="shared" si="423"/>
        <v>#DIV/0!</v>
      </c>
      <c r="BM608" s="127">
        <f t="shared" si="422"/>
        <v>0</v>
      </c>
      <c r="BO608" s="131"/>
    </row>
    <row r="609" spans="1:67" s="115" customFormat="1" ht="69.95" customHeight="1" x14ac:dyDescent="0.2">
      <c r="A609" s="302" t="s">
        <v>672</v>
      </c>
      <c r="B609" s="959" t="s">
        <v>81</v>
      </c>
      <c r="C609" s="960"/>
      <c r="D609" s="379"/>
      <c r="E609" s="302" t="s">
        <v>384</v>
      </c>
      <c r="F609" s="379"/>
      <c r="G609" s="302"/>
      <c r="H609" s="379"/>
      <c r="I609" s="302"/>
      <c r="J609" s="302"/>
      <c r="K609" s="302">
        <v>1</v>
      </c>
      <c r="L609" s="302"/>
      <c r="M609" s="302"/>
      <c r="N609" s="379"/>
      <c r="O609" s="302"/>
      <c r="P609" s="302">
        <v>1</v>
      </c>
      <c r="Q609" s="302"/>
      <c r="R609" s="302"/>
      <c r="S609" s="302"/>
      <c r="T609" s="147"/>
      <c r="U609" s="303" t="s">
        <v>376</v>
      </c>
      <c r="V609" s="302">
        <v>2</v>
      </c>
      <c r="W609" s="302"/>
      <c r="X609" s="302"/>
      <c r="Y609" s="302"/>
      <c r="Z609" s="379"/>
      <c r="AA609" s="304"/>
      <c r="AB609" s="114"/>
      <c r="AC609" s="114"/>
      <c r="AD609" s="148"/>
      <c r="AE609" s="486" t="s">
        <v>39</v>
      </c>
      <c r="AF609" s="379"/>
      <c r="AG609" s="302"/>
      <c r="AH609" s="302"/>
      <c r="AI609" s="302"/>
      <c r="AJ609" s="302"/>
      <c r="AK609" s="302"/>
      <c r="AL609" s="302"/>
      <c r="AM609" s="302"/>
      <c r="AN609" s="302"/>
      <c r="AO609" s="302"/>
      <c r="AP609" s="302"/>
      <c r="AQ609" s="302"/>
      <c r="AR609" s="302"/>
      <c r="AT609" s="302">
        <f t="shared" si="424"/>
        <v>0</v>
      </c>
      <c r="AV609" s="305" t="s">
        <v>81</v>
      </c>
      <c r="AW609" s="148"/>
      <c r="AX609" s="302">
        <v>1</v>
      </c>
      <c r="AY609" s="302">
        <f t="shared" si="425"/>
        <v>0</v>
      </c>
      <c r="BA609" s="302"/>
      <c r="BC609" s="302"/>
      <c r="BD609" s="127"/>
      <c r="BE609" s="302"/>
      <c r="BF609" s="127"/>
      <c r="BG609" s="302"/>
      <c r="BH609" s="127"/>
      <c r="BI609" s="302"/>
      <c r="BJ609" s="127"/>
      <c r="BK609" s="306">
        <f t="shared" si="421"/>
        <v>0</v>
      </c>
      <c r="BL609" s="307" t="e">
        <f t="shared" si="423"/>
        <v>#DIV/0!</v>
      </c>
      <c r="BM609" s="127">
        <f t="shared" si="422"/>
        <v>0</v>
      </c>
      <c r="BO609" s="149"/>
    </row>
    <row r="610" spans="1:67" s="115" customFormat="1" ht="69.95" customHeight="1" x14ac:dyDescent="0.2">
      <c r="A610" s="302" t="s">
        <v>673</v>
      </c>
      <c r="B610" s="959" t="s">
        <v>65</v>
      </c>
      <c r="C610" s="960"/>
      <c r="D610" s="145"/>
      <c r="E610" s="302" t="s">
        <v>384</v>
      </c>
      <c r="F610" s="145"/>
      <c r="G610" s="302"/>
      <c r="H610" s="145"/>
      <c r="I610" s="302"/>
      <c r="J610" s="302"/>
      <c r="K610" s="302">
        <v>1</v>
      </c>
      <c r="L610" s="302"/>
      <c r="M610" s="302"/>
      <c r="N610" s="379"/>
      <c r="O610" s="302"/>
      <c r="P610" s="302">
        <v>1</v>
      </c>
      <c r="Q610" s="302"/>
      <c r="R610" s="302"/>
      <c r="S610" s="302"/>
      <c r="T610" s="243"/>
      <c r="U610" s="303" t="s">
        <v>376</v>
      </c>
      <c r="V610" s="302">
        <v>2</v>
      </c>
      <c r="W610" s="302"/>
      <c r="X610" s="302">
        <v>1</v>
      </c>
      <c r="Y610" s="302"/>
      <c r="Z610" s="145"/>
      <c r="AA610" s="304"/>
      <c r="AC610" s="114"/>
      <c r="AD610" s="244"/>
      <c r="AE610" s="486" t="s">
        <v>39</v>
      </c>
      <c r="AF610" s="145"/>
      <c r="AG610" s="302"/>
      <c r="AH610" s="302"/>
      <c r="AI610" s="302"/>
      <c r="AJ610" s="302"/>
      <c r="AK610" s="302"/>
      <c r="AL610" s="302"/>
      <c r="AM610" s="302"/>
      <c r="AN610" s="302"/>
      <c r="AO610" s="302"/>
      <c r="AP610" s="302"/>
      <c r="AQ610" s="302"/>
      <c r="AR610" s="302"/>
      <c r="AT610" s="302">
        <f t="shared" si="424"/>
        <v>0</v>
      </c>
      <c r="AV610" s="305" t="s">
        <v>65</v>
      </c>
      <c r="AW610" s="244"/>
      <c r="AX610" s="302">
        <v>1</v>
      </c>
      <c r="AY610" s="302">
        <f t="shared" si="425"/>
        <v>0</v>
      </c>
      <c r="BA610" s="302"/>
      <c r="BC610" s="302"/>
      <c r="BD610" s="127"/>
      <c r="BE610" s="302"/>
      <c r="BF610" s="127"/>
      <c r="BG610" s="302"/>
      <c r="BH610" s="127"/>
      <c r="BI610" s="302"/>
      <c r="BJ610" s="127"/>
      <c r="BK610" s="306">
        <f t="shared" si="421"/>
        <v>0</v>
      </c>
      <c r="BL610" s="307" t="e">
        <f t="shared" si="423"/>
        <v>#DIV/0!</v>
      </c>
      <c r="BM610" s="127">
        <f t="shared" si="422"/>
        <v>0</v>
      </c>
      <c r="BO610" s="149"/>
    </row>
    <row r="611" spans="1:67" s="115" customFormat="1" ht="69.95" customHeight="1" x14ac:dyDescent="0.2">
      <c r="A611" s="302" t="s">
        <v>674</v>
      </c>
      <c r="B611" s="959" t="s">
        <v>87</v>
      </c>
      <c r="C611" s="960"/>
      <c r="D611" s="379"/>
      <c r="E611" s="302" t="s">
        <v>384</v>
      </c>
      <c r="F611" s="379"/>
      <c r="G611" s="302"/>
      <c r="H611" s="379"/>
      <c r="I611" s="302"/>
      <c r="J611" s="302"/>
      <c r="K611" s="302">
        <v>1</v>
      </c>
      <c r="L611" s="302"/>
      <c r="M611" s="302"/>
      <c r="N611" s="379"/>
      <c r="O611" s="302"/>
      <c r="P611" s="302"/>
      <c r="Q611" s="302">
        <v>1</v>
      </c>
      <c r="R611" s="302"/>
      <c r="S611" s="302"/>
      <c r="T611" s="147"/>
      <c r="U611" s="303" t="s">
        <v>376</v>
      </c>
      <c r="V611" s="302">
        <v>2</v>
      </c>
      <c r="W611" s="302"/>
      <c r="X611" s="302">
        <v>1</v>
      </c>
      <c r="Y611" s="302"/>
      <c r="Z611" s="379"/>
      <c r="AA611" s="304"/>
      <c r="AB611" s="114"/>
      <c r="AC611" s="114"/>
      <c r="AD611" s="148"/>
      <c r="AE611" s="486" t="s">
        <v>39</v>
      </c>
      <c r="AF611" s="379"/>
      <c r="AG611" s="302"/>
      <c r="AH611" s="302"/>
      <c r="AI611" s="302"/>
      <c r="AJ611" s="302"/>
      <c r="AK611" s="302"/>
      <c r="AL611" s="302"/>
      <c r="AM611" s="302"/>
      <c r="AN611" s="302"/>
      <c r="AO611" s="302"/>
      <c r="AP611" s="302"/>
      <c r="AQ611" s="302"/>
      <c r="AR611" s="302"/>
      <c r="AT611" s="302">
        <f t="shared" si="424"/>
        <v>0</v>
      </c>
      <c r="AV611" s="305" t="s">
        <v>87</v>
      </c>
      <c r="AW611" s="148"/>
      <c r="AX611" s="302">
        <v>1</v>
      </c>
      <c r="AY611" s="302">
        <f t="shared" si="425"/>
        <v>0</v>
      </c>
      <c r="BA611" s="302"/>
      <c r="BC611" s="302"/>
      <c r="BD611" s="127"/>
      <c r="BE611" s="302"/>
      <c r="BF611" s="127"/>
      <c r="BG611" s="302"/>
      <c r="BH611" s="127"/>
      <c r="BI611" s="302"/>
      <c r="BJ611" s="127"/>
      <c r="BK611" s="306">
        <f t="shared" si="421"/>
        <v>0</v>
      </c>
      <c r="BL611" s="307" t="e">
        <f t="shared" si="423"/>
        <v>#DIV/0!</v>
      </c>
      <c r="BM611" s="127">
        <f t="shared" si="422"/>
        <v>0</v>
      </c>
      <c r="BO611" s="149"/>
    </row>
    <row r="612" spans="1:67" s="114" customFormat="1" ht="69.95" customHeight="1" x14ac:dyDescent="0.2">
      <c r="A612" s="302" t="s">
        <v>675</v>
      </c>
      <c r="B612" s="959" t="s">
        <v>79</v>
      </c>
      <c r="C612" s="960"/>
      <c r="E612" s="302" t="s">
        <v>384</v>
      </c>
      <c r="G612" s="302"/>
      <c r="I612" s="302"/>
      <c r="J612" s="302"/>
      <c r="K612" s="302">
        <v>1</v>
      </c>
      <c r="L612" s="302"/>
      <c r="M612" s="302"/>
      <c r="O612" s="302"/>
      <c r="P612" s="302">
        <v>1</v>
      </c>
      <c r="Q612" s="302"/>
      <c r="R612" s="302"/>
      <c r="S612" s="302"/>
      <c r="U612" s="303" t="s">
        <v>376</v>
      </c>
      <c r="V612" s="302">
        <v>2</v>
      </c>
      <c r="W612" s="302"/>
      <c r="X612" s="302">
        <v>1</v>
      </c>
      <c r="Y612" s="302"/>
      <c r="AA612" s="304"/>
      <c r="AE612" s="486" t="s">
        <v>39</v>
      </c>
      <c r="AG612" s="302"/>
      <c r="AH612" s="302"/>
      <c r="AI612" s="302"/>
      <c r="AJ612" s="302"/>
      <c r="AK612" s="302"/>
      <c r="AL612" s="302"/>
      <c r="AM612" s="302"/>
      <c r="AN612" s="302"/>
      <c r="AO612" s="302"/>
      <c r="AP612" s="302"/>
      <c r="AQ612" s="302"/>
      <c r="AR612" s="302"/>
      <c r="AT612" s="302">
        <f t="shared" si="424"/>
        <v>0</v>
      </c>
      <c r="AV612" s="305" t="s">
        <v>79</v>
      </c>
      <c r="AX612" s="302">
        <v>1</v>
      </c>
      <c r="AY612" s="302">
        <f t="shared" si="425"/>
        <v>0</v>
      </c>
      <c r="BA612" s="302"/>
      <c r="BC612" s="302"/>
      <c r="BD612" s="127"/>
      <c r="BE612" s="302"/>
      <c r="BF612" s="127"/>
      <c r="BG612" s="302"/>
      <c r="BH612" s="127"/>
      <c r="BI612" s="302"/>
      <c r="BJ612" s="127"/>
      <c r="BK612" s="306">
        <f t="shared" si="421"/>
        <v>0</v>
      </c>
      <c r="BL612" s="307" t="e">
        <f t="shared" si="423"/>
        <v>#DIV/0!</v>
      </c>
      <c r="BM612" s="127">
        <f t="shared" si="422"/>
        <v>0</v>
      </c>
      <c r="BO612" s="149"/>
    </row>
    <row r="613" spans="1:67" s="114" customFormat="1" ht="69.95" customHeight="1" x14ac:dyDescent="0.2">
      <c r="A613" s="302" t="s">
        <v>676</v>
      </c>
      <c r="B613" s="959" t="s">
        <v>52</v>
      </c>
      <c r="C613" s="960"/>
      <c r="D613" s="115"/>
      <c r="E613" s="302" t="s">
        <v>384</v>
      </c>
      <c r="F613" s="115"/>
      <c r="G613" s="302"/>
      <c r="H613" s="115"/>
      <c r="I613" s="302"/>
      <c r="J613" s="302"/>
      <c r="K613" s="302">
        <v>1</v>
      </c>
      <c r="L613" s="302"/>
      <c r="M613" s="302"/>
      <c r="O613" s="302"/>
      <c r="P613" s="302">
        <v>1</v>
      </c>
      <c r="Q613" s="302"/>
      <c r="R613" s="302"/>
      <c r="S613" s="302"/>
      <c r="T613" s="115"/>
      <c r="U613" s="303" t="s">
        <v>376</v>
      </c>
      <c r="V613" s="302">
        <v>2</v>
      </c>
      <c r="W613" s="302"/>
      <c r="X613" s="302"/>
      <c r="Y613" s="302">
        <v>1</v>
      </c>
      <c r="Z613" s="115"/>
      <c r="AA613" s="304"/>
      <c r="AB613" s="115"/>
      <c r="AE613" s="486" t="s">
        <v>39</v>
      </c>
      <c r="AF613" s="218"/>
      <c r="AG613" s="486"/>
      <c r="AH613" s="486"/>
      <c r="AI613" s="486"/>
      <c r="AJ613" s="486"/>
      <c r="AK613" s="486"/>
      <c r="AL613" s="486"/>
      <c r="AM613" s="486"/>
      <c r="AN613" s="486"/>
      <c r="AO613" s="302"/>
      <c r="AP613" s="302"/>
      <c r="AQ613" s="302"/>
      <c r="AR613" s="302"/>
      <c r="AT613" s="302">
        <f t="shared" si="424"/>
        <v>0</v>
      </c>
      <c r="AV613" s="305" t="s">
        <v>52</v>
      </c>
      <c r="AW613" s="115"/>
      <c r="AX613" s="302">
        <v>1</v>
      </c>
      <c r="AY613" s="302">
        <f t="shared" si="425"/>
        <v>0</v>
      </c>
      <c r="BA613" s="302"/>
      <c r="BC613" s="302"/>
      <c r="BD613" s="127"/>
      <c r="BE613" s="302"/>
      <c r="BF613" s="127"/>
      <c r="BG613" s="302"/>
      <c r="BH613" s="127"/>
      <c r="BI613" s="302"/>
      <c r="BJ613" s="127"/>
      <c r="BK613" s="306">
        <f t="shared" si="421"/>
        <v>0</v>
      </c>
      <c r="BL613" s="307" t="e">
        <f t="shared" si="423"/>
        <v>#DIV/0!</v>
      </c>
      <c r="BM613" s="127">
        <f t="shared" si="422"/>
        <v>0</v>
      </c>
      <c r="BO613" s="149"/>
    </row>
    <row r="614" spans="1:67" s="94" customFormat="1" ht="69.95" customHeight="1" x14ac:dyDescent="0.2">
      <c r="A614" s="302" t="s">
        <v>677</v>
      </c>
      <c r="B614" s="959" t="s">
        <v>85</v>
      </c>
      <c r="C614" s="960"/>
      <c r="D614" s="115"/>
      <c r="E614" s="302" t="s">
        <v>384</v>
      </c>
      <c r="F614" s="115"/>
      <c r="G614" s="302"/>
      <c r="H614" s="115"/>
      <c r="I614" s="302"/>
      <c r="J614" s="302"/>
      <c r="K614" s="302">
        <v>1</v>
      </c>
      <c r="L614" s="302"/>
      <c r="M614" s="302"/>
      <c r="N614" s="114"/>
      <c r="O614" s="302">
        <v>1</v>
      </c>
      <c r="P614" s="302"/>
      <c r="Q614" s="302"/>
      <c r="R614" s="302">
        <v>1</v>
      </c>
      <c r="S614" s="302"/>
      <c r="T614" s="115"/>
      <c r="U614" s="303" t="s">
        <v>376</v>
      </c>
      <c r="V614" s="302">
        <v>2</v>
      </c>
      <c r="W614" s="302"/>
      <c r="X614" s="302"/>
      <c r="Y614" s="302">
        <v>1</v>
      </c>
      <c r="Z614" s="115"/>
      <c r="AA614" s="304"/>
      <c r="AB614" s="115"/>
      <c r="AC614" s="114"/>
      <c r="AD614" s="114"/>
      <c r="AE614" s="486" t="s">
        <v>39</v>
      </c>
      <c r="AF614" s="218"/>
      <c r="AG614" s="486"/>
      <c r="AH614" s="486"/>
      <c r="AI614" s="486"/>
      <c r="AJ614" s="486"/>
      <c r="AK614" s="486"/>
      <c r="AL614" s="486"/>
      <c r="AM614" s="486"/>
      <c r="AN614" s="486"/>
      <c r="AO614" s="302"/>
      <c r="AP614" s="302"/>
      <c r="AQ614" s="302"/>
      <c r="AR614" s="302"/>
      <c r="AT614" s="302">
        <f t="shared" si="424"/>
        <v>0</v>
      </c>
      <c r="AV614" s="305" t="s">
        <v>85</v>
      </c>
      <c r="AW614" s="115"/>
      <c r="AX614" s="302">
        <v>1</v>
      </c>
      <c r="AY614" s="302">
        <f t="shared" si="425"/>
        <v>0</v>
      </c>
      <c r="BA614" s="302"/>
      <c r="BC614" s="302"/>
      <c r="BD614" s="127"/>
      <c r="BE614" s="302"/>
      <c r="BF614" s="127"/>
      <c r="BG614" s="302"/>
      <c r="BH614" s="127"/>
      <c r="BI614" s="302"/>
      <c r="BJ614" s="127"/>
      <c r="BK614" s="306">
        <f t="shared" si="421"/>
        <v>0</v>
      </c>
      <c r="BL614" s="307" t="e">
        <f t="shared" si="423"/>
        <v>#DIV/0!</v>
      </c>
      <c r="BM614" s="127">
        <f t="shared" si="422"/>
        <v>0</v>
      </c>
      <c r="BO614" s="131"/>
    </row>
    <row r="615" spans="1:67" s="114" customFormat="1" ht="97.5" customHeight="1" x14ac:dyDescent="0.2">
      <c r="A615" s="302" t="s">
        <v>678</v>
      </c>
      <c r="B615" s="959" t="s">
        <v>36</v>
      </c>
      <c r="C615" s="960"/>
      <c r="E615" s="302" t="s">
        <v>384</v>
      </c>
      <c r="G615" s="302"/>
      <c r="I615" s="302"/>
      <c r="J615" s="302"/>
      <c r="K615" s="302">
        <v>1</v>
      </c>
      <c r="L615" s="302"/>
      <c r="M615" s="302"/>
      <c r="O615" s="302">
        <v>1</v>
      </c>
      <c r="P615" s="302"/>
      <c r="Q615" s="302"/>
      <c r="R615" s="302">
        <v>1</v>
      </c>
      <c r="S615" s="302"/>
      <c r="U615" s="303" t="s">
        <v>376</v>
      </c>
      <c r="V615" s="302">
        <v>2</v>
      </c>
      <c r="W615" s="302"/>
      <c r="X615" s="302"/>
      <c r="Y615" s="302"/>
      <c r="AA615" s="304"/>
      <c r="AE615" s="486" t="s">
        <v>39</v>
      </c>
      <c r="AG615" s="302"/>
      <c r="AH615" s="302"/>
      <c r="AI615" s="302"/>
      <c r="AJ615" s="302"/>
      <c r="AK615" s="302"/>
      <c r="AL615" s="302"/>
      <c r="AM615" s="302"/>
      <c r="AN615" s="302"/>
      <c r="AO615" s="302"/>
      <c r="AP615" s="302"/>
      <c r="AQ615" s="302"/>
      <c r="AR615" s="302"/>
      <c r="AT615" s="302">
        <f t="shared" si="424"/>
        <v>0</v>
      </c>
      <c r="AV615" s="305" t="s">
        <v>36</v>
      </c>
      <c r="AX615" s="302">
        <v>1</v>
      </c>
      <c r="AY615" s="302">
        <f t="shared" si="425"/>
        <v>0</v>
      </c>
      <c r="BA615" s="302"/>
      <c r="BC615" s="302"/>
      <c r="BD615" s="127"/>
      <c r="BE615" s="302"/>
      <c r="BF615" s="127"/>
      <c r="BG615" s="302"/>
      <c r="BH615" s="127"/>
      <c r="BI615" s="302"/>
      <c r="BJ615" s="127"/>
      <c r="BK615" s="306">
        <f t="shared" si="421"/>
        <v>0</v>
      </c>
      <c r="BL615" s="307" t="e">
        <f t="shared" si="423"/>
        <v>#DIV/0!</v>
      </c>
      <c r="BM615" s="127">
        <f t="shared" si="422"/>
        <v>0</v>
      </c>
      <c r="BO615" s="149"/>
    </row>
    <row r="616" spans="1:67" s="114" customFormat="1" ht="69.95" customHeight="1" x14ac:dyDescent="0.2">
      <c r="A616" s="302" t="s">
        <v>679</v>
      </c>
      <c r="B616" s="959" t="s">
        <v>86</v>
      </c>
      <c r="C616" s="960"/>
      <c r="D616" s="115"/>
      <c r="E616" s="302" t="s">
        <v>384</v>
      </c>
      <c r="F616" s="115"/>
      <c r="G616" s="302"/>
      <c r="H616" s="115"/>
      <c r="I616" s="302"/>
      <c r="J616" s="302"/>
      <c r="K616" s="302">
        <v>1</v>
      </c>
      <c r="L616" s="302"/>
      <c r="M616" s="302"/>
      <c r="O616" s="302">
        <v>1</v>
      </c>
      <c r="P616" s="302"/>
      <c r="Q616" s="302"/>
      <c r="R616" s="302"/>
      <c r="S616" s="302"/>
      <c r="T616" s="115"/>
      <c r="U616" s="303" t="s">
        <v>376</v>
      </c>
      <c r="V616" s="302">
        <v>2</v>
      </c>
      <c r="W616" s="302"/>
      <c r="X616" s="302"/>
      <c r="Y616" s="302"/>
      <c r="Z616" s="115"/>
      <c r="AA616" s="304"/>
      <c r="AB616" s="115"/>
      <c r="AD616" s="115"/>
      <c r="AE616" s="486" t="s">
        <v>39</v>
      </c>
      <c r="AF616" s="115"/>
      <c r="AG616" s="302"/>
      <c r="AH616" s="302"/>
      <c r="AI616" s="302"/>
      <c r="AJ616" s="302"/>
      <c r="AK616" s="302"/>
      <c r="AL616" s="302"/>
      <c r="AM616" s="302"/>
      <c r="AN616" s="302"/>
      <c r="AO616" s="302"/>
      <c r="AP616" s="302"/>
      <c r="AQ616" s="302"/>
      <c r="AR616" s="302"/>
      <c r="AT616" s="302">
        <f t="shared" si="424"/>
        <v>0</v>
      </c>
      <c r="AV616" s="305" t="s">
        <v>86</v>
      </c>
      <c r="AW616" s="115"/>
      <c r="AX616" s="302">
        <v>1</v>
      </c>
      <c r="AY616" s="302">
        <f t="shared" si="425"/>
        <v>0</v>
      </c>
      <c r="BA616" s="302"/>
      <c r="BC616" s="302"/>
      <c r="BD616" s="127"/>
      <c r="BE616" s="302"/>
      <c r="BF616" s="127"/>
      <c r="BG616" s="302"/>
      <c r="BH616" s="127"/>
      <c r="BI616" s="302"/>
      <c r="BJ616" s="127"/>
      <c r="BK616" s="306">
        <f t="shared" si="421"/>
        <v>0</v>
      </c>
      <c r="BL616" s="307" t="e">
        <f t="shared" si="423"/>
        <v>#DIV/0!</v>
      </c>
      <c r="BM616" s="127">
        <f t="shared" si="422"/>
        <v>0</v>
      </c>
      <c r="BO616" s="149"/>
    </row>
    <row r="617" spans="1:67" s="114" customFormat="1" ht="69.95" customHeight="1" x14ac:dyDescent="0.2">
      <c r="A617" s="302" t="s">
        <v>680</v>
      </c>
      <c r="B617" s="959" t="s">
        <v>80</v>
      </c>
      <c r="C617" s="960"/>
      <c r="D617" s="115"/>
      <c r="E617" s="302" t="s">
        <v>384</v>
      </c>
      <c r="F617" s="115"/>
      <c r="G617" s="302"/>
      <c r="H617" s="115"/>
      <c r="I617" s="302"/>
      <c r="J617" s="302"/>
      <c r="K617" s="302">
        <v>1</v>
      </c>
      <c r="L617" s="302"/>
      <c r="M617" s="302"/>
      <c r="O617" s="302"/>
      <c r="P617" s="302"/>
      <c r="Q617" s="302">
        <v>1</v>
      </c>
      <c r="R617" s="302"/>
      <c r="S617" s="302"/>
      <c r="T617" s="115"/>
      <c r="U617" s="303" t="s">
        <v>376</v>
      </c>
      <c r="V617" s="302">
        <v>2</v>
      </c>
      <c r="W617" s="302"/>
      <c r="X617" s="302"/>
      <c r="Y617" s="302"/>
      <c r="Z617" s="115"/>
      <c r="AA617" s="304"/>
      <c r="AB617" s="115"/>
      <c r="AD617" s="115"/>
      <c r="AE617" s="486" t="s">
        <v>39</v>
      </c>
      <c r="AF617" s="115"/>
      <c r="AG617" s="302"/>
      <c r="AH617" s="302"/>
      <c r="AI617" s="302"/>
      <c r="AJ617" s="302"/>
      <c r="AK617" s="302"/>
      <c r="AL617" s="302"/>
      <c r="AM617" s="302"/>
      <c r="AN617" s="302"/>
      <c r="AO617" s="302"/>
      <c r="AP617" s="302"/>
      <c r="AQ617" s="302"/>
      <c r="AR617" s="302"/>
      <c r="AT617" s="302">
        <f t="shared" si="424"/>
        <v>0</v>
      </c>
      <c r="AV617" s="305" t="s">
        <v>80</v>
      </c>
      <c r="AW617" s="115"/>
      <c r="AX617" s="302">
        <v>1</v>
      </c>
      <c r="AY617" s="302">
        <f t="shared" si="425"/>
        <v>0</v>
      </c>
      <c r="BA617" s="302"/>
      <c r="BC617" s="302"/>
      <c r="BD617" s="127"/>
      <c r="BE617" s="302"/>
      <c r="BF617" s="127"/>
      <c r="BG617" s="302"/>
      <c r="BH617" s="127"/>
      <c r="BI617" s="302"/>
      <c r="BJ617" s="127"/>
      <c r="BK617" s="306">
        <f t="shared" si="421"/>
        <v>0</v>
      </c>
      <c r="BL617" s="307" t="e">
        <f t="shared" si="423"/>
        <v>#DIV/0!</v>
      </c>
      <c r="BM617" s="127">
        <f t="shared" si="422"/>
        <v>0</v>
      </c>
      <c r="BO617" s="149"/>
    </row>
    <row r="618" spans="1:67" s="94" customFormat="1" ht="69.95" customHeight="1" x14ac:dyDescent="0.2">
      <c r="A618" s="302" t="s">
        <v>681</v>
      </c>
      <c r="B618" s="959" t="s">
        <v>259</v>
      </c>
      <c r="C618" s="960"/>
      <c r="D618" s="114"/>
      <c r="E618" s="302" t="s">
        <v>384</v>
      </c>
      <c r="F618" s="114"/>
      <c r="G618" s="302"/>
      <c r="H618" s="114"/>
      <c r="I618" s="302"/>
      <c r="J618" s="302"/>
      <c r="K618" s="302">
        <v>1</v>
      </c>
      <c r="L618" s="302"/>
      <c r="M618" s="302"/>
      <c r="N618" s="114"/>
      <c r="O618" s="302"/>
      <c r="P618" s="302">
        <v>1</v>
      </c>
      <c r="Q618" s="302"/>
      <c r="R618" s="302"/>
      <c r="S618" s="302"/>
      <c r="T618" s="114"/>
      <c r="U618" s="303" t="s">
        <v>376</v>
      </c>
      <c r="V618" s="302">
        <v>2</v>
      </c>
      <c r="W618" s="302"/>
      <c r="X618" s="302"/>
      <c r="Y618" s="302"/>
      <c r="Z618" s="114"/>
      <c r="AA618" s="304"/>
      <c r="AB618" s="114"/>
      <c r="AC618" s="114"/>
      <c r="AD618" s="114"/>
      <c r="AE618" s="486" t="s">
        <v>39</v>
      </c>
      <c r="AF618" s="114"/>
      <c r="AG618" s="302"/>
      <c r="AH618" s="302"/>
      <c r="AI618" s="302"/>
      <c r="AJ618" s="302"/>
      <c r="AK618" s="302"/>
      <c r="AL618" s="302"/>
      <c r="AM618" s="302"/>
      <c r="AN618" s="302"/>
      <c r="AO618" s="302"/>
      <c r="AP618" s="302"/>
      <c r="AQ618" s="302"/>
      <c r="AR618" s="302"/>
      <c r="AS618" s="115"/>
      <c r="AT618" s="302">
        <f>SUM(AG618:AR618)</f>
        <v>0</v>
      </c>
      <c r="AU618" s="115"/>
      <c r="AV618" s="305" t="s">
        <v>259</v>
      </c>
      <c r="AW618" s="114"/>
      <c r="AX618" s="302">
        <v>1</v>
      </c>
      <c r="AY618" s="302">
        <f>IF(AT618&lt;&gt;0,1,0)</f>
        <v>0</v>
      </c>
      <c r="AZ618" s="115"/>
      <c r="BA618" s="302"/>
      <c r="BC618" s="302"/>
      <c r="BD618" s="127"/>
      <c r="BE618" s="302"/>
      <c r="BF618" s="127"/>
      <c r="BG618" s="302"/>
      <c r="BH618" s="127"/>
      <c r="BI618" s="302"/>
      <c r="BJ618" s="127"/>
      <c r="BK618" s="306">
        <f>BC618+BE618+BG618+BI618</f>
        <v>0</v>
      </c>
      <c r="BL618" s="307" t="e">
        <f t="shared" si="423"/>
        <v>#DIV/0!</v>
      </c>
      <c r="BM618" s="127">
        <f>BD618+BF618+BH618+BJ618</f>
        <v>0</v>
      </c>
      <c r="BO618" s="131"/>
    </row>
    <row r="619" spans="1:67" s="115" customFormat="1" ht="69.95" customHeight="1" x14ac:dyDescent="0.2">
      <c r="A619" s="302" t="s">
        <v>682</v>
      </c>
      <c r="B619" s="959" t="s">
        <v>66</v>
      </c>
      <c r="C619" s="960"/>
      <c r="D619" s="379"/>
      <c r="E619" s="302" t="s">
        <v>384</v>
      </c>
      <c r="F619" s="379"/>
      <c r="G619" s="302"/>
      <c r="H619" s="379"/>
      <c r="I619" s="302"/>
      <c r="J619" s="302"/>
      <c r="K619" s="302">
        <v>1</v>
      </c>
      <c r="L619" s="302"/>
      <c r="M619" s="302"/>
      <c r="N619" s="379"/>
      <c r="O619" s="302">
        <v>1</v>
      </c>
      <c r="P619" s="302"/>
      <c r="Q619" s="302"/>
      <c r="R619" s="302"/>
      <c r="S619" s="302"/>
      <c r="T619" s="147"/>
      <c r="U619" s="303" t="s">
        <v>376</v>
      </c>
      <c r="V619" s="302">
        <v>2</v>
      </c>
      <c r="W619" s="302"/>
      <c r="X619" s="302">
        <v>1</v>
      </c>
      <c r="Y619" s="302">
        <v>1</v>
      </c>
      <c r="Z619" s="379"/>
      <c r="AA619" s="304"/>
      <c r="AB619" s="114"/>
      <c r="AC619" s="114"/>
      <c r="AD619" s="148"/>
      <c r="AE619" s="486" t="s">
        <v>39</v>
      </c>
      <c r="AG619" s="302"/>
      <c r="AH619" s="302"/>
      <c r="AI619" s="302"/>
      <c r="AJ619" s="302"/>
      <c r="AK619" s="302"/>
      <c r="AL619" s="308"/>
      <c r="AM619" s="308"/>
      <c r="AN619" s="488"/>
      <c r="AO619" s="308"/>
      <c r="AP619" s="308"/>
      <c r="AQ619" s="308"/>
      <c r="AR619" s="308"/>
      <c r="AS619" s="94"/>
      <c r="AT619" s="302">
        <f>SUM(AG619:AR619)</f>
        <v>0</v>
      </c>
      <c r="AU619" s="94"/>
      <c r="AV619" s="305" t="s">
        <v>66</v>
      </c>
      <c r="AW619" s="148"/>
      <c r="AX619" s="302">
        <v>1</v>
      </c>
      <c r="AY619" s="302">
        <f>IF(AT619&lt;&gt;0,1,0)</f>
        <v>0</v>
      </c>
      <c r="AZ619" s="94"/>
      <c r="BA619" s="302"/>
      <c r="BC619" s="302"/>
      <c r="BD619" s="127"/>
      <c r="BE619" s="302"/>
      <c r="BF619" s="127"/>
      <c r="BG619" s="302"/>
      <c r="BH619" s="127"/>
      <c r="BI619" s="302"/>
      <c r="BJ619" s="127"/>
      <c r="BK619" s="306">
        <f>BC619+BE619+BG619+BI619</f>
        <v>0</v>
      </c>
      <c r="BL619" s="307" t="e">
        <f t="shared" si="423"/>
        <v>#DIV/0!</v>
      </c>
      <c r="BM619" s="127">
        <f>BD619+BF619+BH619+BJ619</f>
        <v>0</v>
      </c>
      <c r="BO619" s="149"/>
    </row>
    <row r="620" spans="1:67" s="94" customFormat="1" ht="69.95" customHeight="1" x14ac:dyDescent="0.2">
      <c r="A620" s="302" t="s">
        <v>683</v>
      </c>
      <c r="B620" s="959" t="s">
        <v>530</v>
      </c>
      <c r="C620" s="960"/>
      <c r="D620" s="115"/>
      <c r="E620" s="302" t="s">
        <v>384</v>
      </c>
      <c r="F620" s="115"/>
      <c r="G620" s="302"/>
      <c r="H620" s="115"/>
      <c r="I620" s="302"/>
      <c r="J620" s="302"/>
      <c r="K620" s="302">
        <v>1</v>
      </c>
      <c r="L620" s="302"/>
      <c r="M620" s="302"/>
      <c r="N620" s="379"/>
      <c r="O620" s="302"/>
      <c r="P620" s="302"/>
      <c r="Q620" s="302"/>
      <c r="R620" s="302">
        <v>1</v>
      </c>
      <c r="S620" s="302"/>
      <c r="T620" s="115"/>
      <c r="U620" s="303" t="s">
        <v>376</v>
      </c>
      <c r="V620" s="302">
        <v>2</v>
      </c>
      <c r="W620" s="302"/>
      <c r="X620" s="302">
        <v>1</v>
      </c>
      <c r="Y620" s="302">
        <v>1</v>
      </c>
      <c r="Z620" s="115"/>
      <c r="AA620" s="304"/>
      <c r="AB620" s="115"/>
      <c r="AC620" s="114"/>
      <c r="AD620" s="115"/>
      <c r="AE620" s="486" t="s">
        <v>39</v>
      </c>
      <c r="AF620" s="115"/>
      <c r="AG620" s="302"/>
      <c r="AH620" s="302"/>
      <c r="AI620" s="302"/>
      <c r="AJ620" s="302"/>
      <c r="AK620" s="302"/>
      <c r="AL620" s="302"/>
      <c r="AM620" s="302"/>
      <c r="AN620" s="302"/>
      <c r="AO620" s="302"/>
      <c r="AP620" s="302"/>
      <c r="AQ620" s="302"/>
      <c r="AR620" s="302"/>
      <c r="AT620" s="302">
        <f>SUM(AG620:AR620)</f>
        <v>0</v>
      </c>
      <c r="AV620" s="305" t="s">
        <v>530</v>
      </c>
      <c r="AW620" s="115"/>
      <c r="AX620" s="302">
        <v>1</v>
      </c>
      <c r="AY620" s="302">
        <f>IF(AT620&lt;&gt;0,1,0)</f>
        <v>0</v>
      </c>
      <c r="BA620" s="302"/>
      <c r="BC620" s="302"/>
      <c r="BD620" s="127"/>
      <c r="BE620" s="302"/>
      <c r="BF620" s="127"/>
      <c r="BG620" s="302"/>
      <c r="BH620" s="127"/>
      <c r="BI620" s="302"/>
      <c r="BJ620" s="127"/>
      <c r="BK620" s="306">
        <f>BC620+BE620+BG620+BI620</f>
        <v>0</v>
      </c>
      <c r="BL620" s="307" t="e">
        <f t="shared" si="423"/>
        <v>#DIV/0!</v>
      </c>
      <c r="BM620" s="127">
        <f>BD620+BF620+BH620+BJ620</f>
        <v>0</v>
      </c>
      <c r="BO620" s="131"/>
    </row>
    <row r="621" spans="1:67" s="115" customFormat="1" ht="69.95" customHeight="1" x14ac:dyDescent="0.2">
      <c r="A621" s="302" t="s">
        <v>684</v>
      </c>
      <c r="B621" s="959" t="s">
        <v>221</v>
      </c>
      <c r="C621" s="960"/>
      <c r="D621" s="379"/>
      <c r="E621" s="302" t="s">
        <v>384</v>
      </c>
      <c r="F621" s="379"/>
      <c r="G621" s="302" t="s">
        <v>997</v>
      </c>
      <c r="H621" s="379"/>
      <c r="I621" s="302"/>
      <c r="J621" s="302"/>
      <c r="K621" s="302">
        <v>1</v>
      </c>
      <c r="L621" s="302"/>
      <c r="M621" s="302"/>
      <c r="N621" s="379"/>
      <c r="O621" s="302">
        <v>1</v>
      </c>
      <c r="P621" s="302"/>
      <c r="Q621" s="302"/>
      <c r="R621" s="302"/>
      <c r="S621" s="302"/>
      <c r="T621" s="147"/>
      <c r="U621" s="303" t="s">
        <v>376</v>
      </c>
      <c r="V621" s="302">
        <v>2</v>
      </c>
      <c r="W621" s="302"/>
      <c r="X621" s="302"/>
      <c r="Y621" s="302">
        <v>1</v>
      </c>
      <c r="Z621" s="379"/>
      <c r="AA621" s="304"/>
      <c r="AB621" s="114"/>
      <c r="AC621" s="114"/>
      <c r="AD621" s="148"/>
      <c r="AE621" s="486" t="s">
        <v>213</v>
      </c>
      <c r="AF621" s="379"/>
      <c r="AG621" s="308"/>
      <c r="AH621" s="308"/>
      <c r="AI621" s="308"/>
      <c r="AJ621" s="308"/>
      <c r="AK621" s="308"/>
      <c r="AL621" s="308"/>
      <c r="AM621" s="308"/>
      <c r="AN621" s="308"/>
      <c r="AO621" s="308"/>
      <c r="AP621" s="308"/>
      <c r="AQ621" s="308">
        <v>1</v>
      </c>
      <c r="AR621" s="308"/>
      <c r="AS621" s="94"/>
      <c r="AT621" s="302">
        <f t="shared" si="424"/>
        <v>1</v>
      </c>
      <c r="AU621" s="94"/>
      <c r="AV621" s="305" t="s">
        <v>221</v>
      </c>
      <c r="AW621" s="148"/>
      <c r="AX621" s="302">
        <v>1</v>
      </c>
      <c r="AY621" s="302">
        <f t="shared" si="425"/>
        <v>1</v>
      </c>
      <c r="AZ621" s="94"/>
      <c r="BA621" s="302" t="s">
        <v>352</v>
      </c>
      <c r="BC621" s="302"/>
      <c r="BD621" s="127"/>
      <c r="BE621" s="302"/>
      <c r="BF621" s="127"/>
      <c r="BG621" s="302"/>
      <c r="BH621" s="127"/>
      <c r="BI621" s="302"/>
      <c r="BJ621" s="127"/>
      <c r="BK621" s="306">
        <f t="shared" si="421"/>
        <v>0</v>
      </c>
      <c r="BL621" s="307">
        <f t="shared" si="423"/>
        <v>0</v>
      </c>
      <c r="BM621" s="127">
        <f t="shared" si="422"/>
        <v>0</v>
      </c>
      <c r="BO621" s="149"/>
    </row>
    <row r="622" spans="1:67" s="94" customFormat="1" ht="69.95" customHeight="1" x14ac:dyDescent="0.2">
      <c r="A622" s="302" t="s">
        <v>685</v>
      </c>
      <c r="B622" s="959" t="s">
        <v>83</v>
      </c>
      <c r="C622" s="960"/>
      <c r="D622" s="115"/>
      <c r="E622" s="302" t="s">
        <v>384</v>
      </c>
      <c r="F622" s="115"/>
      <c r="G622" s="302"/>
      <c r="H622" s="115"/>
      <c r="I622" s="302"/>
      <c r="J622" s="302"/>
      <c r="K622" s="302">
        <v>1</v>
      </c>
      <c r="L622" s="302"/>
      <c r="M622" s="302"/>
      <c r="N622" s="114"/>
      <c r="O622" s="302"/>
      <c r="P622" s="302"/>
      <c r="Q622" s="302">
        <v>1</v>
      </c>
      <c r="R622" s="302"/>
      <c r="S622" s="302"/>
      <c r="T622" s="115"/>
      <c r="U622" s="303" t="s">
        <v>376</v>
      </c>
      <c r="V622" s="302">
        <v>2</v>
      </c>
      <c r="W622" s="302"/>
      <c r="X622" s="302">
        <v>1</v>
      </c>
      <c r="Y622" s="302"/>
      <c r="Z622" s="115"/>
      <c r="AA622" s="304"/>
      <c r="AB622" s="115"/>
      <c r="AC622" s="114"/>
      <c r="AD622" s="115"/>
      <c r="AE622" s="486" t="s">
        <v>39</v>
      </c>
      <c r="AF622" s="115"/>
      <c r="AG622" s="302"/>
      <c r="AH622" s="302"/>
      <c r="AI622" s="302"/>
      <c r="AJ622" s="302"/>
      <c r="AK622" s="302"/>
      <c r="AL622" s="302"/>
      <c r="AM622" s="302"/>
      <c r="AN622" s="302"/>
      <c r="AO622" s="302"/>
      <c r="AP622" s="302"/>
      <c r="AQ622" s="302"/>
      <c r="AR622" s="302"/>
      <c r="AT622" s="302">
        <f t="shared" ref="AT622:AT627" si="426">SUM(AG622:AR622)</f>
        <v>0</v>
      </c>
      <c r="AV622" s="305" t="s">
        <v>83</v>
      </c>
      <c r="AW622" s="115"/>
      <c r="AX622" s="302">
        <v>1</v>
      </c>
      <c r="AY622" s="302">
        <f t="shared" ref="AY622:AY627" si="427">IF(AT622&lt;&gt;0,1,0)</f>
        <v>0</v>
      </c>
      <c r="BA622" s="302"/>
      <c r="BC622" s="302"/>
      <c r="BD622" s="127"/>
      <c r="BE622" s="302"/>
      <c r="BF622" s="127"/>
      <c r="BG622" s="302"/>
      <c r="BH622" s="127"/>
      <c r="BI622" s="302"/>
      <c r="BJ622" s="127"/>
      <c r="BK622" s="306">
        <f t="shared" ref="BK622:BK627" si="428">BC622+BE622+BG622+BI622</f>
        <v>0</v>
      </c>
      <c r="BL622" s="307" t="e">
        <f t="shared" si="423"/>
        <v>#DIV/0!</v>
      </c>
      <c r="BM622" s="127">
        <f t="shared" ref="BM622:BM627" si="429">BD622+BF622+BH622+BJ622</f>
        <v>0</v>
      </c>
      <c r="BO622" s="131"/>
    </row>
    <row r="623" spans="1:67" s="115" customFormat="1" ht="69.95" customHeight="1" x14ac:dyDescent="0.2">
      <c r="A623" s="302" t="s">
        <v>686</v>
      </c>
      <c r="B623" s="959" t="s">
        <v>92</v>
      </c>
      <c r="C623" s="960"/>
      <c r="D623" s="379"/>
      <c r="E623" s="302" t="s">
        <v>384</v>
      </c>
      <c r="F623" s="379"/>
      <c r="G623" s="302"/>
      <c r="H623" s="379"/>
      <c r="I623" s="302"/>
      <c r="J623" s="302"/>
      <c r="K623" s="302">
        <v>1</v>
      </c>
      <c r="L623" s="302"/>
      <c r="M623" s="302"/>
      <c r="N623" s="114"/>
      <c r="O623" s="302"/>
      <c r="P623" s="302"/>
      <c r="Q623" s="302">
        <v>1</v>
      </c>
      <c r="R623" s="302"/>
      <c r="S623" s="302"/>
      <c r="T623" s="147"/>
      <c r="U623" s="303" t="s">
        <v>376</v>
      </c>
      <c r="V623" s="302">
        <v>2</v>
      </c>
      <c r="W623" s="302"/>
      <c r="X623" s="302">
        <v>1</v>
      </c>
      <c r="Y623" s="302">
        <v>1</v>
      </c>
      <c r="Z623" s="379"/>
      <c r="AA623" s="304"/>
      <c r="AB623" s="114"/>
      <c r="AC623" s="114"/>
      <c r="AD623" s="148"/>
      <c r="AE623" s="486" t="s">
        <v>952</v>
      </c>
      <c r="AF623" s="431"/>
      <c r="AG623" s="486"/>
      <c r="AH623" s="486"/>
      <c r="AI623" s="486"/>
      <c r="AJ623" s="486"/>
      <c r="AK623" s="486"/>
      <c r="AL623" s="486"/>
      <c r="AM623" s="486"/>
      <c r="AN623" s="486"/>
      <c r="AO623" s="302"/>
      <c r="AP623" s="302"/>
      <c r="AQ623" s="302">
        <v>1</v>
      </c>
      <c r="AR623" s="302"/>
      <c r="AS623" s="94"/>
      <c r="AT623" s="302">
        <f t="shared" si="426"/>
        <v>1</v>
      </c>
      <c r="AU623" s="94"/>
      <c r="AV623" s="305" t="s">
        <v>60</v>
      </c>
      <c r="AW623" s="148"/>
      <c r="AX623" s="302">
        <v>1</v>
      </c>
      <c r="AY623" s="302">
        <f t="shared" si="427"/>
        <v>1</v>
      </c>
      <c r="AZ623" s="94"/>
      <c r="BA623" s="302" t="s">
        <v>352</v>
      </c>
      <c r="BC623" s="302"/>
      <c r="BD623" s="127"/>
      <c r="BE623" s="302"/>
      <c r="BF623" s="127"/>
      <c r="BG623" s="302"/>
      <c r="BH623" s="127"/>
      <c r="BI623" s="302"/>
      <c r="BJ623" s="127"/>
      <c r="BK623" s="306">
        <f t="shared" si="428"/>
        <v>0</v>
      </c>
      <c r="BL623" s="307">
        <f t="shared" si="423"/>
        <v>0</v>
      </c>
      <c r="BM623" s="127">
        <f t="shared" si="429"/>
        <v>0</v>
      </c>
      <c r="BO623" s="149"/>
    </row>
    <row r="624" spans="1:67" s="115" customFormat="1" ht="69.95" customHeight="1" x14ac:dyDescent="0.2">
      <c r="A624" s="302" t="s">
        <v>687</v>
      </c>
      <c r="B624" s="959" t="s">
        <v>84</v>
      </c>
      <c r="C624" s="960"/>
      <c r="D624" s="145"/>
      <c r="E624" s="302" t="s">
        <v>384</v>
      </c>
      <c r="F624" s="145"/>
      <c r="G624" s="302"/>
      <c r="H624" s="145"/>
      <c r="I624" s="302"/>
      <c r="J624" s="302"/>
      <c r="K624" s="302">
        <v>1</v>
      </c>
      <c r="L624" s="302"/>
      <c r="M624" s="302"/>
      <c r="N624" s="379"/>
      <c r="O624" s="302"/>
      <c r="P624" s="302"/>
      <c r="Q624" s="302">
        <v>1</v>
      </c>
      <c r="R624" s="302"/>
      <c r="S624" s="302"/>
      <c r="T624" s="243"/>
      <c r="U624" s="303" t="s">
        <v>376</v>
      </c>
      <c r="V624" s="302">
        <v>2</v>
      </c>
      <c r="W624" s="302"/>
      <c r="X624" s="302">
        <v>1</v>
      </c>
      <c r="Y624" s="302"/>
      <c r="Z624" s="145"/>
      <c r="AA624" s="304"/>
      <c r="AC624" s="114"/>
      <c r="AD624" s="244"/>
      <c r="AE624" s="486" t="s">
        <v>39</v>
      </c>
      <c r="AF624" s="114"/>
      <c r="AG624" s="302"/>
      <c r="AH624" s="302"/>
      <c r="AI624" s="302"/>
      <c r="AJ624" s="302"/>
      <c r="AK624" s="302"/>
      <c r="AL624" s="302"/>
      <c r="AM624" s="302"/>
      <c r="AN624" s="302"/>
      <c r="AO624" s="302"/>
      <c r="AP624" s="302"/>
      <c r="AQ624" s="302"/>
      <c r="AR624" s="302"/>
      <c r="AT624" s="302">
        <f t="shared" si="426"/>
        <v>0</v>
      </c>
      <c r="AV624" s="305" t="s">
        <v>84</v>
      </c>
      <c r="AW624" s="244"/>
      <c r="AX624" s="302">
        <v>1</v>
      </c>
      <c r="AY624" s="302">
        <f t="shared" si="427"/>
        <v>0</v>
      </c>
      <c r="BA624" s="302"/>
      <c r="BC624" s="302"/>
      <c r="BD624" s="127"/>
      <c r="BE624" s="302"/>
      <c r="BF624" s="127"/>
      <c r="BG624" s="302"/>
      <c r="BH624" s="127"/>
      <c r="BI624" s="302"/>
      <c r="BJ624" s="127"/>
      <c r="BK624" s="306">
        <f t="shared" si="428"/>
        <v>0</v>
      </c>
      <c r="BL624" s="307" t="e">
        <f t="shared" si="423"/>
        <v>#DIV/0!</v>
      </c>
      <c r="BM624" s="127">
        <f t="shared" si="429"/>
        <v>0</v>
      </c>
      <c r="BO624" s="149"/>
    </row>
    <row r="625" spans="1:67" s="94" customFormat="1" ht="96.75" customHeight="1" x14ac:dyDescent="0.2">
      <c r="A625" s="302" t="s">
        <v>688</v>
      </c>
      <c r="B625" s="959" t="s">
        <v>862</v>
      </c>
      <c r="C625" s="960"/>
      <c r="D625" s="115"/>
      <c r="E625" s="302" t="s">
        <v>384</v>
      </c>
      <c r="F625" s="115"/>
      <c r="G625" s="302"/>
      <c r="H625" s="115"/>
      <c r="I625" s="302"/>
      <c r="J625" s="302"/>
      <c r="K625" s="302">
        <v>1</v>
      </c>
      <c r="L625" s="302"/>
      <c r="M625" s="302"/>
      <c r="N625" s="114"/>
      <c r="O625" s="302"/>
      <c r="P625" s="302"/>
      <c r="Q625" s="302"/>
      <c r="R625" s="302"/>
      <c r="S625" s="302">
        <v>1</v>
      </c>
      <c r="T625" s="115"/>
      <c r="U625" s="303" t="s">
        <v>376</v>
      </c>
      <c r="V625" s="302">
        <v>2</v>
      </c>
      <c r="W625" s="302"/>
      <c r="X625" s="302">
        <v>1</v>
      </c>
      <c r="Y625" s="302">
        <v>1</v>
      </c>
      <c r="Z625" s="115"/>
      <c r="AA625" s="304"/>
      <c r="AB625" s="115"/>
      <c r="AC625" s="114"/>
      <c r="AD625" s="115"/>
      <c r="AE625" s="486" t="s">
        <v>39</v>
      </c>
      <c r="AF625" s="114"/>
      <c r="AG625" s="302"/>
      <c r="AH625" s="302"/>
      <c r="AI625" s="302"/>
      <c r="AJ625" s="302"/>
      <c r="AK625" s="302"/>
      <c r="AL625" s="302"/>
      <c r="AM625" s="302"/>
      <c r="AN625" s="302"/>
      <c r="AO625" s="302"/>
      <c r="AP625" s="302"/>
      <c r="AQ625" s="302"/>
      <c r="AR625" s="302"/>
      <c r="AS625" s="115"/>
      <c r="AT625" s="302">
        <f t="shared" si="426"/>
        <v>0</v>
      </c>
      <c r="AU625" s="115"/>
      <c r="AV625" s="305" t="s">
        <v>258</v>
      </c>
      <c r="AW625" s="115"/>
      <c r="AX625" s="302">
        <v>1</v>
      </c>
      <c r="AY625" s="302">
        <f t="shared" si="427"/>
        <v>0</v>
      </c>
      <c r="AZ625" s="115"/>
      <c r="BA625" s="302"/>
      <c r="BC625" s="302"/>
      <c r="BD625" s="127"/>
      <c r="BE625" s="302"/>
      <c r="BF625" s="127"/>
      <c r="BG625" s="302"/>
      <c r="BH625" s="127"/>
      <c r="BI625" s="302"/>
      <c r="BJ625" s="127"/>
      <c r="BK625" s="306">
        <f t="shared" si="428"/>
        <v>0</v>
      </c>
      <c r="BL625" s="307" t="e">
        <f t="shared" si="423"/>
        <v>#DIV/0!</v>
      </c>
      <c r="BM625" s="127">
        <f t="shared" si="429"/>
        <v>0</v>
      </c>
      <c r="BO625" s="131"/>
    </row>
    <row r="626" spans="1:67" s="115" customFormat="1" ht="69.95" customHeight="1" x14ac:dyDescent="0.2">
      <c r="A626" s="302" t="s">
        <v>689</v>
      </c>
      <c r="B626" s="959" t="s">
        <v>932</v>
      </c>
      <c r="C626" s="960"/>
      <c r="D626" s="379"/>
      <c r="E626" s="302" t="s">
        <v>384</v>
      </c>
      <c r="F626" s="379"/>
      <c r="G626" s="302"/>
      <c r="H626" s="379"/>
      <c r="I626" s="302"/>
      <c r="J626" s="302"/>
      <c r="K626" s="302">
        <v>1</v>
      </c>
      <c r="L626" s="302"/>
      <c r="M626" s="302"/>
      <c r="N626" s="379"/>
      <c r="O626" s="302"/>
      <c r="P626" s="302"/>
      <c r="Q626" s="302">
        <v>1</v>
      </c>
      <c r="R626" s="302"/>
      <c r="S626" s="302"/>
      <c r="T626" s="147"/>
      <c r="U626" s="303" t="s">
        <v>376</v>
      </c>
      <c r="V626" s="302">
        <v>2</v>
      </c>
      <c r="W626" s="302"/>
      <c r="X626" s="302">
        <v>1</v>
      </c>
      <c r="Y626" s="302">
        <v>1</v>
      </c>
      <c r="Z626" s="379"/>
      <c r="AA626" s="304"/>
      <c r="AB626" s="114"/>
      <c r="AC626" s="114"/>
      <c r="AD626" s="148"/>
      <c r="AE626" s="486" t="s">
        <v>39</v>
      </c>
      <c r="AF626" s="379"/>
      <c r="AG626" s="308"/>
      <c r="AH626" s="308"/>
      <c r="AI626" s="308"/>
      <c r="AJ626" s="308"/>
      <c r="AK626" s="308"/>
      <c r="AL626" s="308"/>
      <c r="AM626" s="308"/>
      <c r="AN626" s="308"/>
      <c r="AO626" s="308"/>
      <c r="AP626" s="308"/>
      <c r="AQ626" s="308"/>
      <c r="AR626" s="308"/>
      <c r="AT626" s="302">
        <f t="shared" si="426"/>
        <v>0</v>
      </c>
      <c r="AV626" s="305" t="s">
        <v>89</v>
      </c>
      <c r="AW626" s="148"/>
      <c r="AX626" s="302">
        <v>1</v>
      </c>
      <c r="AY626" s="302">
        <f t="shared" si="427"/>
        <v>0</v>
      </c>
      <c r="BA626" s="302"/>
      <c r="BC626" s="302"/>
      <c r="BD626" s="127"/>
      <c r="BE626" s="302"/>
      <c r="BF626" s="127"/>
      <c r="BG626" s="302"/>
      <c r="BH626" s="127"/>
      <c r="BI626" s="302"/>
      <c r="BJ626" s="127"/>
      <c r="BK626" s="306">
        <f t="shared" si="428"/>
        <v>0</v>
      </c>
      <c r="BL626" s="307" t="e">
        <f t="shared" si="423"/>
        <v>#DIV/0!</v>
      </c>
      <c r="BM626" s="127">
        <f t="shared" si="429"/>
        <v>0</v>
      </c>
      <c r="BO626" s="149"/>
    </row>
    <row r="627" spans="1:67" s="115" customFormat="1" ht="69.95" customHeight="1" x14ac:dyDescent="0.2">
      <c r="A627" s="302" t="s">
        <v>690</v>
      </c>
      <c r="B627" s="959" t="s">
        <v>931</v>
      </c>
      <c r="C627" s="960"/>
      <c r="D627" s="379"/>
      <c r="E627" s="302" t="s">
        <v>384</v>
      </c>
      <c r="F627" s="379"/>
      <c r="G627" s="302"/>
      <c r="H627" s="379"/>
      <c r="I627" s="302"/>
      <c r="J627" s="302"/>
      <c r="K627" s="302">
        <v>1</v>
      </c>
      <c r="L627" s="302"/>
      <c r="M627" s="302"/>
      <c r="N627" s="114"/>
      <c r="O627" s="302"/>
      <c r="P627" s="302"/>
      <c r="Q627" s="302">
        <v>1</v>
      </c>
      <c r="R627" s="302"/>
      <c r="S627" s="302"/>
      <c r="T627" s="147"/>
      <c r="U627" s="303" t="s">
        <v>376</v>
      </c>
      <c r="V627" s="302">
        <v>2</v>
      </c>
      <c r="W627" s="302"/>
      <c r="X627" s="302"/>
      <c r="Y627" s="302">
        <v>1</v>
      </c>
      <c r="Z627" s="379"/>
      <c r="AA627" s="304"/>
      <c r="AB627" s="114"/>
      <c r="AC627" s="114"/>
      <c r="AD627" s="148"/>
      <c r="AE627" s="486" t="s">
        <v>39</v>
      </c>
      <c r="AF627" s="379"/>
      <c r="AG627" s="302"/>
      <c r="AH627" s="302"/>
      <c r="AI627" s="302"/>
      <c r="AJ627" s="302"/>
      <c r="AK627" s="302"/>
      <c r="AL627" s="302"/>
      <c r="AM627" s="302"/>
      <c r="AN627" s="302"/>
      <c r="AO627" s="302"/>
      <c r="AP627" s="302"/>
      <c r="AQ627" s="302"/>
      <c r="AR627" s="302"/>
      <c r="AT627" s="302">
        <f t="shared" si="426"/>
        <v>0</v>
      </c>
      <c r="AV627" s="305" t="s">
        <v>255</v>
      </c>
      <c r="AW627" s="148"/>
      <c r="AX627" s="302">
        <v>1</v>
      </c>
      <c r="AY627" s="302">
        <f t="shared" si="427"/>
        <v>0</v>
      </c>
      <c r="BA627" s="302"/>
      <c r="BC627" s="302"/>
      <c r="BD627" s="127"/>
      <c r="BE627" s="302"/>
      <c r="BF627" s="127"/>
      <c r="BG627" s="302"/>
      <c r="BH627" s="127"/>
      <c r="BI627" s="302"/>
      <c r="BJ627" s="127"/>
      <c r="BK627" s="306">
        <f t="shared" si="428"/>
        <v>0</v>
      </c>
      <c r="BL627" s="307" t="e">
        <f t="shared" si="423"/>
        <v>#DIV/0!</v>
      </c>
      <c r="BM627" s="127">
        <f t="shared" si="429"/>
        <v>0</v>
      </c>
      <c r="BO627" s="149"/>
    </row>
    <row r="628" spans="1:67" s="94" customFormat="1" ht="104.25" customHeight="1" x14ac:dyDescent="0.2">
      <c r="A628" s="302" t="s">
        <v>691</v>
      </c>
      <c r="B628" s="959" t="s">
        <v>256</v>
      </c>
      <c r="C628" s="960"/>
      <c r="D628" s="114"/>
      <c r="E628" s="302" t="s">
        <v>384</v>
      </c>
      <c r="F628" s="114"/>
      <c r="G628" s="302"/>
      <c r="H628" s="114"/>
      <c r="I628" s="302"/>
      <c r="J628" s="302"/>
      <c r="K628" s="302">
        <v>1</v>
      </c>
      <c r="L628" s="302"/>
      <c r="M628" s="302"/>
      <c r="N628" s="114"/>
      <c r="O628" s="302"/>
      <c r="P628" s="302">
        <v>1</v>
      </c>
      <c r="Q628" s="302"/>
      <c r="R628" s="302"/>
      <c r="S628" s="302"/>
      <c r="T628" s="114"/>
      <c r="U628" s="303" t="s">
        <v>376</v>
      </c>
      <c r="V628" s="302">
        <v>2</v>
      </c>
      <c r="W628" s="302"/>
      <c r="X628" s="302">
        <v>1</v>
      </c>
      <c r="Y628" s="302"/>
      <c r="Z628" s="114"/>
      <c r="AA628" s="304"/>
      <c r="AB628" s="114"/>
      <c r="AC628" s="114"/>
      <c r="AD628" s="114"/>
      <c r="AE628" s="537" t="s">
        <v>529</v>
      </c>
      <c r="AF628" s="114"/>
      <c r="AG628" s="302"/>
      <c r="AH628" s="302"/>
      <c r="AI628" s="302">
        <v>1</v>
      </c>
      <c r="AJ628" s="302"/>
      <c r="AK628" s="302"/>
      <c r="AL628" s="302"/>
      <c r="AM628" s="302"/>
      <c r="AN628" s="302"/>
      <c r="AO628" s="302"/>
      <c r="AP628" s="302"/>
      <c r="AQ628" s="302"/>
      <c r="AR628" s="302"/>
      <c r="AS628" s="115"/>
      <c r="AT628" s="302">
        <f t="shared" si="424"/>
        <v>1</v>
      </c>
      <c r="AU628" s="115"/>
      <c r="AV628" s="305" t="s">
        <v>256</v>
      </c>
      <c r="AW628" s="114"/>
      <c r="AX628" s="302">
        <v>1</v>
      </c>
      <c r="AY628" s="302">
        <f t="shared" si="425"/>
        <v>1</v>
      </c>
      <c r="AZ628" s="115"/>
      <c r="BA628" s="302" t="s">
        <v>3</v>
      </c>
      <c r="BC628" s="302"/>
      <c r="BD628" s="127"/>
      <c r="BE628" s="302"/>
      <c r="BF628" s="127"/>
      <c r="BG628" s="302"/>
      <c r="BH628" s="127"/>
      <c r="BI628" s="302"/>
      <c r="BJ628" s="127"/>
      <c r="BK628" s="306">
        <f t="shared" si="421"/>
        <v>0</v>
      </c>
      <c r="BL628" s="307">
        <f t="shared" si="423"/>
        <v>0</v>
      </c>
      <c r="BM628" s="127">
        <f t="shared" si="422"/>
        <v>0</v>
      </c>
      <c r="BO628" s="131"/>
    </row>
    <row r="629" spans="1:67" s="94" customFormat="1" ht="9" customHeight="1" thickBot="1" x14ac:dyDescent="0.25">
      <c r="A629" s="114"/>
      <c r="B629" s="115"/>
      <c r="C629" s="115"/>
      <c r="D629" s="114"/>
      <c r="E629" s="114"/>
      <c r="F629" s="114"/>
      <c r="G629" s="114"/>
      <c r="H629" s="114"/>
      <c r="I629" s="114"/>
      <c r="J629" s="114"/>
      <c r="K629" s="114"/>
      <c r="L629" s="114"/>
      <c r="M629" s="114"/>
      <c r="N629" s="114"/>
      <c r="O629" s="114"/>
      <c r="P629" s="114"/>
      <c r="Q629" s="114"/>
      <c r="R629" s="114"/>
      <c r="S629" s="114"/>
      <c r="T629" s="114"/>
      <c r="U629" s="116"/>
      <c r="V629" s="114"/>
      <c r="W629" s="114"/>
      <c r="X629" s="114"/>
      <c r="Y629" s="114"/>
      <c r="Z629" s="114"/>
      <c r="AA629" s="117"/>
      <c r="AB629" s="114"/>
      <c r="AC629" s="114"/>
      <c r="AD629" s="114"/>
      <c r="AE629" s="114"/>
      <c r="AF629" s="114"/>
      <c r="AG629" s="114"/>
      <c r="AH629" s="114"/>
      <c r="AI629" s="114"/>
      <c r="AJ629" s="114"/>
      <c r="AK629" s="114"/>
      <c r="AL629" s="114"/>
      <c r="AM629" s="114"/>
      <c r="AN629" s="114"/>
      <c r="AO629" s="114"/>
      <c r="AP629" s="114"/>
      <c r="AQ629" s="114"/>
      <c r="AR629" s="114"/>
      <c r="AT629" s="114"/>
      <c r="AV629" s="115"/>
      <c r="AW629" s="114"/>
      <c r="AX629" s="114"/>
      <c r="AY629" s="114"/>
      <c r="BA629" s="114"/>
      <c r="BD629" s="118"/>
      <c r="BF629" s="118"/>
      <c r="BH629" s="118"/>
      <c r="BJ629" s="118"/>
      <c r="BK629" s="119"/>
      <c r="BL629" s="119"/>
      <c r="BM629" s="118"/>
    </row>
    <row r="630" spans="1:67" s="206" customFormat="1" ht="60.6" customHeight="1" thickTop="1" thickBot="1" x14ac:dyDescent="0.25">
      <c r="A630" s="978" t="str">
        <f>B602</f>
        <v>MESAS DE ANÁLISIS DE RIESGOS Y CONTROLES</v>
      </c>
      <c r="B630" s="978"/>
      <c r="C630" s="453" t="s">
        <v>353</v>
      </c>
      <c r="D630" s="203"/>
      <c r="E630" s="418">
        <f>COUNTIF(BA604:BA628,"P")</f>
        <v>2</v>
      </c>
      <c r="F630" s="203"/>
      <c r="G630" s="611">
        <f>E630/(E630+E631)</f>
        <v>0.66666666666666663</v>
      </c>
      <c r="H630" s="203"/>
      <c r="I630" s="418">
        <f>SUM(I604:I628)</f>
        <v>0</v>
      </c>
      <c r="J630" s="418">
        <f>SUM(J604:J628)</f>
        <v>0</v>
      </c>
      <c r="K630" s="418">
        <f>SUM(K604:K628)</f>
        <v>25</v>
      </c>
      <c r="L630" s="418">
        <f>SUM(L604:L628)</f>
        <v>0</v>
      </c>
      <c r="M630" s="418">
        <f>SUM(M604:M628)</f>
        <v>0</v>
      </c>
      <c r="N630" s="204"/>
      <c r="O630" s="418">
        <f>SUM(O604:O628)</f>
        <v>6</v>
      </c>
      <c r="P630" s="418">
        <f>SUM(P604:P628)</f>
        <v>10</v>
      </c>
      <c r="Q630" s="418">
        <f>SUM(Q604:Q628)</f>
        <v>7</v>
      </c>
      <c r="R630" s="418">
        <f>SUM(R604:R628)</f>
        <v>3</v>
      </c>
      <c r="S630" s="418">
        <f>SUM(S604:S628)</f>
        <v>1</v>
      </c>
      <c r="T630" s="203"/>
      <c r="U630" s="205"/>
      <c r="V630" s="203"/>
      <c r="W630" s="528">
        <f>SUM(W604:W628)</f>
        <v>0</v>
      </c>
      <c r="X630" s="528">
        <f>SUM(X604:X628)</f>
        <v>12</v>
      </c>
      <c r="Y630" s="528">
        <f>SUM(Y604:Y628)</f>
        <v>9</v>
      </c>
      <c r="Z630" s="203"/>
      <c r="AA630" s="886"/>
      <c r="AB630" s="203"/>
      <c r="AC630" s="203"/>
      <c r="AD630" s="203"/>
      <c r="AE630" s="418" t="s">
        <v>260</v>
      </c>
      <c r="AF630" s="203"/>
      <c r="AG630" s="978">
        <f>SUM(AG604:AI628)</f>
        <v>1</v>
      </c>
      <c r="AH630" s="978"/>
      <c r="AI630" s="978"/>
      <c r="AJ630" s="978">
        <f>SUM(AJ604:AL628)</f>
        <v>0</v>
      </c>
      <c r="AK630" s="978"/>
      <c r="AL630" s="978"/>
      <c r="AM630" s="978">
        <f>SUM(AM604:AO628)</f>
        <v>0</v>
      </c>
      <c r="AN630" s="978"/>
      <c r="AO630" s="978"/>
      <c r="AP630" s="978">
        <f>SUM(AP604:AR628)</f>
        <v>2</v>
      </c>
      <c r="AQ630" s="978"/>
      <c r="AR630" s="978"/>
      <c r="AT630" s="978">
        <f>SUM(AT604:AT628)</f>
        <v>3</v>
      </c>
      <c r="AV630" s="1305" t="s">
        <v>272</v>
      </c>
      <c r="AW630" s="203"/>
      <c r="AX630" s="418">
        <f>SUM(AX604:AX628)</f>
        <v>25</v>
      </c>
      <c r="AY630" s="418">
        <f>SUM(AY604:AY628)</f>
        <v>3</v>
      </c>
      <c r="BA630" s="204"/>
      <c r="BC630" s="395">
        <f t="shared" ref="BC630:BK630" si="430">SUM(BC604:BC628)</f>
        <v>0</v>
      </c>
      <c r="BD630" s="879">
        <f t="shared" si="430"/>
        <v>0</v>
      </c>
      <c r="BE630" s="395">
        <f t="shared" si="430"/>
        <v>0</v>
      </c>
      <c r="BF630" s="879">
        <f t="shared" si="430"/>
        <v>0</v>
      </c>
      <c r="BG630" s="395">
        <f t="shared" si="430"/>
        <v>0</v>
      </c>
      <c r="BH630" s="879">
        <f t="shared" si="430"/>
        <v>0</v>
      </c>
      <c r="BI630" s="395">
        <f t="shared" si="430"/>
        <v>0</v>
      </c>
      <c r="BJ630" s="879">
        <f t="shared" si="430"/>
        <v>0</v>
      </c>
      <c r="BK630" s="1211">
        <f t="shared" si="430"/>
        <v>0</v>
      </c>
      <c r="BL630" s="1213">
        <f>BK630/AT630</f>
        <v>0</v>
      </c>
      <c r="BM630" s="879">
        <f>SUM(BM604:BM628)</f>
        <v>0</v>
      </c>
      <c r="BN630" s="207"/>
      <c r="BO630" s="207"/>
    </row>
    <row r="631" spans="1:67" s="206" customFormat="1" ht="60.6" customHeight="1" thickTop="1" thickBot="1" x14ac:dyDescent="0.25">
      <c r="A631" s="978"/>
      <c r="B631" s="978"/>
      <c r="C631" s="453" t="s">
        <v>354</v>
      </c>
      <c r="D631" s="203"/>
      <c r="E631" s="418">
        <f>COUNTIF(BA604:BA628,"C")</f>
        <v>1</v>
      </c>
      <c r="F631" s="203"/>
      <c r="G631" s="611">
        <f>E631/(E630+E631)</f>
        <v>0.33333333333333331</v>
      </c>
      <c r="H631" s="203"/>
      <c r="I631" s="978">
        <f>SUM(I630:M630)</f>
        <v>25</v>
      </c>
      <c r="J631" s="978"/>
      <c r="K631" s="978"/>
      <c r="L631" s="978"/>
      <c r="M631" s="978"/>
      <c r="N631" s="204"/>
      <c r="O631" s="978">
        <f>SUM(O630:S630)</f>
        <v>27</v>
      </c>
      <c r="P631" s="978"/>
      <c r="Q631" s="978"/>
      <c r="R631" s="978"/>
      <c r="S631" s="978"/>
      <c r="T631" s="203"/>
      <c r="U631" s="205"/>
      <c r="V631" s="203"/>
      <c r="W631" s="203"/>
      <c r="X631" s="203"/>
      <c r="Y631" s="203"/>
      <c r="Z631" s="203"/>
      <c r="AA631" s="886"/>
      <c r="AB631" s="203"/>
      <c r="AC631" s="203"/>
      <c r="AD631" s="203"/>
      <c r="AE631" s="418" t="s">
        <v>857</v>
      </c>
      <c r="AF631" s="203"/>
      <c r="AG631" s="978">
        <f>AG630+AJ630+AM630+AP630</f>
        <v>3</v>
      </c>
      <c r="AH631" s="978"/>
      <c r="AI631" s="978"/>
      <c r="AJ631" s="978"/>
      <c r="AK631" s="978"/>
      <c r="AL631" s="978"/>
      <c r="AM631" s="978"/>
      <c r="AN631" s="978"/>
      <c r="AO631" s="978"/>
      <c r="AP631" s="978"/>
      <c r="AQ631" s="978"/>
      <c r="AR631" s="978"/>
      <c r="AT631" s="978"/>
      <c r="AV631" s="1305"/>
      <c r="AW631" s="203"/>
      <c r="AX631" s="1306">
        <f>AY630/AX630</f>
        <v>0.12</v>
      </c>
      <c r="AY631" s="1306"/>
      <c r="BA631" s="209"/>
      <c r="BC631" s="382">
        <f>BC630/AG630</f>
        <v>0</v>
      </c>
      <c r="BD631" s="879"/>
      <c r="BE631" s="382" t="e">
        <f>BE630/AJ630</f>
        <v>#DIV/0!</v>
      </c>
      <c r="BF631" s="879"/>
      <c r="BG631" s="382" t="e">
        <f>BG630/AM630</f>
        <v>#DIV/0!</v>
      </c>
      <c r="BH631" s="879"/>
      <c r="BI631" s="382">
        <f>BI630/AP630</f>
        <v>0</v>
      </c>
      <c r="BJ631" s="879"/>
      <c r="BK631" s="1211"/>
      <c r="BL631" s="1213"/>
      <c r="BM631" s="879"/>
      <c r="BN631" s="207"/>
      <c r="BO631" s="207"/>
    </row>
    <row r="632" spans="1:67" s="94" customFormat="1" ht="24" thickTop="1" x14ac:dyDescent="0.2">
      <c r="A632" s="120"/>
      <c r="B632" s="121"/>
      <c r="C632" s="121"/>
      <c r="D632" s="114"/>
      <c r="E632" s="114"/>
      <c r="F632" s="114"/>
      <c r="G632" s="114"/>
      <c r="H632" s="114"/>
      <c r="I632" s="114"/>
      <c r="J632" s="114"/>
      <c r="K632" s="114"/>
      <c r="L632" s="114"/>
      <c r="M632" s="114"/>
      <c r="N632" s="114"/>
      <c r="O632" s="114"/>
      <c r="P632" s="114"/>
      <c r="Q632" s="114"/>
      <c r="R632" s="114"/>
      <c r="S632" s="114"/>
      <c r="T632" s="114"/>
      <c r="U632" s="116"/>
      <c r="V632" s="114"/>
      <c r="W632" s="114"/>
      <c r="X632" s="114"/>
      <c r="Y632" s="114"/>
      <c r="Z632" s="114"/>
      <c r="AA632" s="117"/>
      <c r="AB632" s="114"/>
      <c r="AC632" s="114"/>
      <c r="AD632" s="114"/>
      <c r="AE632" s="114"/>
      <c r="AF632" s="114"/>
      <c r="AG632" s="114"/>
      <c r="AH632" s="114"/>
      <c r="AI632" s="114"/>
      <c r="AJ632" s="114"/>
      <c r="AK632" s="114"/>
      <c r="AL632" s="114"/>
      <c r="AM632" s="114"/>
      <c r="AN632" s="114"/>
      <c r="AO632" s="114"/>
      <c r="AP632" s="114"/>
      <c r="AQ632" s="114"/>
      <c r="AR632" s="114"/>
      <c r="AT632" s="114"/>
      <c r="AV632" s="115"/>
      <c r="AW632" s="114"/>
      <c r="AX632" s="114"/>
      <c r="AY632" s="114"/>
      <c r="BA632" s="114"/>
      <c r="BD632" s="118"/>
      <c r="BF632" s="118"/>
      <c r="BH632" s="118"/>
      <c r="BJ632" s="118"/>
      <c r="BK632" s="119"/>
      <c r="BL632" s="119"/>
      <c r="BM632" s="118"/>
    </row>
    <row r="633" spans="1:67" s="207" customFormat="1" ht="62.45" customHeight="1" x14ac:dyDescent="0.2">
      <c r="A633" s="1272">
        <v>25</v>
      </c>
      <c r="B633" s="1270" t="s">
        <v>518</v>
      </c>
      <c r="C633" s="1271"/>
      <c r="D633" s="204"/>
      <c r="E633" s="114"/>
      <c r="F633" s="114"/>
      <c r="G633" s="114"/>
      <c r="H633" s="204"/>
      <c r="I633" s="204"/>
      <c r="J633" s="204"/>
      <c r="K633" s="204"/>
      <c r="L633" s="204"/>
      <c r="M633" s="204"/>
      <c r="N633" s="204"/>
      <c r="O633" s="204"/>
      <c r="P633" s="204"/>
      <c r="Q633" s="204"/>
      <c r="R633" s="204"/>
      <c r="S633" s="204"/>
      <c r="T633" s="204"/>
      <c r="U633" s="211"/>
      <c r="V633" s="204"/>
      <c r="W633" s="204"/>
      <c r="X633" s="204"/>
      <c r="Y633" s="204"/>
      <c r="Z633" s="204"/>
      <c r="AA633" s="210"/>
      <c r="AB633" s="204"/>
      <c r="AC633" s="204"/>
      <c r="AD633" s="204"/>
      <c r="AE633" s="204"/>
      <c r="AF633" s="204"/>
      <c r="AG633" s="204"/>
      <c r="AH633" s="204"/>
      <c r="AI633" s="204"/>
      <c r="AJ633" s="204"/>
      <c r="AK633" s="204"/>
      <c r="AL633" s="204"/>
      <c r="AM633" s="204"/>
      <c r="AN633" s="204"/>
      <c r="AO633" s="204"/>
      <c r="AP633" s="204"/>
      <c r="AQ633" s="204"/>
      <c r="AR633" s="204"/>
      <c r="AT633" s="204"/>
      <c r="AV633" s="210"/>
      <c r="AW633" s="204"/>
      <c r="AX633" s="204"/>
      <c r="AY633" s="204"/>
      <c r="BA633" s="204"/>
      <c r="BD633" s="212"/>
      <c r="BF633" s="212"/>
      <c r="BH633" s="212"/>
      <c r="BJ633" s="212"/>
      <c r="BK633" s="206"/>
      <c r="BL633" s="206"/>
      <c r="BM633" s="212"/>
    </row>
    <row r="634" spans="1:67" s="207" customFormat="1" ht="147.6" customHeight="1" x14ac:dyDescent="0.2">
      <c r="A634" s="1273"/>
      <c r="B634" s="1159" t="s">
        <v>750</v>
      </c>
      <c r="C634" s="983"/>
      <c r="D634" s="204"/>
      <c r="E634" s="114"/>
      <c r="F634" s="114"/>
      <c r="G634" s="114"/>
      <c r="H634" s="204"/>
      <c r="I634" s="204"/>
      <c r="J634" s="204"/>
      <c r="K634" s="204"/>
      <c r="L634" s="204"/>
      <c r="M634" s="204"/>
      <c r="N634" s="204"/>
      <c r="O634" s="204"/>
      <c r="P634" s="204"/>
      <c r="Q634" s="204"/>
      <c r="R634" s="204"/>
      <c r="S634" s="204"/>
      <c r="T634" s="204"/>
      <c r="U634" s="214"/>
      <c r="V634" s="213"/>
      <c r="W634" s="213"/>
      <c r="X634" s="213"/>
      <c r="Y634" s="213"/>
      <c r="Z634" s="204"/>
      <c r="AA634" s="210"/>
      <c r="AB634" s="204"/>
      <c r="AC634" s="204"/>
      <c r="AD634" s="204"/>
      <c r="AE634" s="204"/>
      <c r="AF634" s="204"/>
      <c r="AG634" s="204"/>
      <c r="AH634" s="204"/>
      <c r="AI634" s="204"/>
      <c r="AJ634" s="204"/>
      <c r="AK634" s="204"/>
      <c r="AL634" s="204"/>
      <c r="AM634" s="204"/>
      <c r="AN634" s="204"/>
      <c r="AO634" s="204"/>
      <c r="AP634" s="204"/>
      <c r="AQ634" s="204"/>
      <c r="AR634" s="204"/>
      <c r="AT634" s="204"/>
      <c r="AV634" s="210"/>
      <c r="AW634" s="204"/>
      <c r="AX634" s="213"/>
      <c r="AY634" s="213"/>
      <c r="BA634" s="213"/>
      <c r="BD634" s="212"/>
      <c r="BF634" s="212"/>
      <c r="BH634" s="212"/>
      <c r="BJ634" s="212"/>
      <c r="BK634" s="206"/>
      <c r="BL634" s="206"/>
      <c r="BM634" s="212"/>
    </row>
    <row r="635" spans="1:67" s="94" customFormat="1" ht="102.6" customHeight="1" x14ac:dyDescent="0.35">
      <c r="A635" s="193" t="s">
        <v>692</v>
      </c>
      <c r="B635" s="985" t="s">
        <v>900</v>
      </c>
      <c r="C635" s="986"/>
      <c r="D635" s="114"/>
      <c r="E635" s="193" t="s">
        <v>220</v>
      </c>
      <c r="F635" s="114"/>
      <c r="G635" s="193"/>
      <c r="H635" s="114"/>
      <c r="I635" s="193"/>
      <c r="J635" s="193"/>
      <c r="K635" s="193"/>
      <c r="L635" s="193">
        <v>1</v>
      </c>
      <c r="M635" s="193"/>
      <c r="N635" s="114"/>
      <c r="O635" s="193"/>
      <c r="P635" s="193">
        <v>1</v>
      </c>
      <c r="Q635" s="193"/>
      <c r="R635" s="193"/>
      <c r="S635" s="193"/>
      <c r="T635" s="114"/>
      <c r="U635" s="196" t="s">
        <v>376</v>
      </c>
      <c r="V635" s="193">
        <v>1</v>
      </c>
      <c r="W635" s="193"/>
      <c r="X635" s="193"/>
      <c r="Y635" s="193"/>
      <c r="Z635" s="114"/>
      <c r="AA635" s="115"/>
      <c r="AB635" s="114"/>
      <c r="AC635" s="218"/>
      <c r="AD635" s="218"/>
      <c r="AE635" s="201" t="s">
        <v>880</v>
      </c>
      <c r="AF635" s="114"/>
      <c r="AG635" s="193"/>
      <c r="AH635" s="193"/>
      <c r="AI635" s="193"/>
      <c r="AJ635" s="193"/>
      <c r="AK635" s="193"/>
      <c r="AL635" s="193"/>
      <c r="AM635" s="193"/>
      <c r="AN635" s="193"/>
      <c r="AO635" s="193"/>
      <c r="AP635" s="193"/>
      <c r="AQ635" s="193"/>
      <c r="AR635" s="193"/>
      <c r="AT635" s="193">
        <f>SUM(AG635:AR635)</f>
        <v>0</v>
      </c>
      <c r="AV635" s="195" t="s">
        <v>164</v>
      </c>
      <c r="AW635" s="114"/>
      <c r="AX635" s="193">
        <v>1</v>
      </c>
      <c r="AY635" s="193">
        <f>IF(AT635&lt;&gt;0,1,0)</f>
        <v>0</v>
      </c>
      <c r="BA635" s="193"/>
      <c r="BC635" s="198"/>
      <c r="BD635" s="157"/>
      <c r="BE635" s="198"/>
      <c r="BF635" s="157"/>
      <c r="BG635" s="198"/>
      <c r="BH635" s="157"/>
      <c r="BI635" s="198"/>
      <c r="BJ635" s="157"/>
      <c r="BK635" s="199">
        <f t="shared" ref="BK635" si="431">BC635+BE635+BG635+BI635</f>
        <v>0</v>
      </c>
      <c r="BL635" s="200" t="e">
        <f t="shared" ref="BL635" si="432">BK635/AT635</f>
        <v>#DIV/0!</v>
      </c>
      <c r="BM635" s="127">
        <f t="shared" ref="BM635" si="433">BD635+BF635+BH635+BJ635</f>
        <v>0</v>
      </c>
      <c r="BN635" s="130"/>
      <c r="BO635" s="131"/>
    </row>
    <row r="636" spans="1:67" s="94" customFormat="1" ht="88.9" customHeight="1" x14ac:dyDescent="0.35">
      <c r="A636" s="193" t="s">
        <v>693</v>
      </c>
      <c r="B636" s="982" t="s">
        <v>909</v>
      </c>
      <c r="C636" s="983"/>
      <c r="D636" s="114"/>
      <c r="E636" s="193" t="s">
        <v>220</v>
      </c>
      <c r="F636" s="114"/>
      <c r="G636" s="193"/>
      <c r="H636" s="114"/>
      <c r="I636" s="193"/>
      <c r="J636" s="193"/>
      <c r="K636" s="193"/>
      <c r="L636" s="193">
        <v>1</v>
      </c>
      <c r="M636" s="193"/>
      <c r="N636" s="114"/>
      <c r="O636" s="193"/>
      <c r="P636" s="193">
        <v>1</v>
      </c>
      <c r="Q636" s="193"/>
      <c r="R636" s="193"/>
      <c r="S636" s="193"/>
      <c r="T636" s="114"/>
      <c r="U636" s="196" t="s">
        <v>376</v>
      </c>
      <c r="V636" s="193">
        <v>1</v>
      </c>
      <c r="W636" s="193"/>
      <c r="X636" s="193">
        <v>1</v>
      </c>
      <c r="Y636" s="193">
        <v>1</v>
      </c>
      <c r="Z636" s="114"/>
      <c r="AA636" s="115"/>
      <c r="AB636" s="114"/>
      <c r="AC636" s="218"/>
      <c r="AD636" s="218"/>
      <c r="AE636" s="201" t="s">
        <v>257</v>
      </c>
      <c r="AF636" s="114"/>
      <c r="AG636" s="193"/>
      <c r="AH636" s="193"/>
      <c r="AI636" s="193"/>
      <c r="AJ636" s="193"/>
      <c r="AK636" s="193"/>
      <c r="AL636" s="193"/>
      <c r="AM636" s="193"/>
      <c r="AN636" s="193"/>
      <c r="AO636" s="193">
        <v>1</v>
      </c>
      <c r="AP636" s="193"/>
      <c r="AQ636" s="193"/>
      <c r="AR636" s="193"/>
      <c r="AT636" s="193">
        <f>SUM(AG636:AR636)</f>
        <v>1</v>
      </c>
      <c r="AV636" s="195" t="s">
        <v>229</v>
      </c>
      <c r="AW636" s="114"/>
      <c r="AX636" s="193">
        <v>1</v>
      </c>
      <c r="AY636" s="193">
        <f>IF(AT636&lt;&gt;0,1,0)</f>
        <v>1</v>
      </c>
      <c r="BA636" s="193" t="s">
        <v>352</v>
      </c>
      <c r="BC636" s="198"/>
      <c r="BD636" s="157"/>
      <c r="BE636" s="198"/>
      <c r="BF636" s="157"/>
      <c r="BG636" s="198"/>
      <c r="BH636" s="157"/>
      <c r="BI636" s="198"/>
      <c r="BJ636" s="157"/>
      <c r="BK636" s="199">
        <f t="shared" ref="BK636:BK662" si="434">BC636+BE636+BG636+BI636</f>
        <v>0</v>
      </c>
      <c r="BL636" s="200">
        <f t="shared" ref="BL636:BL662" si="435">BK636/AT636</f>
        <v>0</v>
      </c>
      <c r="BM636" s="127">
        <f t="shared" ref="BM636:BM662" si="436">BD636+BF636+BH636+BJ636</f>
        <v>0</v>
      </c>
      <c r="BN636" s="130"/>
      <c r="BO636" s="131"/>
    </row>
    <row r="637" spans="1:67" s="94" customFormat="1" ht="76.900000000000006" customHeight="1" x14ac:dyDescent="0.35">
      <c r="A637" s="193" t="s">
        <v>694</v>
      </c>
      <c r="B637" s="985" t="s">
        <v>899</v>
      </c>
      <c r="C637" s="986"/>
      <c r="D637" s="114"/>
      <c r="E637" s="193" t="s">
        <v>220</v>
      </c>
      <c r="F637" s="114"/>
      <c r="G637" s="193"/>
      <c r="H637" s="114"/>
      <c r="I637" s="193"/>
      <c r="J637" s="193"/>
      <c r="K637" s="193"/>
      <c r="L637" s="193">
        <v>1</v>
      </c>
      <c r="M637" s="193"/>
      <c r="N637" s="114"/>
      <c r="O637" s="193"/>
      <c r="P637" s="193">
        <v>1</v>
      </c>
      <c r="Q637" s="193"/>
      <c r="R637" s="193"/>
      <c r="S637" s="193"/>
      <c r="T637" s="114"/>
      <c r="U637" s="196" t="s">
        <v>376</v>
      </c>
      <c r="V637" s="193">
        <v>1</v>
      </c>
      <c r="W637" s="193"/>
      <c r="X637" s="193">
        <v>1</v>
      </c>
      <c r="Y637" s="193"/>
      <c r="Z637" s="114"/>
      <c r="AA637" s="115"/>
      <c r="AB637" s="114"/>
      <c r="AC637" s="218"/>
      <c r="AD637" s="218"/>
      <c r="AE637" s="201" t="s">
        <v>880</v>
      </c>
      <c r="AF637" s="114"/>
      <c r="AG637" s="193"/>
      <c r="AH637" s="193"/>
      <c r="AI637" s="193"/>
      <c r="AJ637" s="193"/>
      <c r="AK637" s="193"/>
      <c r="AL637" s="193"/>
      <c r="AM637" s="193"/>
      <c r="AN637" s="193"/>
      <c r="AO637" s="193"/>
      <c r="AP637" s="193"/>
      <c r="AQ637" s="193"/>
      <c r="AR637" s="193"/>
      <c r="AT637" s="193">
        <f t="shared" ref="AT637:AT662" si="437">SUM(AG637:AR637)</f>
        <v>0</v>
      </c>
      <c r="AV637" s="195" t="s">
        <v>235</v>
      </c>
      <c r="AW637" s="114"/>
      <c r="AX637" s="193">
        <v>1</v>
      </c>
      <c r="AY637" s="193">
        <f t="shared" ref="AY637:AY662" si="438">IF(AT637&lt;&gt;0,1,0)</f>
        <v>0</v>
      </c>
      <c r="BA637" s="193"/>
      <c r="BC637" s="198"/>
      <c r="BD637" s="157"/>
      <c r="BE637" s="198"/>
      <c r="BF637" s="157"/>
      <c r="BG637" s="198"/>
      <c r="BH637" s="157"/>
      <c r="BI637" s="198"/>
      <c r="BJ637" s="157"/>
      <c r="BK637" s="199">
        <f t="shared" si="434"/>
        <v>0</v>
      </c>
      <c r="BL637" s="200" t="e">
        <f t="shared" si="435"/>
        <v>#DIV/0!</v>
      </c>
      <c r="BM637" s="157">
        <f t="shared" si="436"/>
        <v>0</v>
      </c>
      <c r="BN637" s="130"/>
      <c r="BO637" s="131"/>
    </row>
    <row r="638" spans="1:67" s="218" customFormat="1" ht="96" customHeight="1" x14ac:dyDescent="0.35">
      <c r="A638" s="201" t="s">
        <v>695</v>
      </c>
      <c r="B638" s="982" t="s">
        <v>910</v>
      </c>
      <c r="C638" s="983"/>
      <c r="E638" s="201" t="s">
        <v>220</v>
      </c>
      <c r="G638" s="201"/>
      <c r="I638" s="201"/>
      <c r="J638" s="201"/>
      <c r="K638" s="201"/>
      <c r="L638" s="201">
        <v>1</v>
      </c>
      <c r="M638" s="201"/>
      <c r="O638" s="201"/>
      <c r="P638" s="201">
        <v>1</v>
      </c>
      <c r="Q638" s="201"/>
      <c r="R638" s="201"/>
      <c r="S638" s="201"/>
      <c r="U638" s="309" t="s">
        <v>376</v>
      </c>
      <c r="V638" s="201">
        <v>1</v>
      </c>
      <c r="W638" s="201"/>
      <c r="X638" s="201">
        <v>1</v>
      </c>
      <c r="Y638" s="201">
        <v>1</v>
      </c>
      <c r="AA638" s="223"/>
      <c r="AE638" s="201" t="s">
        <v>257</v>
      </c>
      <c r="AG638" s="201"/>
      <c r="AH638" s="201"/>
      <c r="AI638" s="201"/>
      <c r="AJ638" s="201"/>
      <c r="AK638" s="201"/>
      <c r="AL638" s="201"/>
      <c r="AM638" s="201"/>
      <c r="AN638" s="201"/>
      <c r="AO638" s="201">
        <v>1</v>
      </c>
      <c r="AP638" s="201"/>
      <c r="AQ638" s="201"/>
      <c r="AR638" s="201"/>
      <c r="AT638" s="201">
        <f t="shared" si="437"/>
        <v>1</v>
      </c>
      <c r="AV638" s="310" t="s">
        <v>62</v>
      </c>
      <c r="AX638" s="201">
        <v>1</v>
      </c>
      <c r="AY638" s="201">
        <f t="shared" si="438"/>
        <v>1</v>
      </c>
      <c r="BA638" s="201" t="s">
        <v>352</v>
      </c>
      <c r="BC638" s="201"/>
      <c r="BD638" s="157"/>
      <c r="BE638" s="201"/>
      <c r="BF638" s="157"/>
      <c r="BG638" s="201"/>
      <c r="BH638" s="157"/>
      <c r="BI638" s="201"/>
      <c r="BJ638" s="157"/>
      <c r="BK638" s="311">
        <f t="shared" si="434"/>
        <v>0</v>
      </c>
      <c r="BL638" s="312">
        <f t="shared" si="435"/>
        <v>0</v>
      </c>
      <c r="BM638" s="157">
        <f t="shared" si="436"/>
        <v>0</v>
      </c>
      <c r="BN638" s="313"/>
      <c r="BO638" s="256"/>
    </row>
    <row r="639" spans="1:67" s="218" customFormat="1" ht="96" customHeight="1" x14ac:dyDescent="0.35">
      <c r="A639" s="193" t="s">
        <v>696</v>
      </c>
      <c r="B639" s="982" t="s">
        <v>911</v>
      </c>
      <c r="C639" s="983"/>
      <c r="E639" s="201" t="s">
        <v>220</v>
      </c>
      <c r="G639" s="201"/>
      <c r="I639" s="201"/>
      <c r="J639" s="201"/>
      <c r="K639" s="201"/>
      <c r="L639" s="201">
        <v>1</v>
      </c>
      <c r="M639" s="201"/>
      <c r="O639" s="201"/>
      <c r="P639" s="201">
        <v>1</v>
      </c>
      <c r="Q639" s="201"/>
      <c r="R639" s="201"/>
      <c r="S639" s="201"/>
      <c r="U639" s="309" t="s">
        <v>376</v>
      </c>
      <c r="V639" s="201">
        <v>1</v>
      </c>
      <c r="W639" s="201"/>
      <c r="X639" s="201">
        <v>1</v>
      </c>
      <c r="Y639" s="201">
        <v>1</v>
      </c>
      <c r="AA639" s="223"/>
      <c r="AE639" s="201" t="s">
        <v>67</v>
      </c>
      <c r="AG639" s="201"/>
      <c r="AH639" s="201"/>
      <c r="AI639" s="201"/>
      <c r="AJ639" s="201"/>
      <c r="AK639" s="201"/>
      <c r="AL639" s="201"/>
      <c r="AM639" s="201"/>
      <c r="AN639" s="201"/>
      <c r="AO639" s="201">
        <v>1</v>
      </c>
      <c r="AP639" s="201"/>
      <c r="AQ639" s="201"/>
      <c r="AR639" s="201"/>
      <c r="AT639" s="201">
        <f t="shared" si="437"/>
        <v>1</v>
      </c>
      <c r="AV639" s="310" t="s">
        <v>53</v>
      </c>
      <c r="AX639" s="201">
        <v>1</v>
      </c>
      <c r="AY639" s="201">
        <f t="shared" si="438"/>
        <v>1</v>
      </c>
      <c r="BA639" s="201" t="s">
        <v>352</v>
      </c>
      <c r="BC639" s="201"/>
      <c r="BD639" s="157"/>
      <c r="BE639" s="201"/>
      <c r="BF639" s="157"/>
      <c r="BG639" s="201"/>
      <c r="BH639" s="157"/>
      <c r="BI639" s="201"/>
      <c r="BJ639" s="157"/>
      <c r="BK639" s="311">
        <f t="shared" si="434"/>
        <v>0</v>
      </c>
      <c r="BL639" s="312">
        <f t="shared" si="435"/>
        <v>0</v>
      </c>
      <c r="BM639" s="157">
        <f t="shared" si="436"/>
        <v>0</v>
      </c>
      <c r="BN639" s="313"/>
      <c r="BO639" s="256"/>
    </row>
    <row r="640" spans="1:67" s="223" customFormat="1" ht="63" customHeight="1" x14ac:dyDescent="0.35">
      <c r="A640" s="193" t="s">
        <v>697</v>
      </c>
      <c r="B640" s="982" t="s">
        <v>912</v>
      </c>
      <c r="C640" s="983"/>
      <c r="D640" s="431"/>
      <c r="E640" s="201" t="s">
        <v>220</v>
      </c>
      <c r="F640" s="431"/>
      <c r="G640" s="201"/>
      <c r="H640" s="431"/>
      <c r="I640" s="201"/>
      <c r="J640" s="201"/>
      <c r="K640" s="201"/>
      <c r="L640" s="201">
        <v>1</v>
      </c>
      <c r="M640" s="201"/>
      <c r="N640" s="431"/>
      <c r="O640" s="201"/>
      <c r="P640" s="201">
        <v>1</v>
      </c>
      <c r="Q640" s="201"/>
      <c r="R640" s="201"/>
      <c r="S640" s="201"/>
      <c r="T640" s="431"/>
      <c r="U640" s="309" t="s">
        <v>376</v>
      </c>
      <c r="V640" s="201">
        <v>1</v>
      </c>
      <c r="W640" s="201"/>
      <c r="X640" s="201">
        <v>1</v>
      </c>
      <c r="Y640" s="201">
        <v>1</v>
      </c>
      <c r="Z640" s="227"/>
      <c r="AB640" s="218"/>
      <c r="AC640" s="218"/>
      <c r="AD640" s="218"/>
      <c r="AE640" s="201" t="s">
        <v>37</v>
      </c>
      <c r="AF640" s="431"/>
      <c r="AG640" s="201"/>
      <c r="AH640" s="201"/>
      <c r="AI640" s="201"/>
      <c r="AJ640" s="201"/>
      <c r="AK640" s="201"/>
      <c r="AL640" s="201"/>
      <c r="AM640" s="201"/>
      <c r="AN640" s="201"/>
      <c r="AO640" s="201">
        <v>1</v>
      </c>
      <c r="AP640" s="201"/>
      <c r="AQ640" s="201"/>
      <c r="AR640" s="201"/>
      <c r="AT640" s="201">
        <f t="shared" si="437"/>
        <v>1</v>
      </c>
      <c r="AV640" s="310" t="s">
        <v>31</v>
      </c>
      <c r="AW640" s="431"/>
      <c r="AX640" s="201">
        <v>1</v>
      </c>
      <c r="AY640" s="201">
        <f t="shared" si="438"/>
        <v>1</v>
      </c>
      <c r="BA640" s="201" t="s">
        <v>352</v>
      </c>
      <c r="BC640" s="201"/>
      <c r="BD640" s="157"/>
      <c r="BE640" s="201"/>
      <c r="BF640" s="157"/>
      <c r="BG640" s="201"/>
      <c r="BH640" s="157"/>
      <c r="BI640" s="201"/>
      <c r="BJ640" s="157"/>
      <c r="BK640" s="311">
        <f t="shared" si="434"/>
        <v>0</v>
      </c>
      <c r="BL640" s="312">
        <f t="shared" si="435"/>
        <v>0</v>
      </c>
      <c r="BM640" s="157">
        <f t="shared" si="436"/>
        <v>0</v>
      </c>
      <c r="BN640" s="313"/>
      <c r="BO640" s="256"/>
    </row>
    <row r="641" spans="1:67" s="223" customFormat="1" ht="96" customHeight="1" x14ac:dyDescent="0.35">
      <c r="A641" s="193" t="s">
        <v>698</v>
      </c>
      <c r="B641" s="982" t="s">
        <v>913</v>
      </c>
      <c r="C641" s="983"/>
      <c r="D641" s="217"/>
      <c r="E641" s="201" t="s">
        <v>220</v>
      </c>
      <c r="F641" s="217"/>
      <c r="G641" s="201"/>
      <c r="H641" s="217"/>
      <c r="I641" s="201"/>
      <c r="J641" s="201"/>
      <c r="K641" s="201"/>
      <c r="L641" s="201">
        <v>1</v>
      </c>
      <c r="M641" s="201"/>
      <c r="N641" s="431"/>
      <c r="O641" s="201"/>
      <c r="P641" s="201">
        <v>1</v>
      </c>
      <c r="Q641" s="201"/>
      <c r="R641" s="201"/>
      <c r="S641" s="201"/>
      <c r="T641" s="217"/>
      <c r="U641" s="309" t="s">
        <v>376</v>
      </c>
      <c r="V641" s="201">
        <v>1</v>
      </c>
      <c r="W641" s="201"/>
      <c r="X641" s="201">
        <v>1</v>
      </c>
      <c r="Y641" s="201">
        <v>1</v>
      </c>
      <c r="Z641" s="219"/>
      <c r="AC641" s="218"/>
      <c r="AD641" s="222"/>
      <c r="AE641" s="201" t="s">
        <v>69</v>
      </c>
      <c r="AF641" s="217"/>
      <c r="AG641" s="477"/>
      <c r="AH641" s="477"/>
      <c r="AI641" s="477"/>
      <c r="AJ641" s="477"/>
      <c r="AK641" s="477"/>
      <c r="AL641" s="477"/>
      <c r="AM641" s="477"/>
      <c r="AN641" s="477"/>
      <c r="AO641" s="477">
        <v>1</v>
      </c>
      <c r="AP641" s="477"/>
      <c r="AQ641" s="477"/>
      <c r="AR641" s="477"/>
      <c r="AT641" s="201">
        <f t="shared" si="437"/>
        <v>1</v>
      </c>
      <c r="AV641" s="310" t="s">
        <v>54</v>
      </c>
      <c r="AW641" s="217"/>
      <c r="AX641" s="201">
        <v>1</v>
      </c>
      <c r="AY641" s="201">
        <f t="shared" si="438"/>
        <v>1</v>
      </c>
      <c r="BA641" s="201" t="s">
        <v>352</v>
      </c>
      <c r="BC641" s="201"/>
      <c r="BD641" s="157"/>
      <c r="BE641" s="201"/>
      <c r="BF641" s="157"/>
      <c r="BG641" s="201"/>
      <c r="BH641" s="157"/>
      <c r="BI641" s="201"/>
      <c r="BJ641" s="157"/>
      <c r="BK641" s="311">
        <f t="shared" si="434"/>
        <v>0</v>
      </c>
      <c r="BL641" s="312">
        <f t="shared" si="435"/>
        <v>0</v>
      </c>
      <c r="BM641" s="157">
        <f t="shared" si="436"/>
        <v>0</v>
      </c>
      <c r="BN641" s="313"/>
      <c r="BO641" s="256"/>
    </row>
    <row r="642" spans="1:67" s="223" customFormat="1" ht="63" customHeight="1" x14ac:dyDescent="0.35">
      <c r="A642" s="193" t="s">
        <v>699</v>
      </c>
      <c r="B642" s="982" t="s">
        <v>914</v>
      </c>
      <c r="C642" s="983"/>
      <c r="D642" s="431"/>
      <c r="E642" s="201" t="s">
        <v>220</v>
      </c>
      <c r="F642" s="431"/>
      <c r="G642" s="201"/>
      <c r="H642" s="431"/>
      <c r="I642" s="201"/>
      <c r="J642" s="201"/>
      <c r="K642" s="201"/>
      <c r="L642" s="201">
        <v>1</v>
      </c>
      <c r="M642" s="201"/>
      <c r="N642" s="431"/>
      <c r="O642" s="201"/>
      <c r="P642" s="201"/>
      <c r="Q642" s="201">
        <v>1</v>
      </c>
      <c r="R642" s="201"/>
      <c r="S642" s="201"/>
      <c r="T642" s="431"/>
      <c r="U642" s="309" t="s">
        <v>376</v>
      </c>
      <c r="V642" s="201">
        <v>1</v>
      </c>
      <c r="W642" s="201"/>
      <c r="X642" s="201">
        <v>1</v>
      </c>
      <c r="Y642" s="201">
        <v>1</v>
      </c>
      <c r="Z642" s="227"/>
      <c r="AB642" s="218"/>
      <c r="AC642" s="218"/>
      <c r="AD642" s="228"/>
      <c r="AE642" s="538" t="s">
        <v>1005</v>
      </c>
      <c r="AF642" s="431"/>
      <c r="AG642" s="201"/>
      <c r="AH642" s="201"/>
      <c r="AI642" s="201"/>
      <c r="AJ642" s="201"/>
      <c r="AK642" s="201"/>
      <c r="AL642" s="201"/>
      <c r="AM642" s="201"/>
      <c r="AN642" s="201"/>
      <c r="AO642" s="201">
        <v>1</v>
      </c>
      <c r="AP642" s="201"/>
      <c r="AQ642" s="201"/>
      <c r="AR642" s="201"/>
      <c r="AT642" s="201">
        <f t="shared" si="437"/>
        <v>1</v>
      </c>
      <c r="AV642" s="310" t="s">
        <v>30</v>
      </c>
      <c r="AW642" s="431"/>
      <c r="AX642" s="201">
        <v>1</v>
      </c>
      <c r="AY642" s="201">
        <f t="shared" si="438"/>
        <v>1</v>
      </c>
      <c r="BA642" s="201" t="s">
        <v>352</v>
      </c>
      <c r="BC642" s="201"/>
      <c r="BD642" s="157"/>
      <c r="BE642" s="201"/>
      <c r="BF642" s="157"/>
      <c r="BG642" s="201"/>
      <c r="BH642" s="157"/>
      <c r="BI642" s="201"/>
      <c r="BJ642" s="157"/>
      <c r="BK642" s="311">
        <f t="shared" si="434"/>
        <v>0</v>
      </c>
      <c r="BL642" s="312">
        <f t="shared" si="435"/>
        <v>0</v>
      </c>
      <c r="BM642" s="157">
        <f t="shared" si="436"/>
        <v>0</v>
      </c>
      <c r="BN642" s="313"/>
      <c r="BO642" s="256"/>
    </row>
    <row r="643" spans="1:67" s="218" customFormat="1" ht="96" customHeight="1" x14ac:dyDescent="0.35">
      <c r="A643" s="201" t="s">
        <v>700</v>
      </c>
      <c r="B643" s="982" t="s">
        <v>915</v>
      </c>
      <c r="C643" s="983"/>
      <c r="E643" s="201" t="s">
        <v>220</v>
      </c>
      <c r="G643" s="201"/>
      <c r="I643" s="201"/>
      <c r="J643" s="201"/>
      <c r="K643" s="201"/>
      <c r="L643" s="201">
        <v>1</v>
      </c>
      <c r="M643" s="201"/>
      <c r="O643" s="201"/>
      <c r="P643" s="201">
        <v>1</v>
      </c>
      <c r="Q643" s="201"/>
      <c r="R643" s="201"/>
      <c r="S643" s="201"/>
      <c r="U643" s="309" t="s">
        <v>376</v>
      </c>
      <c r="V643" s="201">
        <v>1</v>
      </c>
      <c r="W643" s="201"/>
      <c r="X643" s="201">
        <v>1</v>
      </c>
      <c r="Y643" s="201">
        <v>1</v>
      </c>
      <c r="AA643" s="223"/>
      <c r="AE643" s="538" t="s">
        <v>1005</v>
      </c>
      <c r="AG643" s="201"/>
      <c r="AH643" s="201"/>
      <c r="AI643" s="201"/>
      <c r="AJ643" s="201"/>
      <c r="AK643" s="201"/>
      <c r="AL643" s="201"/>
      <c r="AM643" s="201"/>
      <c r="AN643" s="201"/>
      <c r="AO643" s="201">
        <v>1</v>
      </c>
      <c r="AP643" s="201"/>
      <c r="AQ643" s="201"/>
      <c r="AR643" s="201"/>
      <c r="AT643" s="201">
        <f t="shared" si="437"/>
        <v>1</v>
      </c>
      <c r="AV643" s="310" t="s">
        <v>55</v>
      </c>
      <c r="AX643" s="201">
        <v>1</v>
      </c>
      <c r="AY643" s="201">
        <f t="shared" si="438"/>
        <v>1</v>
      </c>
      <c r="BA643" s="201" t="s">
        <v>352</v>
      </c>
      <c r="BC643" s="201"/>
      <c r="BD643" s="157"/>
      <c r="BE643" s="201"/>
      <c r="BF643" s="157"/>
      <c r="BG643" s="201"/>
      <c r="BH643" s="157"/>
      <c r="BI643" s="201"/>
      <c r="BJ643" s="157"/>
      <c r="BK643" s="311">
        <f t="shared" si="434"/>
        <v>0</v>
      </c>
      <c r="BL643" s="312">
        <f t="shared" si="435"/>
        <v>0</v>
      </c>
      <c r="BM643" s="157">
        <f t="shared" si="436"/>
        <v>0</v>
      </c>
      <c r="BN643" s="313"/>
      <c r="BO643" s="256"/>
    </row>
    <row r="644" spans="1:67" s="218" customFormat="1" ht="105" customHeight="1" x14ac:dyDescent="0.35">
      <c r="A644" s="193" t="s">
        <v>701</v>
      </c>
      <c r="B644" s="982" t="s">
        <v>916</v>
      </c>
      <c r="C644" s="983"/>
      <c r="D644" s="223"/>
      <c r="E644" s="201" t="s">
        <v>220</v>
      </c>
      <c r="F644" s="223"/>
      <c r="G644" s="201"/>
      <c r="H644" s="223"/>
      <c r="I644" s="201"/>
      <c r="J644" s="201"/>
      <c r="K644" s="201"/>
      <c r="L644" s="201">
        <v>1</v>
      </c>
      <c r="M644" s="201"/>
      <c r="O644" s="201"/>
      <c r="P644" s="201">
        <v>1</v>
      </c>
      <c r="Q644" s="201"/>
      <c r="R644" s="201"/>
      <c r="S644" s="201"/>
      <c r="T644" s="223"/>
      <c r="U644" s="309" t="s">
        <v>376</v>
      </c>
      <c r="V644" s="201">
        <v>1</v>
      </c>
      <c r="W644" s="201"/>
      <c r="X644" s="201">
        <v>1</v>
      </c>
      <c r="Y644" s="201">
        <v>1</v>
      </c>
      <c r="Z644" s="223"/>
      <c r="AA644" s="223"/>
      <c r="AB644" s="223"/>
      <c r="AD644" s="223"/>
      <c r="AE644" s="201" t="s">
        <v>952</v>
      </c>
      <c r="AF644" s="223"/>
      <c r="AG644" s="201"/>
      <c r="AH644" s="201"/>
      <c r="AI644" s="201"/>
      <c r="AJ644" s="201"/>
      <c r="AK644" s="201"/>
      <c r="AL644" s="201"/>
      <c r="AM644" s="201"/>
      <c r="AN644" s="201"/>
      <c r="AO644" s="201">
        <v>1</v>
      </c>
      <c r="AP644" s="201"/>
      <c r="AQ644" s="201"/>
      <c r="AR644" s="201"/>
      <c r="AT644" s="201">
        <f t="shared" si="437"/>
        <v>1</v>
      </c>
      <c r="AV644" s="310" t="s">
        <v>52</v>
      </c>
      <c r="AW644" s="223"/>
      <c r="AX644" s="201">
        <v>1</v>
      </c>
      <c r="AY644" s="201">
        <f t="shared" si="438"/>
        <v>1</v>
      </c>
      <c r="BA644" s="201" t="s">
        <v>352</v>
      </c>
      <c r="BC644" s="201"/>
      <c r="BD644" s="157"/>
      <c r="BE644" s="201"/>
      <c r="BF644" s="157"/>
      <c r="BG644" s="201"/>
      <c r="BH644" s="157"/>
      <c r="BI644" s="201"/>
      <c r="BJ644" s="157"/>
      <c r="BK644" s="311">
        <f t="shared" si="434"/>
        <v>0</v>
      </c>
      <c r="BL644" s="312">
        <f t="shared" si="435"/>
        <v>0</v>
      </c>
      <c r="BM644" s="157">
        <f t="shared" si="436"/>
        <v>0</v>
      </c>
      <c r="BN644" s="313"/>
      <c r="BO644" s="256"/>
    </row>
    <row r="645" spans="1:67" s="218" customFormat="1" ht="102.6" customHeight="1" x14ac:dyDescent="0.35">
      <c r="A645" s="193" t="s">
        <v>702</v>
      </c>
      <c r="B645" s="982" t="s">
        <v>917</v>
      </c>
      <c r="C645" s="983"/>
      <c r="D645" s="223"/>
      <c r="E645" s="201" t="s">
        <v>220</v>
      </c>
      <c r="F645" s="223"/>
      <c r="G645" s="201"/>
      <c r="H645" s="223"/>
      <c r="I645" s="201"/>
      <c r="J645" s="201"/>
      <c r="K645" s="201"/>
      <c r="L645" s="201">
        <v>1</v>
      </c>
      <c r="M645" s="201"/>
      <c r="O645" s="201">
        <v>1</v>
      </c>
      <c r="P645" s="201"/>
      <c r="Q645" s="201"/>
      <c r="R645" s="201">
        <v>1</v>
      </c>
      <c r="S645" s="201"/>
      <c r="T645" s="223"/>
      <c r="U645" s="309" t="s">
        <v>376</v>
      </c>
      <c r="V645" s="201">
        <v>1</v>
      </c>
      <c r="W645" s="201"/>
      <c r="X645" s="201">
        <v>1</v>
      </c>
      <c r="Y645" s="201">
        <v>1</v>
      </c>
      <c r="Z645" s="223"/>
      <c r="AA645" s="223"/>
      <c r="AB645" s="223"/>
      <c r="AD645" s="223"/>
      <c r="AE645" s="201" t="s">
        <v>68</v>
      </c>
      <c r="AF645" s="223"/>
      <c r="AG645" s="477"/>
      <c r="AH645" s="477"/>
      <c r="AI645" s="477"/>
      <c r="AJ645" s="477"/>
      <c r="AK645" s="477"/>
      <c r="AL645" s="477"/>
      <c r="AM645" s="477"/>
      <c r="AN645" s="477"/>
      <c r="AO645" s="477">
        <v>1</v>
      </c>
      <c r="AP645" s="477"/>
      <c r="AQ645" s="477"/>
      <c r="AR645" s="477"/>
      <c r="AT645" s="201">
        <f t="shared" si="437"/>
        <v>1</v>
      </c>
      <c r="AV645" s="310" t="s">
        <v>58</v>
      </c>
      <c r="AW645" s="223"/>
      <c r="AX645" s="201">
        <v>1</v>
      </c>
      <c r="AY645" s="201">
        <f t="shared" si="438"/>
        <v>1</v>
      </c>
      <c r="BA645" s="201" t="s">
        <v>352</v>
      </c>
      <c r="BC645" s="201"/>
      <c r="BD645" s="157"/>
      <c r="BE645" s="201"/>
      <c r="BF645" s="157"/>
      <c r="BG645" s="201"/>
      <c r="BH645" s="157"/>
      <c r="BI645" s="201"/>
      <c r="BJ645" s="157"/>
      <c r="BK645" s="311">
        <f t="shared" si="434"/>
        <v>0</v>
      </c>
      <c r="BL645" s="312">
        <f t="shared" si="435"/>
        <v>0</v>
      </c>
      <c r="BM645" s="157">
        <f t="shared" si="436"/>
        <v>0</v>
      </c>
      <c r="BN645" s="313"/>
      <c r="BO645" s="256"/>
    </row>
    <row r="646" spans="1:67" s="218" customFormat="1" ht="96" customHeight="1" x14ac:dyDescent="0.35">
      <c r="A646" s="1073" t="s">
        <v>703</v>
      </c>
      <c r="B646" s="1338" t="s">
        <v>918</v>
      </c>
      <c r="C646" s="1339"/>
      <c r="E646" s="1081" t="s">
        <v>220</v>
      </c>
      <c r="G646" s="1081" t="s">
        <v>997</v>
      </c>
      <c r="I646" s="1081"/>
      <c r="J646" s="1081"/>
      <c r="K646" s="1081"/>
      <c r="L646" s="1081">
        <v>1</v>
      </c>
      <c r="M646" s="1081"/>
      <c r="O646" s="1081">
        <v>1</v>
      </c>
      <c r="P646" s="1081"/>
      <c r="Q646" s="1081"/>
      <c r="R646" s="1081">
        <v>1</v>
      </c>
      <c r="S646" s="1081"/>
      <c r="U646" s="1083" t="s">
        <v>376</v>
      </c>
      <c r="V646" s="1081">
        <v>1</v>
      </c>
      <c r="W646" s="1081"/>
      <c r="X646" s="1081">
        <v>1</v>
      </c>
      <c r="Y646" s="1081">
        <v>1</v>
      </c>
      <c r="AA646" s="223"/>
      <c r="AE646" s="201" t="s">
        <v>213</v>
      </c>
      <c r="AG646" s="1081"/>
      <c r="AH646" s="1081"/>
      <c r="AI646" s="1081"/>
      <c r="AJ646" s="1081"/>
      <c r="AK646" s="1081"/>
      <c r="AL646" s="1081"/>
      <c r="AM646" s="1081"/>
      <c r="AN646" s="1081"/>
      <c r="AO646" s="1081">
        <v>1</v>
      </c>
      <c r="AP646" s="1081"/>
      <c r="AQ646" s="1081"/>
      <c r="AR646" s="1081"/>
      <c r="AT646" s="1081">
        <f t="shared" si="437"/>
        <v>1</v>
      </c>
      <c r="AV646" s="1087" t="s">
        <v>36</v>
      </c>
      <c r="AX646" s="1081">
        <v>1</v>
      </c>
      <c r="AY646" s="1081">
        <f t="shared" si="438"/>
        <v>1</v>
      </c>
      <c r="BA646" s="201" t="s">
        <v>352</v>
      </c>
      <c r="BC646" s="1081"/>
      <c r="BD646" s="708"/>
      <c r="BE646" s="1081"/>
      <c r="BF646" s="708"/>
      <c r="BG646" s="1081"/>
      <c r="BH646" s="708"/>
      <c r="BI646" s="1081"/>
      <c r="BJ646" s="708"/>
      <c r="BK646" s="1342">
        <f t="shared" si="434"/>
        <v>0</v>
      </c>
      <c r="BL646" s="1344">
        <f t="shared" si="435"/>
        <v>0</v>
      </c>
      <c r="BM646" s="708">
        <f t="shared" si="436"/>
        <v>0</v>
      </c>
      <c r="BN646" s="313"/>
      <c r="BO646" s="1325"/>
    </row>
    <row r="647" spans="1:67" s="218" customFormat="1" ht="96" customHeight="1" x14ac:dyDescent="0.35">
      <c r="A647" s="1074"/>
      <c r="B647" s="1340"/>
      <c r="C647" s="1341"/>
      <c r="E647" s="1082"/>
      <c r="G647" s="1082"/>
      <c r="I647" s="1082"/>
      <c r="J647" s="1082"/>
      <c r="K647" s="1082"/>
      <c r="L647" s="1082"/>
      <c r="M647" s="1082"/>
      <c r="O647" s="1082"/>
      <c r="P647" s="1082"/>
      <c r="Q647" s="1082"/>
      <c r="R647" s="1082"/>
      <c r="S647" s="1082"/>
      <c r="U647" s="1084"/>
      <c r="V647" s="1082"/>
      <c r="W647" s="1082"/>
      <c r="X647" s="1082"/>
      <c r="Y647" s="1082"/>
      <c r="AA647" s="223"/>
      <c r="AE647" s="539" t="s">
        <v>1004</v>
      </c>
      <c r="AG647" s="1082"/>
      <c r="AH647" s="1082"/>
      <c r="AI647" s="1082"/>
      <c r="AJ647" s="1082"/>
      <c r="AK647" s="1082"/>
      <c r="AL647" s="1082"/>
      <c r="AM647" s="1082"/>
      <c r="AN647" s="1082"/>
      <c r="AO647" s="1082"/>
      <c r="AP647" s="1082"/>
      <c r="AQ647" s="1082"/>
      <c r="AR647" s="1082"/>
      <c r="AT647" s="1082"/>
      <c r="AV647" s="1088"/>
      <c r="AX647" s="1082"/>
      <c r="AY647" s="1082"/>
      <c r="BA647" s="201" t="s">
        <v>3</v>
      </c>
      <c r="BC647" s="1082"/>
      <c r="BD647" s="709"/>
      <c r="BE647" s="1082"/>
      <c r="BF647" s="709"/>
      <c r="BG647" s="1082"/>
      <c r="BH647" s="709"/>
      <c r="BI647" s="1082"/>
      <c r="BJ647" s="709"/>
      <c r="BK647" s="1343"/>
      <c r="BL647" s="1345"/>
      <c r="BM647" s="709"/>
      <c r="BN647" s="313"/>
      <c r="BO647" s="1062"/>
    </row>
    <row r="648" spans="1:67" s="218" customFormat="1" ht="96" customHeight="1" x14ac:dyDescent="0.35">
      <c r="A648" s="1073" t="s">
        <v>704</v>
      </c>
      <c r="B648" s="1338" t="s">
        <v>1007</v>
      </c>
      <c r="C648" s="1339"/>
      <c r="E648" s="1081" t="s">
        <v>220</v>
      </c>
      <c r="G648" s="1081" t="s">
        <v>997</v>
      </c>
      <c r="I648" s="1081"/>
      <c r="J648" s="1081"/>
      <c r="K648" s="1081"/>
      <c r="L648" s="1081">
        <v>1</v>
      </c>
      <c r="M648" s="1081"/>
      <c r="O648" s="1081"/>
      <c r="P648" s="1081"/>
      <c r="Q648" s="1081"/>
      <c r="R648" s="1081">
        <v>1</v>
      </c>
      <c r="S648" s="1081"/>
      <c r="U648" s="1083" t="s">
        <v>376</v>
      </c>
      <c r="V648" s="1081">
        <v>1</v>
      </c>
      <c r="W648" s="1081"/>
      <c r="X648" s="1081">
        <v>1</v>
      </c>
      <c r="Y648" s="1081">
        <v>1</v>
      </c>
      <c r="AA648" s="223"/>
      <c r="AE648" s="201" t="s">
        <v>213</v>
      </c>
      <c r="AG648" s="1081"/>
      <c r="AH648" s="1081"/>
      <c r="AI648" s="1081"/>
      <c r="AJ648" s="1081"/>
      <c r="AK648" s="1081"/>
      <c r="AL648" s="1081"/>
      <c r="AM648" s="1081"/>
      <c r="AN648" s="1081"/>
      <c r="AO648" s="1081">
        <v>1</v>
      </c>
      <c r="AP648" s="1081"/>
      <c r="AQ648" s="1081"/>
      <c r="AR648" s="1081"/>
      <c r="AT648" s="1081">
        <f t="shared" ref="AT648" si="439">SUM(AG648:AR648)</f>
        <v>1</v>
      </c>
      <c r="AV648" s="1087" t="s">
        <v>36</v>
      </c>
      <c r="AX648" s="1081">
        <v>1</v>
      </c>
      <c r="AY648" s="1081">
        <f t="shared" ref="AY648" si="440">IF(AT648&lt;&gt;0,1,0)</f>
        <v>1</v>
      </c>
      <c r="BA648" s="201" t="s">
        <v>352</v>
      </c>
      <c r="BC648" s="1081"/>
      <c r="BD648" s="708"/>
      <c r="BE648" s="1081"/>
      <c r="BF648" s="708"/>
      <c r="BG648" s="1081"/>
      <c r="BH648" s="708"/>
      <c r="BI648" s="1081"/>
      <c r="BJ648" s="708"/>
      <c r="BK648" s="1342">
        <f t="shared" ref="BK648" si="441">BC648+BE648+BG648+BI648</f>
        <v>0</v>
      </c>
      <c r="BL648" s="1344">
        <f t="shared" ref="BL648" si="442">BK648/AT648</f>
        <v>0</v>
      </c>
      <c r="BM648" s="708">
        <f t="shared" ref="BM648" si="443">BD648+BF648+BH648+BJ648</f>
        <v>0</v>
      </c>
      <c r="BN648" s="313"/>
      <c r="BO648" s="1325"/>
    </row>
    <row r="649" spans="1:67" s="218" customFormat="1" ht="96" customHeight="1" x14ac:dyDescent="0.35">
      <c r="A649" s="1074"/>
      <c r="B649" s="1340"/>
      <c r="C649" s="1341"/>
      <c r="E649" s="1082"/>
      <c r="G649" s="1082"/>
      <c r="I649" s="1082"/>
      <c r="J649" s="1082"/>
      <c r="K649" s="1082"/>
      <c r="L649" s="1082"/>
      <c r="M649" s="1082"/>
      <c r="O649" s="1082"/>
      <c r="P649" s="1082"/>
      <c r="Q649" s="1082"/>
      <c r="R649" s="1082"/>
      <c r="S649" s="1082"/>
      <c r="U649" s="1084"/>
      <c r="V649" s="1082"/>
      <c r="W649" s="1082"/>
      <c r="X649" s="1082"/>
      <c r="Y649" s="1082"/>
      <c r="AA649" s="223"/>
      <c r="AE649" s="539" t="s">
        <v>1004</v>
      </c>
      <c r="AG649" s="1082"/>
      <c r="AH649" s="1082"/>
      <c r="AI649" s="1082"/>
      <c r="AJ649" s="1082"/>
      <c r="AK649" s="1082"/>
      <c r="AL649" s="1082"/>
      <c r="AM649" s="1082"/>
      <c r="AN649" s="1082"/>
      <c r="AO649" s="1082"/>
      <c r="AP649" s="1082"/>
      <c r="AQ649" s="1082"/>
      <c r="AR649" s="1082"/>
      <c r="AT649" s="1082"/>
      <c r="AV649" s="1088"/>
      <c r="AX649" s="1082"/>
      <c r="AY649" s="1082"/>
      <c r="BA649" s="201" t="s">
        <v>3</v>
      </c>
      <c r="BC649" s="1082"/>
      <c r="BD649" s="709"/>
      <c r="BE649" s="1082"/>
      <c r="BF649" s="709"/>
      <c r="BG649" s="1082"/>
      <c r="BH649" s="709"/>
      <c r="BI649" s="1082"/>
      <c r="BJ649" s="709"/>
      <c r="BK649" s="1343"/>
      <c r="BL649" s="1345"/>
      <c r="BM649" s="709"/>
      <c r="BN649" s="313"/>
      <c r="BO649" s="1062"/>
    </row>
    <row r="650" spans="1:67" s="218" customFormat="1" ht="63" customHeight="1" x14ac:dyDescent="0.35">
      <c r="A650" s="193" t="s">
        <v>705</v>
      </c>
      <c r="B650" s="985" t="s">
        <v>928</v>
      </c>
      <c r="C650" s="986"/>
      <c r="D650" s="223"/>
      <c r="E650" s="201" t="s">
        <v>220</v>
      </c>
      <c r="F650" s="223"/>
      <c r="G650" s="201"/>
      <c r="H650" s="223"/>
      <c r="I650" s="201"/>
      <c r="J650" s="201"/>
      <c r="K650" s="201"/>
      <c r="L650" s="201">
        <v>1</v>
      </c>
      <c r="M650" s="201"/>
      <c r="O650" s="201">
        <v>1</v>
      </c>
      <c r="P650" s="201"/>
      <c r="Q650" s="201"/>
      <c r="R650" s="201"/>
      <c r="S650" s="201"/>
      <c r="T650" s="223"/>
      <c r="U650" s="309" t="s">
        <v>376</v>
      </c>
      <c r="V650" s="201">
        <v>1</v>
      </c>
      <c r="W650" s="201"/>
      <c r="X650" s="201">
        <v>1</v>
      </c>
      <c r="Y650" s="201"/>
      <c r="Z650" s="223"/>
      <c r="AA650" s="223"/>
      <c r="AB650" s="223"/>
      <c r="AD650" s="223"/>
      <c r="AE650" s="201" t="s">
        <v>880</v>
      </c>
      <c r="AF650" s="223"/>
      <c r="AG650" s="201"/>
      <c r="AH650" s="201"/>
      <c r="AI650" s="201"/>
      <c r="AJ650" s="201"/>
      <c r="AK650" s="201"/>
      <c r="AL650" s="201"/>
      <c r="AM650" s="201"/>
      <c r="AN650" s="201"/>
      <c r="AO650" s="201"/>
      <c r="AP650" s="201"/>
      <c r="AQ650" s="201"/>
      <c r="AR650" s="201"/>
      <c r="AT650" s="201">
        <f t="shared" si="437"/>
        <v>0</v>
      </c>
      <c r="AV650" s="310" t="s">
        <v>59</v>
      </c>
      <c r="AW650" s="223"/>
      <c r="AX650" s="201">
        <v>1</v>
      </c>
      <c r="AY650" s="201">
        <f t="shared" si="438"/>
        <v>0</v>
      </c>
      <c r="BA650" s="201"/>
      <c r="BC650" s="201"/>
      <c r="BD650" s="157"/>
      <c r="BE650" s="201"/>
      <c r="BF650" s="157"/>
      <c r="BG650" s="201"/>
      <c r="BH650" s="157"/>
      <c r="BI650" s="201"/>
      <c r="BJ650" s="157"/>
      <c r="BK650" s="311">
        <f t="shared" si="434"/>
        <v>0</v>
      </c>
      <c r="BL650" s="312" t="e">
        <f t="shared" si="435"/>
        <v>#DIV/0!</v>
      </c>
      <c r="BM650" s="157">
        <f t="shared" si="436"/>
        <v>0</v>
      </c>
      <c r="BN650" s="313"/>
      <c r="BO650" s="256"/>
    </row>
    <row r="651" spans="1:67" s="218" customFormat="1" ht="96" customHeight="1" x14ac:dyDescent="0.35">
      <c r="A651" s="201" t="s">
        <v>706</v>
      </c>
      <c r="B651" s="982" t="s">
        <v>919</v>
      </c>
      <c r="C651" s="983"/>
      <c r="D651" s="223"/>
      <c r="E651" s="201" t="s">
        <v>220</v>
      </c>
      <c r="F651" s="223"/>
      <c r="G651" s="201"/>
      <c r="H651" s="223"/>
      <c r="I651" s="201"/>
      <c r="J651" s="201"/>
      <c r="K651" s="201"/>
      <c r="L651" s="201">
        <v>1</v>
      </c>
      <c r="M651" s="201"/>
      <c r="O651" s="201"/>
      <c r="P651" s="201"/>
      <c r="Q651" s="201">
        <v>1</v>
      </c>
      <c r="R651" s="201"/>
      <c r="S651" s="201"/>
      <c r="T651" s="223"/>
      <c r="U651" s="309" t="s">
        <v>376</v>
      </c>
      <c r="V651" s="201">
        <v>1</v>
      </c>
      <c r="W651" s="201"/>
      <c r="X651" s="201">
        <v>1</v>
      </c>
      <c r="Y651" s="201">
        <v>1</v>
      </c>
      <c r="Z651" s="223"/>
      <c r="AA651" s="223"/>
      <c r="AB651" s="223"/>
      <c r="AD651" s="223"/>
      <c r="AE651" s="201" t="s">
        <v>69</v>
      </c>
      <c r="AF651" s="223"/>
      <c r="AG651" s="201"/>
      <c r="AH651" s="201"/>
      <c r="AI651" s="201"/>
      <c r="AJ651" s="201"/>
      <c r="AK651" s="201"/>
      <c r="AL651" s="201"/>
      <c r="AM651" s="201"/>
      <c r="AN651" s="201"/>
      <c r="AO651" s="201">
        <v>1</v>
      </c>
      <c r="AP651" s="201"/>
      <c r="AQ651" s="201"/>
      <c r="AR651" s="201"/>
      <c r="AT651" s="201">
        <f t="shared" si="437"/>
        <v>1</v>
      </c>
      <c r="AV651" s="310" t="s">
        <v>32</v>
      </c>
      <c r="AW651" s="223"/>
      <c r="AX651" s="201">
        <v>1</v>
      </c>
      <c r="AY651" s="201">
        <f t="shared" si="438"/>
        <v>1</v>
      </c>
      <c r="BA651" s="201" t="s">
        <v>352</v>
      </c>
      <c r="BC651" s="201"/>
      <c r="BD651" s="157"/>
      <c r="BE651" s="201"/>
      <c r="BF651" s="157"/>
      <c r="BG651" s="201"/>
      <c r="BH651" s="157"/>
      <c r="BI651" s="201"/>
      <c r="BJ651" s="157"/>
      <c r="BK651" s="311">
        <f t="shared" si="434"/>
        <v>0</v>
      </c>
      <c r="BL651" s="312">
        <f t="shared" si="435"/>
        <v>0</v>
      </c>
      <c r="BM651" s="157">
        <f t="shared" si="436"/>
        <v>0</v>
      </c>
      <c r="BN651" s="313"/>
      <c r="BO651" s="256"/>
    </row>
    <row r="652" spans="1:67" s="218" customFormat="1" ht="96" customHeight="1" x14ac:dyDescent="0.35">
      <c r="A652" s="193" t="s">
        <v>707</v>
      </c>
      <c r="B652" s="982" t="s">
        <v>920</v>
      </c>
      <c r="C652" s="983"/>
      <c r="E652" s="201" t="s">
        <v>220</v>
      </c>
      <c r="G652" s="201"/>
      <c r="I652" s="201"/>
      <c r="J652" s="201"/>
      <c r="K652" s="201"/>
      <c r="L652" s="201">
        <v>1</v>
      </c>
      <c r="M652" s="201"/>
      <c r="N652" s="431"/>
      <c r="O652" s="201">
        <v>1</v>
      </c>
      <c r="P652" s="201"/>
      <c r="Q652" s="201"/>
      <c r="R652" s="201"/>
      <c r="S652" s="201"/>
      <c r="U652" s="309" t="s">
        <v>376</v>
      </c>
      <c r="V652" s="201">
        <v>1</v>
      </c>
      <c r="W652" s="201"/>
      <c r="X652" s="201">
        <v>1</v>
      </c>
      <c r="Y652" s="201">
        <v>1</v>
      </c>
      <c r="AA652" s="223"/>
      <c r="AE652" s="201" t="s">
        <v>68</v>
      </c>
      <c r="AG652" s="477"/>
      <c r="AH652" s="477"/>
      <c r="AI652" s="477"/>
      <c r="AJ652" s="477"/>
      <c r="AK652" s="477"/>
      <c r="AL652" s="477"/>
      <c r="AM652" s="477"/>
      <c r="AN652" s="477"/>
      <c r="AO652" s="477">
        <v>1</v>
      </c>
      <c r="AP652" s="477"/>
      <c r="AQ652" s="477"/>
      <c r="AR652" s="477"/>
      <c r="AT652" s="201">
        <f t="shared" si="437"/>
        <v>1</v>
      </c>
      <c r="AV652" s="310" t="s">
        <v>66</v>
      </c>
      <c r="AX652" s="201">
        <v>1</v>
      </c>
      <c r="AY652" s="201">
        <f t="shared" si="438"/>
        <v>1</v>
      </c>
      <c r="BA652" s="201" t="s">
        <v>352</v>
      </c>
      <c r="BC652" s="201"/>
      <c r="BD652" s="157"/>
      <c r="BE652" s="201"/>
      <c r="BF652" s="157"/>
      <c r="BG652" s="201"/>
      <c r="BH652" s="157"/>
      <c r="BI652" s="201"/>
      <c r="BJ652" s="157"/>
      <c r="BK652" s="311">
        <f t="shared" si="434"/>
        <v>0</v>
      </c>
      <c r="BL652" s="312">
        <f t="shared" si="435"/>
        <v>0</v>
      </c>
      <c r="BM652" s="157">
        <f t="shared" si="436"/>
        <v>0</v>
      </c>
      <c r="BN652" s="313"/>
      <c r="BO652" s="256"/>
    </row>
    <row r="653" spans="1:67" s="218" customFormat="1" ht="96" customHeight="1" x14ac:dyDescent="0.35">
      <c r="A653" s="193" t="s">
        <v>708</v>
      </c>
      <c r="B653" s="982" t="s">
        <v>921</v>
      </c>
      <c r="C653" s="983"/>
      <c r="E653" s="201" t="s">
        <v>220</v>
      </c>
      <c r="G653" s="201" t="s">
        <v>997</v>
      </c>
      <c r="I653" s="201"/>
      <c r="J653" s="201"/>
      <c r="K653" s="201"/>
      <c r="L653" s="201">
        <v>1</v>
      </c>
      <c r="M653" s="201"/>
      <c r="O653" s="201">
        <v>1</v>
      </c>
      <c r="P653" s="201"/>
      <c r="Q653" s="201"/>
      <c r="R653" s="201"/>
      <c r="S653" s="201"/>
      <c r="U653" s="309" t="s">
        <v>376</v>
      </c>
      <c r="V653" s="201">
        <v>1</v>
      </c>
      <c r="W653" s="201"/>
      <c r="X653" s="201">
        <v>1</v>
      </c>
      <c r="Y653" s="201">
        <v>1</v>
      </c>
      <c r="AA653" s="223"/>
      <c r="AE653" s="201" t="s">
        <v>213</v>
      </c>
      <c r="AG653" s="201"/>
      <c r="AH653" s="201"/>
      <c r="AI653" s="201"/>
      <c r="AJ653" s="201"/>
      <c r="AK653" s="201"/>
      <c r="AL653" s="201"/>
      <c r="AM653" s="201"/>
      <c r="AN653" s="201"/>
      <c r="AO653" s="201">
        <v>1</v>
      </c>
      <c r="AP653" s="201"/>
      <c r="AQ653" s="201"/>
      <c r="AR653" s="201"/>
      <c r="AT653" s="201">
        <f t="shared" si="437"/>
        <v>1</v>
      </c>
      <c r="AV653" s="310" t="s">
        <v>221</v>
      </c>
      <c r="AX653" s="201">
        <v>1</v>
      </c>
      <c r="AY653" s="201">
        <f t="shared" si="438"/>
        <v>1</v>
      </c>
      <c r="BA653" s="201" t="s">
        <v>352</v>
      </c>
      <c r="BC653" s="201"/>
      <c r="BD653" s="157"/>
      <c r="BE653" s="201"/>
      <c r="BF653" s="157"/>
      <c r="BG653" s="201"/>
      <c r="BH653" s="157"/>
      <c r="BI653" s="201"/>
      <c r="BJ653" s="157"/>
      <c r="BK653" s="311">
        <f t="shared" si="434"/>
        <v>0</v>
      </c>
      <c r="BL653" s="312">
        <f t="shared" si="435"/>
        <v>0</v>
      </c>
      <c r="BM653" s="157">
        <f t="shared" si="436"/>
        <v>0</v>
      </c>
      <c r="BN653" s="313"/>
      <c r="BO653" s="256"/>
    </row>
    <row r="654" spans="1:67" s="218" customFormat="1" ht="96" customHeight="1" x14ac:dyDescent="0.35">
      <c r="A654" s="193" t="s">
        <v>709</v>
      </c>
      <c r="B654" s="982" t="s">
        <v>922</v>
      </c>
      <c r="C654" s="983"/>
      <c r="D654" s="223"/>
      <c r="E654" s="201" t="s">
        <v>220</v>
      </c>
      <c r="F654" s="223"/>
      <c r="G654" s="201"/>
      <c r="H654" s="223"/>
      <c r="I654" s="201"/>
      <c r="J654" s="201"/>
      <c r="K654" s="201"/>
      <c r="L654" s="201">
        <v>1</v>
      </c>
      <c r="M654" s="201"/>
      <c r="O654" s="201"/>
      <c r="P654" s="201"/>
      <c r="Q654" s="201">
        <v>1</v>
      </c>
      <c r="R654" s="201"/>
      <c r="S654" s="201"/>
      <c r="T654" s="223"/>
      <c r="U654" s="309" t="s">
        <v>376</v>
      </c>
      <c r="V654" s="201">
        <v>1</v>
      </c>
      <c r="W654" s="201"/>
      <c r="X654" s="201">
        <v>1</v>
      </c>
      <c r="Y654" s="201">
        <v>1</v>
      </c>
      <c r="Z654" s="223"/>
      <c r="AA654" s="223"/>
      <c r="AB654" s="223"/>
      <c r="AD654" s="223"/>
      <c r="AE654" s="201" t="s">
        <v>952</v>
      </c>
      <c r="AF654" s="223"/>
      <c r="AG654" s="201"/>
      <c r="AH654" s="201"/>
      <c r="AI654" s="201"/>
      <c r="AJ654" s="201"/>
      <c r="AK654" s="201"/>
      <c r="AL654" s="201"/>
      <c r="AM654" s="201"/>
      <c r="AN654" s="201"/>
      <c r="AO654" s="201">
        <v>1</v>
      </c>
      <c r="AP654" s="201"/>
      <c r="AQ654" s="201"/>
      <c r="AR654" s="201"/>
      <c r="AT654" s="201">
        <f t="shared" si="437"/>
        <v>1</v>
      </c>
      <c r="AV654" s="310" t="s">
        <v>57</v>
      </c>
      <c r="AW654" s="223"/>
      <c r="AX654" s="201">
        <v>1</v>
      </c>
      <c r="AY654" s="201">
        <f t="shared" si="438"/>
        <v>1</v>
      </c>
      <c r="BA654" s="201" t="s">
        <v>352</v>
      </c>
      <c r="BC654" s="201"/>
      <c r="BD654" s="157"/>
      <c r="BE654" s="201"/>
      <c r="BF654" s="157"/>
      <c r="BG654" s="201"/>
      <c r="BH654" s="157"/>
      <c r="BI654" s="201"/>
      <c r="BJ654" s="157"/>
      <c r="BK654" s="311">
        <f t="shared" si="434"/>
        <v>0</v>
      </c>
      <c r="BL654" s="312">
        <f t="shared" si="435"/>
        <v>0</v>
      </c>
      <c r="BM654" s="157">
        <f t="shared" si="436"/>
        <v>0</v>
      </c>
      <c r="BN654" s="313"/>
      <c r="BO654" s="256"/>
    </row>
    <row r="655" spans="1:67" s="218" customFormat="1" ht="96" customHeight="1" x14ac:dyDescent="0.35">
      <c r="A655" s="201" t="s">
        <v>710</v>
      </c>
      <c r="B655" s="982" t="s">
        <v>923</v>
      </c>
      <c r="C655" s="983"/>
      <c r="E655" s="201" t="s">
        <v>220</v>
      </c>
      <c r="G655" s="201"/>
      <c r="I655" s="201"/>
      <c r="J655" s="201"/>
      <c r="K655" s="201"/>
      <c r="L655" s="201">
        <v>1</v>
      </c>
      <c r="M655" s="201"/>
      <c r="O655" s="201"/>
      <c r="P655" s="201"/>
      <c r="Q655" s="201">
        <v>1</v>
      </c>
      <c r="R655" s="201"/>
      <c r="S655" s="201"/>
      <c r="U655" s="309" t="s">
        <v>376</v>
      </c>
      <c r="V655" s="201">
        <v>1</v>
      </c>
      <c r="W655" s="201"/>
      <c r="X655" s="201">
        <v>1</v>
      </c>
      <c r="Y655" s="201">
        <v>1</v>
      </c>
      <c r="AA655" s="223"/>
      <c r="AE655" s="201" t="s">
        <v>952</v>
      </c>
      <c r="AG655" s="201"/>
      <c r="AH655" s="201"/>
      <c r="AI655" s="201"/>
      <c r="AJ655" s="201"/>
      <c r="AK655" s="201"/>
      <c r="AL655" s="201"/>
      <c r="AM655" s="201"/>
      <c r="AN655" s="201"/>
      <c r="AO655" s="201">
        <v>1</v>
      </c>
      <c r="AP655" s="201"/>
      <c r="AQ655" s="201"/>
      <c r="AR655" s="201"/>
      <c r="AT655" s="201">
        <f t="shared" si="437"/>
        <v>1</v>
      </c>
      <c r="AV655" s="310" t="s">
        <v>60</v>
      </c>
      <c r="AX655" s="201">
        <v>1</v>
      </c>
      <c r="AY655" s="201">
        <f t="shared" si="438"/>
        <v>1</v>
      </c>
      <c r="BA655" s="201" t="s">
        <v>352</v>
      </c>
      <c r="BC655" s="201"/>
      <c r="BD655" s="157"/>
      <c r="BE655" s="201"/>
      <c r="BF655" s="157"/>
      <c r="BG655" s="201"/>
      <c r="BH655" s="157"/>
      <c r="BI655" s="201"/>
      <c r="BJ655" s="157"/>
      <c r="BK655" s="311">
        <f t="shared" si="434"/>
        <v>0</v>
      </c>
      <c r="BL655" s="312">
        <f t="shared" si="435"/>
        <v>0</v>
      </c>
      <c r="BM655" s="157">
        <f t="shared" si="436"/>
        <v>0</v>
      </c>
      <c r="BN655" s="313"/>
      <c r="BO655" s="256"/>
    </row>
    <row r="656" spans="1:67" s="218" customFormat="1" ht="96" customHeight="1" x14ac:dyDescent="0.35">
      <c r="A656" s="1073" t="s">
        <v>711</v>
      </c>
      <c r="B656" s="1338" t="s">
        <v>1008</v>
      </c>
      <c r="C656" s="1339"/>
      <c r="E656" s="1081" t="s">
        <v>220</v>
      </c>
      <c r="G656" s="1081" t="s">
        <v>997</v>
      </c>
      <c r="I656" s="1081"/>
      <c r="J656" s="1081"/>
      <c r="K656" s="1081"/>
      <c r="L656" s="1081">
        <v>1</v>
      </c>
      <c r="M656" s="1081"/>
      <c r="O656" s="1081"/>
      <c r="P656" s="1081"/>
      <c r="Q656" s="1081">
        <v>1</v>
      </c>
      <c r="R656" s="1081"/>
      <c r="S656" s="1081"/>
      <c r="U656" s="1083" t="s">
        <v>376</v>
      </c>
      <c r="V656" s="1081">
        <v>1</v>
      </c>
      <c r="W656" s="1081"/>
      <c r="X656" s="1081">
        <v>1</v>
      </c>
      <c r="Y656" s="1081">
        <v>1</v>
      </c>
      <c r="AA656" s="223"/>
      <c r="AE656" s="201" t="s">
        <v>213</v>
      </c>
      <c r="AG656" s="1081"/>
      <c r="AH656" s="1081"/>
      <c r="AI656" s="1081"/>
      <c r="AJ656" s="1081"/>
      <c r="AK656" s="1081"/>
      <c r="AL656" s="1081"/>
      <c r="AM656" s="1081"/>
      <c r="AN656" s="1081"/>
      <c r="AO656" s="1081">
        <v>1</v>
      </c>
      <c r="AP656" s="1081"/>
      <c r="AQ656" s="1081"/>
      <c r="AR656" s="1081"/>
      <c r="AT656" s="1081">
        <f t="shared" si="437"/>
        <v>1</v>
      </c>
      <c r="AV656" s="1087" t="s">
        <v>34</v>
      </c>
      <c r="AX656" s="1081">
        <v>1</v>
      </c>
      <c r="AY656" s="1081">
        <f t="shared" si="438"/>
        <v>1</v>
      </c>
      <c r="BA656" s="201" t="s">
        <v>352</v>
      </c>
      <c r="BC656" s="1081"/>
      <c r="BD656" s="708"/>
      <c r="BE656" s="1081"/>
      <c r="BF656" s="708"/>
      <c r="BG656" s="1081"/>
      <c r="BH656" s="708"/>
      <c r="BI656" s="1081"/>
      <c r="BJ656" s="708"/>
      <c r="BK656" s="1342">
        <f t="shared" si="434"/>
        <v>0</v>
      </c>
      <c r="BL656" s="1344">
        <f t="shared" si="435"/>
        <v>0</v>
      </c>
      <c r="BM656" s="708">
        <f t="shared" si="436"/>
        <v>0</v>
      </c>
      <c r="BN656" s="313"/>
      <c r="BO656" s="1325"/>
    </row>
    <row r="657" spans="1:67" s="218" customFormat="1" ht="96" customHeight="1" x14ac:dyDescent="0.35">
      <c r="A657" s="1074"/>
      <c r="B657" s="1340"/>
      <c r="C657" s="1341"/>
      <c r="E657" s="1082"/>
      <c r="G657" s="1082"/>
      <c r="I657" s="1082"/>
      <c r="J657" s="1082"/>
      <c r="K657" s="1082"/>
      <c r="L657" s="1082"/>
      <c r="M657" s="1082"/>
      <c r="O657" s="1082"/>
      <c r="P657" s="1082"/>
      <c r="Q657" s="1082"/>
      <c r="R657" s="1082"/>
      <c r="S657" s="1082"/>
      <c r="U657" s="1084"/>
      <c r="V657" s="1082"/>
      <c r="W657" s="1082"/>
      <c r="X657" s="1082"/>
      <c r="Y657" s="1082"/>
      <c r="AA657" s="223"/>
      <c r="AE657" s="539" t="s">
        <v>1004</v>
      </c>
      <c r="AG657" s="1082"/>
      <c r="AH657" s="1082"/>
      <c r="AI657" s="1082"/>
      <c r="AJ657" s="1082"/>
      <c r="AK657" s="1082"/>
      <c r="AL657" s="1082"/>
      <c r="AM657" s="1082"/>
      <c r="AN657" s="1082"/>
      <c r="AO657" s="1082"/>
      <c r="AP657" s="1082"/>
      <c r="AQ657" s="1082"/>
      <c r="AR657" s="1082"/>
      <c r="AT657" s="1082"/>
      <c r="AV657" s="1088"/>
      <c r="AX657" s="1082"/>
      <c r="AY657" s="1082"/>
      <c r="BA657" s="201" t="s">
        <v>3</v>
      </c>
      <c r="BC657" s="1082"/>
      <c r="BD657" s="709"/>
      <c r="BE657" s="1082"/>
      <c r="BF657" s="709"/>
      <c r="BG657" s="1082"/>
      <c r="BH657" s="709"/>
      <c r="BI657" s="1082"/>
      <c r="BJ657" s="709"/>
      <c r="BK657" s="1343"/>
      <c r="BL657" s="1345"/>
      <c r="BM657" s="709"/>
      <c r="BN657" s="313"/>
      <c r="BO657" s="1062"/>
    </row>
    <row r="658" spans="1:67" s="218" customFormat="1" ht="96" customHeight="1" x14ac:dyDescent="0.35">
      <c r="A658" s="1073" t="s">
        <v>712</v>
      </c>
      <c r="B658" s="1338" t="s">
        <v>924</v>
      </c>
      <c r="C658" s="1339"/>
      <c r="E658" s="1081" t="s">
        <v>220</v>
      </c>
      <c r="G658" s="1081" t="s">
        <v>997</v>
      </c>
      <c r="I658" s="1081"/>
      <c r="J658" s="1081"/>
      <c r="K658" s="1081"/>
      <c r="L658" s="1081">
        <v>1</v>
      </c>
      <c r="M658" s="1081"/>
      <c r="O658" s="1081"/>
      <c r="P658" s="1081"/>
      <c r="Q658" s="1081"/>
      <c r="R658" s="1081"/>
      <c r="S658" s="1081">
        <v>1</v>
      </c>
      <c r="U658" s="1083" t="s">
        <v>376</v>
      </c>
      <c r="V658" s="1081">
        <v>1</v>
      </c>
      <c r="W658" s="1081"/>
      <c r="X658" s="1081">
        <v>1</v>
      </c>
      <c r="Y658" s="1081">
        <v>1</v>
      </c>
      <c r="AA658" s="223"/>
      <c r="AE658" s="201" t="s">
        <v>213</v>
      </c>
      <c r="AG658" s="1081"/>
      <c r="AH658" s="1081"/>
      <c r="AI658" s="1081"/>
      <c r="AJ658" s="1081"/>
      <c r="AK658" s="1081"/>
      <c r="AL658" s="1081"/>
      <c r="AM658" s="1081"/>
      <c r="AN658" s="1081"/>
      <c r="AO658" s="1081">
        <v>1</v>
      </c>
      <c r="AP658" s="1081"/>
      <c r="AQ658" s="1081"/>
      <c r="AR658" s="1081"/>
      <c r="AT658" s="1081">
        <f t="shared" ref="AT658" si="444">SUM(AG658:AR658)</f>
        <v>1</v>
      </c>
      <c r="AV658" s="1087" t="s">
        <v>258</v>
      </c>
      <c r="AX658" s="1081">
        <v>1</v>
      </c>
      <c r="AY658" s="1081">
        <f t="shared" ref="AY658" si="445">IF(AT658&lt;&gt;0,1,0)</f>
        <v>1</v>
      </c>
      <c r="BA658" s="201" t="s">
        <v>352</v>
      </c>
      <c r="BC658" s="1081"/>
      <c r="BD658" s="708"/>
      <c r="BE658" s="1081"/>
      <c r="BF658" s="708"/>
      <c r="BG658" s="1081"/>
      <c r="BH658" s="708"/>
      <c r="BI658" s="1081"/>
      <c r="BJ658" s="708"/>
      <c r="BK658" s="1342">
        <f t="shared" ref="BK658" si="446">BC658+BE658+BG658+BI658</f>
        <v>0</v>
      </c>
      <c r="BL658" s="1344">
        <f t="shared" ref="BL658" si="447">BK658/AT658</f>
        <v>0</v>
      </c>
      <c r="BM658" s="708">
        <f t="shared" ref="BM658" si="448">BD658+BF658+BH658+BJ658</f>
        <v>0</v>
      </c>
      <c r="BN658" s="313"/>
      <c r="BO658" s="1325"/>
    </row>
    <row r="659" spans="1:67" s="218" customFormat="1" ht="96" customHeight="1" x14ac:dyDescent="0.35">
      <c r="A659" s="1074"/>
      <c r="B659" s="1340"/>
      <c r="C659" s="1341"/>
      <c r="E659" s="1082"/>
      <c r="G659" s="1082"/>
      <c r="I659" s="1082"/>
      <c r="J659" s="1082"/>
      <c r="K659" s="1082"/>
      <c r="L659" s="1082"/>
      <c r="M659" s="1082"/>
      <c r="O659" s="1082"/>
      <c r="P659" s="1082"/>
      <c r="Q659" s="1082"/>
      <c r="R659" s="1082"/>
      <c r="S659" s="1082"/>
      <c r="U659" s="1084"/>
      <c r="V659" s="1082"/>
      <c r="W659" s="1082"/>
      <c r="X659" s="1082"/>
      <c r="Y659" s="1082"/>
      <c r="AA659" s="223"/>
      <c r="AE659" s="539" t="s">
        <v>1004</v>
      </c>
      <c r="AG659" s="1082"/>
      <c r="AH659" s="1082"/>
      <c r="AI659" s="1082"/>
      <c r="AJ659" s="1082"/>
      <c r="AK659" s="1082"/>
      <c r="AL659" s="1082"/>
      <c r="AM659" s="1082"/>
      <c r="AN659" s="1082"/>
      <c r="AO659" s="1082"/>
      <c r="AP659" s="1082"/>
      <c r="AQ659" s="1082"/>
      <c r="AR659" s="1082"/>
      <c r="AT659" s="1082"/>
      <c r="AV659" s="1088"/>
      <c r="AX659" s="1082"/>
      <c r="AY659" s="1082"/>
      <c r="BA659" s="201" t="s">
        <v>3</v>
      </c>
      <c r="BC659" s="1082"/>
      <c r="BD659" s="709"/>
      <c r="BE659" s="1082"/>
      <c r="BF659" s="709"/>
      <c r="BG659" s="1082"/>
      <c r="BH659" s="709"/>
      <c r="BI659" s="1082"/>
      <c r="BJ659" s="709"/>
      <c r="BK659" s="1343"/>
      <c r="BL659" s="1345"/>
      <c r="BM659" s="709"/>
      <c r="BN659" s="313"/>
      <c r="BO659" s="1062"/>
    </row>
    <row r="660" spans="1:67" s="223" customFormat="1" ht="96" customHeight="1" x14ac:dyDescent="0.35">
      <c r="A660" s="193" t="s">
        <v>713</v>
      </c>
      <c r="B660" s="982" t="s">
        <v>925</v>
      </c>
      <c r="C660" s="983"/>
      <c r="D660" s="431"/>
      <c r="E660" s="201" t="s">
        <v>220</v>
      </c>
      <c r="F660" s="431"/>
      <c r="G660" s="201"/>
      <c r="H660" s="431"/>
      <c r="I660" s="201"/>
      <c r="J660" s="201"/>
      <c r="K660" s="201"/>
      <c r="L660" s="201">
        <v>1</v>
      </c>
      <c r="M660" s="201"/>
      <c r="N660" s="218"/>
      <c r="O660" s="201"/>
      <c r="P660" s="201"/>
      <c r="Q660" s="201">
        <v>1</v>
      </c>
      <c r="R660" s="201"/>
      <c r="S660" s="201"/>
      <c r="T660" s="431"/>
      <c r="U660" s="309" t="s">
        <v>376</v>
      </c>
      <c r="V660" s="201">
        <v>1</v>
      </c>
      <c r="W660" s="201"/>
      <c r="X660" s="201">
        <v>1</v>
      </c>
      <c r="Y660" s="201">
        <v>1</v>
      </c>
      <c r="Z660" s="227"/>
      <c r="AB660" s="218"/>
      <c r="AC660" s="218"/>
      <c r="AD660" s="228"/>
      <c r="AE660" s="201" t="s">
        <v>952</v>
      </c>
      <c r="AF660" s="431"/>
      <c r="AG660" s="201"/>
      <c r="AH660" s="201"/>
      <c r="AI660" s="201"/>
      <c r="AJ660" s="201"/>
      <c r="AK660" s="201"/>
      <c r="AL660" s="201"/>
      <c r="AM660" s="201"/>
      <c r="AN660" s="201"/>
      <c r="AO660" s="201">
        <v>1</v>
      </c>
      <c r="AP660" s="201"/>
      <c r="AQ660" s="201"/>
      <c r="AR660" s="201"/>
      <c r="AT660" s="201">
        <f t="shared" si="437"/>
        <v>1</v>
      </c>
      <c r="AV660" s="310" t="s">
        <v>33</v>
      </c>
      <c r="AW660" s="431"/>
      <c r="AX660" s="201">
        <v>1</v>
      </c>
      <c r="AY660" s="201">
        <f t="shared" si="438"/>
        <v>1</v>
      </c>
      <c r="BA660" s="201" t="s">
        <v>352</v>
      </c>
      <c r="BC660" s="201"/>
      <c r="BD660" s="157"/>
      <c r="BE660" s="201"/>
      <c r="BF660" s="157"/>
      <c r="BG660" s="201"/>
      <c r="BH660" s="157"/>
      <c r="BI660" s="201"/>
      <c r="BJ660" s="157"/>
      <c r="BK660" s="311">
        <f t="shared" si="434"/>
        <v>0</v>
      </c>
      <c r="BL660" s="312">
        <f t="shared" si="435"/>
        <v>0</v>
      </c>
      <c r="BM660" s="157">
        <f t="shared" si="436"/>
        <v>0</v>
      </c>
      <c r="BN660" s="313"/>
      <c r="BO660" s="256"/>
    </row>
    <row r="661" spans="1:67" s="223" customFormat="1" ht="96" customHeight="1" x14ac:dyDescent="0.35">
      <c r="A661" s="193" t="s">
        <v>714</v>
      </c>
      <c r="B661" s="985" t="s">
        <v>943</v>
      </c>
      <c r="C661" s="986"/>
      <c r="D661" s="431"/>
      <c r="E661" s="201" t="s">
        <v>220</v>
      </c>
      <c r="F661" s="431"/>
      <c r="G661" s="201"/>
      <c r="H661" s="431"/>
      <c r="I661" s="201"/>
      <c r="J661" s="201"/>
      <c r="K661" s="201"/>
      <c r="L661" s="201">
        <v>1</v>
      </c>
      <c r="M661" s="201"/>
      <c r="N661" s="431"/>
      <c r="O661" s="201"/>
      <c r="P661" s="201"/>
      <c r="Q661" s="201">
        <v>1</v>
      </c>
      <c r="R661" s="201"/>
      <c r="S661" s="201"/>
      <c r="T661" s="431"/>
      <c r="U661" s="309" t="s">
        <v>376</v>
      </c>
      <c r="V661" s="201">
        <v>1</v>
      </c>
      <c r="W661" s="201"/>
      <c r="X661" s="201">
        <v>1</v>
      </c>
      <c r="Y661" s="201">
        <v>1</v>
      </c>
      <c r="Z661" s="227"/>
      <c r="AB661" s="218"/>
      <c r="AC661" s="218"/>
      <c r="AD661" s="218"/>
      <c r="AE661" s="201" t="s">
        <v>257</v>
      </c>
      <c r="AF661" s="431"/>
      <c r="AG661" s="201"/>
      <c r="AH661" s="201"/>
      <c r="AI661" s="201"/>
      <c r="AJ661" s="201"/>
      <c r="AK661" s="201"/>
      <c r="AL661" s="201"/>
      <c r="AM661" s="201"/>
      <c r="AN661" s="201"/>
      <c r="AO661" s="201">
        <v>1</v>
      </c>
      <c r="AP661" s="201"/>
      <c r="AQ661" s="201"/>
      <c r="AR661" s="201"/>
      <c r="AT661" s="201">
        <f t="shared" si="437"/>
        <v>1</v>
      </c>
      <c r="AV661" s="310" t="s">
        <v>255</v>
      </c>
      <c r="AW661" s="431"/>
      <c r="AX661" s="201">
        <v>1</v>
      </c>
      <c r="AY661" s="201">
        <f t="shared" si="438"/>
        <v>1</v>
      </c>
      <c r="BA661" s="201" t="s">
        <v>352</v>
      </c>
      <c r="BC661" s="201"/>
      <c r="BD661" s="157"/>
      <c r="BE661" s="201"/>
      <c r="BF661" s="157"/>
      <c r="BG661" s="201"/>
      <c r="BH661" s="157"/>
      <c r="BI661" s="201"/>
      <c r="BJ661" s="157"/>
      <c r="BK661" s="311">
        <f t="shared" si="434"/>
        <v>0</v>
      </c>
      <c r="BL661" s="312">
        <f t="shared" si="435"/>
        <v>0</v>
      </c>
      <c r="BM661" s="157">
        <f t="shared" si="436"/>
        <v>0</v>
      </c>
      <c r="BN661" s="313"/>
      <c r="BO661" s="256"/>
    </row>
    <row r="662" spans="1:67" s="223" customFormat="1" ht="117" customHeight="1" x14ac:dyDescent="0.35">
      <c r="A662" s="201" t="s">
        <v>715</v>
      </c>
      <c r="B662" s="982" t="s">
        <v>926</v>
      </c>
      <c r="C662" s="983"/>
      <c r="D662" s="431"/>
      <c r="E662" s="201" t="s">
        <v>220</v>
      </c>
      <c r="F662" s="431"/>
      <c r="G662" s="201"/>
      <c r="H662" s="431"/>
      <c r="I662" s="201"/>
      <c r="J662" s="201"/>
      <c r="K662" s="201"/>
      <c r="L662" s="201">
        <v>1</v>
      </c>
      <c r="M662" s="201"/>
      <c r="N662" s="431"/>
      <c r="O662" s="201"/>
      <c r="P662" s="201"/>
      <c r="Q662" s="201">
        <v>1</v>
      </c>
      <c r="R662" s="201"/>
      <c r="S662" s="201"/>
      <c r="T662" s="431"/>
      <c r="U662" s="309" t="s">
        <v>376</v>
      </c>
      <c r="V662" s="201">
        <v>1</v>
      </c>
      <c r="W662" s="201"/>
      <c r="X662" s="201">
        <v>1</v>
      </c>
      <c r="Y662" s="201">
        <v>1</v>
      </c>
      <c r="Z662" s="227"/>
      <c r="AB662" s="218"/>
      <c r="AC662" s="218"/>
      <c r="AD662" s="228"/>
      <c r="AE662" s="201" t="s">
        <v>257</v>
      </c>
      <c r="AF662" s="431"/>
      <c r="AG662" s="201"/>
      <c r="AH662" s="201"/>
      <c r="AI662" s="201"/>
      <c r="AJ662" s="201"/>
      <c r="AK662" s="201"/>
      <c r="AL662" s="201"/>
      <c r="AM662" s="201"/>
      <c r="AN662" s="201"/>
      <c r="AO662" s="201">
        <v>1</v>
      </c>
      <c r="AP662" s="201"/>
      <c r="AQ662" s="201"/>
      <c r="AR662" s="201"/>
      <c r="AT662" s="201">
        <f t="shared" si="437"/>
        <v>1</v>
      </c>
      <c r="AV662" s="310" t="s">
        <v>256</v>
      </c>
      <c r="AW662" s="431"/>
      <c r="AX662" s="201">
        <v>1</v>
      </c>
      <c r="AY662" s="201">
        <f t="shared" si="438"/>
        <v>1</v>
      </c>
      <c r="BA662" s="201" t="s">
        <v>352</v>
      </c>
      <c r="BC662" s="201"/>
      <c r="BD662" s="157"/>
      <c r="BE662" s="201"/>
      <c r="BF662" s="157"/>
      <c r="BG662" s="201"/>
      <c r="BH662" s="157"/>
      <c r="BI662" s="201"/>
      <c r="BJ662" s="157"/>
      <c r="BK662" s="311">
        <f t="shared" si="434"/>
        <v>0</v>
      </c>
      <c r="BL662" s="312">
        <f t="shared" si="435"/>
        <v>0</v>
      </c>
      <c r="BM662" s="157">
        <f t="shared" si="436"/>
        <v>0</v>
      </c>
      <c r="BN662" s="313"/>
      <c r="BO662" s="256"/>
    </row>
    <row r="663" spans="1:67" s="115" customFormat="1" ht="96" customHeight="1" x14ac:dyDescent="0.35">
      <c r="A663" s="193" t="s">
        <v>716</v>
      </c>
      <c r="B663" s="982" t="s">
        <v>927</v>
      </c>
      <c r="C663" s="983"/>
      <c r="D663" s="379"/>
      <c r="E663" s="193" t="s">
        <v>220</v>
      </c>
      <c r="F663" s="379"/>
      <c r="G663" s="193"/>
      <c r="H663" s="379"/>
      <c r="I663" s="193"/>
      <c r="J663" s="193"/>
      <c r="K663" s="193"/>
      <c r="L663" s="193">
        <v>1</v>
      </c>
      <c r="M663" s="193"/>
      <c r="N663" s="379"/>
      <c r="O663" s="193"/>
      <c r="P663" s="193"/>
      <c r="Q663" s="193">
        <v>1</v>
      </c>
      <c r="R663" s="193"/>
      <c r="S663" s="193"/>
      <c r="T663" s="379"/>
      <c r="U663" s="196" t="s">
        <v>376</v>
      </c>
      <c r="V663" s="193">
        <v>1</v>
      </c>
      <c r="W663" s="193"/>
      <c r="X663" s="193">
        <v>1</v>
      </c>
      <c r="Y663" s="193">
        <v>1</v>
      </c>
      <c r="Z663" s="147"/>
      <c r="AB663" s="114"/>
      <c r="AC663" s="218"/>
      <c r="AD663" s="228"/>
      <c r="AE663" s="201" t="s">
        <v>952</v>
      </c>
      <c r="AF663" s="379"/>
      <c r="AG663" s="193"/>
      <c r="AH663" s="193"/>
      <c r="AI663" s="193"/>
      <c r="AJ663" s="193"/>
      <c r="AK663" s="193"/>
      <c r="AL663" s="193"/>
      <c r="AM663" s="193"/>
      <c r="AN663" s="193"/>
      <c r="AO663" s="193">
        <v>1</v>
      </c>
      <c r="AP663" s="193"/>
      <c r="AQ663" s="193"/>
      <c r="AR663" s="193"/>
      <c r="AT663" s="193">
        <f t="shared" ref="AT663" si="449">SUM(AG663:AR663)</f>
        <v>1</v>
      </c>
      <c r="AV663" s="195" t="s">
        <v>879</v>
      </c>
      <c r="AW663" s="379"/>
      <c r="AX663" s="193">
        <v>1</v>
      </c>
      <c r="AY663" s="193">
        <f t="shared" ref="AY663" si="450">IF(AT663&lt;&gt;0,1,0)</f>
        <v>1</v>
      </c>
      <c r="BA663" s="193" t="s">
        <v>352</v>
      </c>
      <c r="BC663" s="198"/>
      <c r="BD663" s="157"/>
      <c r="BE663" s="198"/>
      <c r="BF663" s="157"/>
      <c r="BG663" s="198"/>
      <c r="BH663" s="157"/>
      <c r="BI663" s="198"/>
      <c r="BJ663" s="157"/>
      <c r="BK663" s="199">
        <f t="shared" ref="BK663" si="451">BC663+BE663+BG663+BI663</f>
        <v>0</v>
      </c>
      <c r="BL663" s="200">
        <f t="shared" ref="BL663" si="452">BK663/AT663</f>
        <v>0</v>
      </c>
      <c r="BM663" s="157">
        <f t="shared" ref="BM663" si="453">BD663+BF663+BH663+BJ663</f>
        <v>0</v>
      </c>
      <c r="BN663" s="130"/>
      <c r="BO663" s="131"/>
    </row>
    <row r="664" spans="1:67" s="94" customFormat="1" ht="9" customHeight="1" thickBot="1" x14ac:dyDescent="0.25">
      <c r="A664" s="114"/>
      <c r="B664" s="115"/>
      <c r="C664" s="115"/>
      <c r="D664" s="114"/>
      <c r="E664" s="114"/>
      <c r="F664" s="114"/>
      <c r="G664" s="114"/>
      <c r="H664" s="114"/>
      <c r="I664" s="114"/>
      <c r="J664" s="114"/>
      <c r="K664" s="114"/>
      <c r="L664" s="114"/>
      <c r="M664" s="114"/>
      <c r="N664" s="114"/>
      <c r="O664" s="114"/>
      <c r="P664" s="114"/>
      <c r="Q664" s="114"/>
      <c r="R664" s="114"/>
      <c r="S664" s="114"/>
      <c r="T664" s="114"/>
      <c r="U664" s="116"/>
      <c r="V664" s="114"/>
      <c r="W664" s="114"/>
      <c r="X664" s="114"/>
      <c r="Y664" s="114"/>
      <c r="Z664" s="114"/>
      <c r="AA664" s="117"/>
      <c r="AB664" s="114"/>
      <c r="AC664" s="114"/>
      <c r="AD664" s="114"/>
      <c r="AE664" s="114"/>
      <c r="AF664" s="114"/>
      <c r="AG664" s="114"/>
      <c r="AH664" s="114"/>
      <c r="AI664" s="114"/>
      <c r="AJ664" s="114"/>
      <c r="AK664" s="114"/>
      <c r="AL664" s="114"/>
      <c r="AM664" s="114"/>
      <c r="AN664" s="114"/>
      <c r="AO664" s="114"/>
      <c r="AP664" s="114"/>
      <c r="AQ664" s="114"/>
      <c r="AR664" s="114"/>
      <c r="AT664" s="114"/>
      <c r="AV664" s="115"/>
      <c r="AW664" s="114"/>
      <c r="AX664" s="114"/>
      <c r="AY664" s="114"/>
      <c r="BA664" s="114"/>
      <c r="BD664" s="118"/>
      <c r="BF664" s="118"/>
      <c r="BH664" s="118"/>
      <c r="BJ664" s="118"/>
      <c r="BK664" s="119"/>
      <c r="BL664" s="119"/>
      <c r="BM664" s="118"/>
    </row>
    <row r="665" spans="1:67" s="206" customFormat="1" ht="60.6" customHeight="1" thickTop="1" thickBot="1" x14ac:dyDescent="0.25">
      <c r="A665" s="954" t="str">
        <f>B633</f>
        <v>MESAS DE SEGUIMIENTO A LA GESTIÓN</v>
      </c>
      <c r="B665" s="954"/>
      <c r="C665" s="452" t="s">
        <v>353</v>
      </c>
      <c r="D665" s="203"/>
      <c r="E665" s="378">
        <f>COUNTIF(BA636:BA663,"P")</f>
        <v>22</v>
      </c>
      <c r="F665" s="203"/>
      <c r="G665" s="612">
        <f>E665/(E665+E666)</f>
        <v>0.84615384615384615</v>
      </c>
      <c r="H665" s="203"/>
      <c r="I665" s="378">
        <f>SUM(I636:I663)</f>
        <v>0</v>
      </c>
      <c r="J665" s="378">
        <f>SUM(J636:J663)</f>
        <v>0</v>
      </c>
      <c r="K665" s="378">
        <f>SUM(K636:K663)</f>
        <v>0</v>
      </c>
      <c r="L665" s="378">
        <f>SUM(L636:L663)</f>
        <v>24</v>
      </c>
      <c r="M665" s="378">
        <f>SUM(M636:M663)</f>
        <v>0</v>
      </c>
      <c r="N665" s="204"/>
      <c r="O665" s="378">
        <f>SUM(O636:O663)</f>
        <v>5</v>
      </c>
      <c r="P665" s="378">
        <f>SUM(P636:P663)</f>
        <v>8</v>
      </c>
      <c r="Q665" s="378">
        <f>SUM(Q636:Q663)</f>
        <v>9</v>
      </c>
      <c r="R665" s="378">
        <f>SUM(R636:R663)</f>
        <v>3</v>
      </c>
      <c r="S665" s="378">
        <f>SUM(S636:S663)</f>
        <v>1</v>
      </c>
      <c r="T665" s="203"/>
      <c r="U665" s="205"/>
      <c r="V665" s="203"/>
      <c r="W665" s="529">
        <f>SUM(W636:W663)</f>
        <v>0</v>
      </c>
      <c r="X665" s="529">
        <f>SUM(X636:X663)</f>
        <v>24</v>
      </c>
      <c r="Y665" s="529">
        <f>SUM(Y636:Y663)</f>
        <v>22</v>
      </c>
      <c r="Z665" s="203"/>
      <c r="AA665" s="886"/>
      <c r="AB665" s="203"/>
      <c r="AC665" s="203"/>
      <c r="AD665" s="203"/>
      <c r="AE665" s="378" t="s">
        <v>260</v>
      </c>
      <c r="AF665" s="203"/>
      <c r="AG665" s="954">
        <f>SUM(AG636:AI663)</f>
        <v>0</v>
      </c>
      <c r="AH665" s="954"/>
      <c r="AI665" s="954"/>
      <c r="AJ665" s="954">
        <f>SUM(AJ636:AL663)</f>
        <v>0</v>
      </c>
      <c r="AK665" s="954"/>
      <c r="AL665" s="954"/>
      <c r="AM665" s="954">
        <f>SUM(AM636:AO663)</f>
        <v>22</v>
      </c>
      <c r="AN665" s="954"/>
      <c r="AO665" s="954"/>
      <c r="AP665" s="954">
        <f>SUM(AP636:AR663)</f>
        <v>0</v>
      </c>
      <c r="AQ665" s="954"/>
      <c r="AR665" s="954"/>
      <c r="AT665" s="954">
        <f>SUM(AT636:AT663)</f>
        <v>22</v>
      </c>
      <c r="AV665" s="1308" t="s">
        <v>272</v>
      </c>
      <c r="AW665" s="203"/>
      <c r="AX665" s="378">
        <f>SUM(AX636:AX663)</f>
        <v>24</v>
      </c>
      <c r="AY665" s="378">
        <f>SUM(AY636:AY663)</f>
        <v>22</v>
      </c>
      <c r="BA665" s="204"/>
      <c r="BC665" s="386">
        <f t="shared" ref="BC665:BK665" si="454">SUM(BC636:BC663)</f>
        <v>0</v>
      </c>
      <c r="BD665" s="879">
        <f t="shared" si="454"/>
        <v>0</v>
      </c>
      <c r="BE665" s="386">
        <f t="shared" si="454"/>
        <v>0</v>
      </c>
      <c r="BF665" s="879">
        <f t="shared" si="454"/>
        <v>0</v>
      </c>
      <c r="BG665" s="386">
        <f t="shared" si="454"/>
        <v>0</v>
      </c>
      <c r="BH665" s="879">
        <f t="shared" si="454"/>
        <v>0</v>
      </c>
      <c r="BI665" s="386">
        <f t="shared" si="454"/>
        <v>0</v>
      </c>
      <c r="BJ665" s="879">
        <f t="shared" si="454"/>
        <v>0</v>
      </c>
      <c r="BK665" s="1220">
        <f t="shared" si="454"/>
        <v>0</v>
      </c>
      <c r="BL665" s="1222">
        <f>BK665/AT665</f>
        <v>0</v>
      </c>
      <c r="BM665" s="879">
        <f>SUM(BM636:BM663)</f>
        <v>0</v>
      </c>
      <c r="BN665" s="207"/>
      <c r="BO665" s="207"/>
    </row>
    <row r="666" spans="1:67" s="206" customFormat="1" ht="60.6" customHeight="1" thickTop="1" thickBot="1" x14ac:dyDescent="0.25">
      <c r="A666" s="954"/>
      <c r="B666" s="954"/>
      <c r="C666" s="452" t="s">
        <v>354</v>
      </c>
      <c r="D666" s="203"/>
      <c r="E666" s="378">
        <f>COUNTIF(BA636:BA663,"C")</f>
        <v>4</v>
      </c>
      <c r="F666" s="203"/>
      <c r="G666" s="612">
        <f>E666/(E665+E666)</f>
        <v>0.15384615384615385</v>
      </c>
      <c r="H666" s="203"/>
      <c r="I666" s="954">
        <f>SUM(I665:M665)</f>
        <v>24</v>
      </c>
      <c r="J666" s="954"/>
      <c r="K666" s="954"/>
      <c r="L666" s="954"/>
      <c r="M666" s="954"/>
      <c r="N666" s="204"/>
      <c r="O666" s="954">
        <f>SUM(O665:S665)</f>
        <v>26</v>
      </c>
      <c r="P666" s="954"/>
      <c r="Q666" s="954"/>
      <c r="R666" s="954"/>
      <c r="S666" s="954"/>
      <c r="T666" s="203"/>
      <c r="U666" s="205"/>
      <c r="V666" s="203"/>
      <c r="W666" s="203"/>
      <c r="X666" s="203"/>
      <c r="Y666" s="203"/>
      <c r="Z666" s="203"/>
      <c r="AA666" s="886"/>
      <c r="AB666" s="203"/>
      <c r="AC666" s="203"/>
      <c r="AD666" s="203"/>
      <c r="AE666" s="378" t="s">
        <v>857</v>
      </c>
      <c r="AF666" s="203"/>
      <c r="AG666" s="954">
        <f>AG665+AJ665+AM665+AP665</f>
        <v>22</v>
      </c>
      <c r="AH666" s="954"/>
      <c r="AI666" s="954"/>
      <c r="AJ666" s="954"/>
      <c r="AK666" s="954"/>
      <c r="AL666" s="954"/>
      <c r="AM666" s="954"/>
      <c r="AN666" s="954"/>
      <c r="AO666" s="954"/>
      <c r="AP666" s="954"/>
      <c r="AQ666" s="954"/>
      <c r="AR666" s="954"/>
      <c r="AT666" s="954"/>
      <c r="AV666" s="1308"/>
      <c r="AW666" s="203"/>
      <c r="AX666" s="1085">
        <f>AY665/AX665</f>
        <v>0.91666666666666663</v>
      </c>
      <c r="AY666" s="1085"/>
      <c r="BA666" s="209"/>
      <c r="BC666" s="380" t="e">
        <f>BC665/AG665</f>
        <v>#DIV/0!</v>
      </c>
      <c r="BD666" s="879"/>
      <c r="BE666" s="380" t="e">
        <f>BE665/AJ665</f>
        <v>#DIV/0!</v>
      </c>
      <c r="BF666" s="879"/>
      <c r="BG666" s="380">
        <f>BG665/AM665</f>
        <v>0</v>
      </c>
      <c r="BH666" s="879"/>
      <c r="BI666" s="380" t="e">
        <f>BI665/AP665</f>
        <v>#DIV/0!</v>
      </c>
      <c r="BJ666" s="879"/>
      <c r="BK666" s="1220"/>
      <c r="BL666" s="1222"/>
      <c r="BM666" s="879"/>
      <c r="BN666" s="207"/>
      <c r="BO666" s="207"/>
    </row>
    <row r="667" spans="1:67" s="94" customFormat="1" ht="24" thickTop="1" x14ac:dyDescent="0.2">
      <c r="A667" s="120"/>
      <c r="B667" s="121"/>
      <c r="C667" s="121"/>
      <c r="D667" s="114"/>
      <c r="E667" s="114"/>
      <c r="F667" s="114"/>
      <c r="G667" s="114"/>
      <c r="H667" s="114"/>
      <c r="I667" s="114"/>
      <c r="J667" s="114"/>
      <c r="K667" s="114"/>
      <c r="L667" s="114"/>
      <c r="M667" s="114"/>
      <c r="N667" s="114"/>
      <c r="O667" s="114"/>
      <c r="P667" s="114"/>
      <c r="Q667" s="114"/>
      <c r="R667" s="114"/>
      <c r="S667" s="114"/>
      <c r="T667" s="114"/>
      <c r="U667" s="116"/>
      <c r="V667" s="114"/>
      <c r="W667" s="114"/>
      <c r="X667" s="114"/>
      <c r="Y667" s="114"/>
      <c r="Z667" s="114"/>
      <c r="AA667" s="117"/>
      <c r="AB667" s="114"/>
      <c r="AC667" s="114"/>
      <c r="AD667" s="114"/>
      <c r="AE667" s="114"/>
      <c r="AF667" s="114"/>
      <c r="AG667" s="114"/>
      <c r="AH667" s="114"/>
      <c r="AI667" s="114"/>
      <c r="AJ667" s="114"/>
      <c r="AK667" s="114"/>
      <c r="AL667" s="114"/>
      <c r="AM667" s="114"/>
      <c r="AN667" s="114"/>
      <c r="AO667" s="114"/>
      <c r="AP667" s="114"/>
      <c r="AQ667" s="114"/>
      <c r="AR667" s="114"/>
      <c r="AT667" s="114"/>
      <c r="AV667" s="115"/>
      <c r="AW667" s="114"/>
      <c r="AX667" s="114"/>
      <c r="AY667" s="114"/>
      <c r="BA667" s="114"/>
      <c r="BD667" s="118"/>
      <c r="BF667" s="118"/>
      <c r="BH667" s="118"/>
      <c r="BJ667" s="118"/>
      <c r="BK667" s="119"/>
      <c r="BL667" s="119"/>
      <c r="BM667" s="118"/>
    </row>
    <row r="668" spans="1:67" s="207" customFormat="1" ht="67.5" customHeight="1" x14ac:dyDescent="0.2">
      <c r="A668" s="314">
        <v>26</v>
      </c>
      <c r="B668" s="1268" t="s">
        <v>339</v>
      </c>
      <c r="C668" s="1269"/>
      <c r="D668" s="204"/>
      <c r="E668" s="114"/>
      <c r="F668" s="114"/>
      <c r="G668" s="114"/>
      <c r="H668" s="204"/>
      <c r="I668" s="204"/>
      <c r="J668" s="204"/>
      <c r="K668" s="204"/>
      <c r="L668" s="204"/>
      <c r="M668" s="204"/>
      <c r="N668" s="204"/>
      <c r="O668" s="204"/>
      <c r="P668" s="204"/>
      <c r="Q668" s="204"/>
      <c r="R668" s="204"/>
      <c r="S668" s="204"/>
      <c r="T668" s="204"/>
      <c r="U668" s="214"/>
      <c r="V668" s="213"/>
      <c r="W668" s="213"/>
      <c r="X668" s="213"/>
      <c r="Y668" s="213"/>
      <c r="Z668" s="204"/>
      <c r="AA668" s="210"/>
      <c r="AB668" s="204"/>
      <c r="AC668" s="204"/>
      <c r="AD668" s="204"/>
      <c r="AE668" s="213"/>
      <c r="AF668" s="204"/>
      <c r="AG668" s="204"/>
      <c r="AH668" s="204"/>
      <c r="AI668" s="204"/>
      <c r="AJ668" s="204"/>
      <c r="AK668" s="204"/>
      <c r="AL668" s="204"/>
      <c r="AM668" s="204"/>
      <c r="AN668" s="204"/>
      <c r="AO668" s="204"/>
      <c r="AP668" s="204"/>
      <c r="AQ668" s="204"/>
      <c r="AR668" s="204"/>
      <c r="AT668" s="204"/>
      <c r="AV668" s="210"/>
      <c r="AW668" s="204"/>
      <c r="AX668" s="213"/>
      <c r="AY668" s="213"/>
      <c r="BA668" s="213"/>
      <c r="BD668" s="212"/>
      <c r="BF668" s="212"/>
      <c r="BH668" s="212"/>
      <c r="BJ668" s="212"/>
      <c r="BK668" s="206"/>
      <c r="BL668" s="206"/>
      <c r="BM668" s="212"/>
    </row>
    <row r="669" spans="1:67" s="114" customFormat="1" ht="82.5" customHeight="1" x14ac:dyDescent="0.2">
      <c r="A669" s="364" t="s">
        <v>717</v>
      </c>
      <c r="B669" s="614" t="s">
        <v>938</v>
      </c>
      <c r="C669" s="615"/>
      <c r="E669" s="364" t="s">
        <v>29</v>
      </c>
      <c r="G669" s="364"/>
      <c r="I669" s="364"/>
      <c r="J669" s="364">
        <v>1</v>
      </c>
      <c r="K669" s="364"/>
      <c r="L669" s="364"/>
      <c r="M669" s="364"/>
      <c r="N669" s="379"/>
      <c r="O669" s="364"/>
      <c r="P669" s="364"/>
      <c r="Q669" s="364"/>
      <c r="R669" s="364">
        <v>1</v>
      </c>
      <c r="S669" s="364"/>
      <c r="U669" s="315" t="s">
        <v>376</v>
      </c>
      <c r="V669" s="364">
        <v>1</v>
      </c>
      <c r="W669" s="364">
        <v>1</v>
      </c>
      <c r="X669" s="364">
        <v>1</v>
      </c>
      <c r="Y669" s="364">
        <v>1</v>
      </c>
      <c r="AA669" s="415" t="s">
        <v>247</v>
      </c>
      <c r="AC669" s="364" t="s">
        <v>877</v>
      </c>
      <c r="AE669" s="489" t="s">
        <v>1004</v>
      </c>
      <c r="AG669" s="364"/>
      <c r="AH669" s="364"/>
      <c r="AI669" s="364"/>
      <c r="AJ669" s="364"/>
      <c r="AK669" s="364"/>
      <c r="AL669" s="364"/>
      <c r="AM669" s="364"/>
      <c r="AN669" s="364"/>
      <c r="AO669" s="364"/>
      <c r="AP669" s="364"/>
      <c r="AQ669" s="364"/>
      <c r="AR669" s="364"/>
      <c r="AT669" s="364">
        <f>SUM(AG669:AR669)</f>
        <v>0</v>
      </c>
      <c r="AV669" s="415" t="s">
        <v>58</v>
      </c>
      <c r="AX669" s="364">
        <v>1</v>
      </c>
      <c r="AY669" s="364">
        <f>IF(AT669&lt;&gt;0,1,0)</f>
        <v>0</v>
      </c>
      <c r="BA669" s="364" t="s">
        <v>3</v>
      </c>
      <c r="BC669" s="364"/>
      <c r="BD669" s="127"/>
      <c r="BE669" s="364"/>
      <c r="BF669" s="127"/>
      <c r="BG669" s="364"/>
      <c r="BH669" s="127"/>
      <c r="BI669" s="364"/>
      <c r="BJ669" s="127"/>
      <c r="BK669" s="316">
        <f t="shared" ref="BK669:BK696" si="455">BC669+BE669+BG669+BI669</f>
        <v>0</v>
      </c>
      <c r="BL669" s="317" t="e">
        <f t="shared" ref="BL669:BL696" si="456">BK669/AT669</f>
        <v>#DIV/0!</v>
      </c>
      <c r="BM669" s="127">
        <f t="shared" ref="BM669:BM696" si="457">BD669+BF669+BH669+BJ669</f>
        <v>0</v>
      </c>
      <c r="BO669" s="149"/>
    </row>
    <row r="670" spans="1:67" s="114" customFormat="1" ht="102" customHeight="1" x14ac:dyDescent="0.2">
      <c r="A670" s="364" t="s">
        <v>718</v>
      </c>
      <c r="B670" s="614" t="s">
        <v>1154</v>
      </c>
      <c r="C670" s="615"/>
      <c r="E670" s="364" t="s">
        <v>29</v>
      </c>
      <c r="G670" s="364"/>
      <c r="I670" s="364"/>
      <c r="J670" s="364">
        <v>1</v>
      </c>
      <c r="K670" s="364"/>
      <c r="L670" s="364"/>
      <c r="M670" s="364"/>
      <c r="N670" s="379"/>
      <c r="O670" s="364">
        <v>1</v>
      </c>
      <c r="P670" s="364">
        <v>1</v>
      </c>
      <c r="Q670" s="364">
        <v>1</v>
      </c>
      <c r="R670" s="364">
        <v>1</v>
      </c>
      <c r="S670" s="364">
        <v>1</v>
      </c>
      <c r="U670" s="315" t="s">
        <v>377</v>
      </c>
      <c r="V670" s="364">
        <v>1</v>
      </c>
      <c r="W670" s="364">
        <v>1</v>
      </c>
      <c r="X670" s="364">
        <v>1</v>
      </c>
      <c r="Y670" s="364">
        <v>1</v>
      </c>
      <c r="AA670" s="415" t="s">
        <v>252</v>
      </c>
      <c r="AC670" s="364" t="s">
        <v>877</v>
      </c>
      <c r="AE670" s="489" t="s">
        <v>418</v>
      </c>
      <c r="AG670" s="364">
        <v>1</v>
      </c>
      <c r="AH670" s="364"/>
      <c r="AI670" s="364">
        <v>1</v>
      </c>
      <c r="AJ670" s="364"/>
      <c r="AK670" s="364">
        <v>1</v>
      </c>
      <c r="AL670" s="364"/>
      <c r="AM670" s="489">
        <v>1</v>
      </c>
      <c r="AN670" s="489"/>
      <c r="AO670" s="489">
        <v>1</v>
      </c>
      <c r="AP670" s="489"/>
      <c r="AQ670" s="489">
        <v>1</v>
      </c>
      <c r="AR670" s="489"/>
      <c r="AT670" s="364">
        <f t="shared" ref="AT670" si="458">SUM(AG670:AR670)</f>
        <v>6</v>
      </c>
      <c r="AV670" s="415" t="s">
        <v>58</v>
      </c>
      <c r="AX670" s="364">
        <v>1</v>
      </c>
      <c r="AY670" s="364">
        <f t="shared" ref="AY670" si="459">IF(AT670&lt;&gt;0,1,0)</f>
        <v>1</v>
      </c>
      <c r="BA670" s="364" t="s">
        <v>3</v>
      </c>
      <c r="BC670" s="364"/>
      <c r="BD670" s="127"/>
      <c r="BE670" s="364"/>
      <c r="BF670" s="127"/>
      <c r="BG670" s="364"/>
      <c r="BH670" s="127"/>
      <c r="BI670" s="364"/>
      <c r="BJ670" s="127"/>
      <c r="BK670" s="316">
        <f t="shared" ref="BK670" si="460">BC670+BE670+BG670+BI670</f>
        <v>0</v>
      </c>
      <c r="BL670" s="317">
        <f t="shared" ref="BL670" si="461">BK670/AT670</f>
        <v>0</v>
      </c>
      <c r="BM670" s="127">
        <f t="shared" ref="BM670" si="462">BD670+BF670+BH670+BJ670</f>
        <v>0</v>
      </c>
      <c r="BO670" s="149"/>
    </row>
    <row r="671" spans="1:67" s="114" customFormat="1" ht="102" customHeight="1" x14ac:dyDescent="0.2">
      <c r="A671" s="364" t="s">
        <v>719</v>
      </c>
      <c r="B671" s="614" t="s">
        <v>1153</v>
      </c>
      <c r="C671" s="615"/>
      <c r="E671" s="364" t="s">
        <v>3</v>
      </c>
      <c r="G671" s="364"/>
      <c r="I671" s="364"/>
      <c r="J671" s="364">
        <v>1</v>
      </c>
      <c r="K671" s="364"/>
      <c r="L671" s="364"/>
      <c r="M671" s="364"/>
      <c r="N671" s="379"/>
      <c r="O671" s="364">
        <v>1</v>
      </c>
      <c r="P671" s="364">
        <v>1</v>
      </c>
      <c r="Q671" s="364">
        <v>1</v>
      </c>
      <c r="R671" s="364">
        <v>1</v>
      </c>
      <c r="S671" s="364">
        <v>1</v>
      </c>
      <c r="U671" s="315" t="s">
        <v>377</v>
      </c>
      <c r="V671" s="364">
        <v>1</v>
      </c>
      <c r="W671" s="364">
        <v>1</v>
      </c>
      <c r="X671" s="364">
        <v>1</v>
      </c>
      <c r="Y671" s="364">
        <v>1</v>
      </c>
      <c r="AA671" s="415" t="s">
        <v>252</v>
      </c>
      <c r="AC671" s="364" t="s">
        <v>877</v>
      </c>
      <c r="AE671" s="489" t="s">
        <v>418</v>
      </c>
      <c r="AG671" s="364"/>
      <c r="AH671" s="364"/>
      <c r="AI671" s="364"/>
      <c r="AJ671" s="364"/>
      <c r="AK671" s="364"/>
      <c r="AL671" s="364"/>
      <c r="AM671" s="364"/>
      <c r="AN671" s="489"/>
      <c r="AO671" s="364"/>
      <c r="AP671" s="364"/>
      <c r="AQ671" s="364"/>
      <c r="AR671" s="364"/>
      <c r="AT671" s="364">
        <f t="shared" ref="AT671:AT696" si="463">SUM(AG671:AR671)</f>
        <v>0</v>
      </c>
      <c r="AV671" s="415" t="s">
        <v>58</v>
      </c>
      <c r="AX671" s="364">
        <v>1</v>
      </c>
      <c r="AY671" s="364">
        <f t="shared" ref="AY671:AY696" si="464">IF(AT671&lt;&gt;0,1,0)</f>
        <v>0</v>
      </c>
      <c r="BA671" s="364" t="s">
        <v>3</v>
      </c>
      <c r="BC671" s="364"/>
      <c r="BD671" s="127"/>
      <c r="BE671" s="364"/>
      <c r="BF671" s="127"/>
      <c r="BG671" s="364"/>
      <c r="BH671" s="127"/>
      <c r="BI671" s="364"/>
      <c r="BJ671" s="127"/>
      <c r="BK671" s="316">
        <f t="shared" si="455"/>
        <v>0</v>
      </c>
      <c r="BL671" s="317" t="e">
        <f t="shared" si="456"/>
        <v>#DIV/0!</v>
      </c>
      <c r="BM671" s="127">
        <f t="shared" si="457"/>
        <v>0</v>
      </c>
      <c r="BO671" s="149"/>
    </row>
    <row r="672" spans="1:67" s="114" customFormat="1" ht="102" customHeight="1" x14ac:dyDescent="0.2">
      <c r="A672" s="364" t="s">
        <v>720</v>
      </c>
      <c r="B672" s="614" t="s">
        <v>436</v>
      </c>
      <c r="C672" s="615"/>
      <c r="E672" s="364" t="s">
        <v>29</v>
      </c>
      <c r="G672" s="364"/>
      <c r="I672" s="364"/>
      <c r="J672" s="364"/>
      <c r="K672" s="364"/>
      <c r="L672" s="364"/>
      <c r="M672" s="364">
        <v>1</v>
      </c>
      <c r="N672" s="379"/>
      <c r="O672" s="364"/>
      <c r="P672" s="364"/>
      <c r="Q672" s="364">
        <v>1</v>
      </c>
      <c r="R672" s="364"/>
      <c r="S672" s="364"/>
      <c r="U672" s="315" t="s">
        <v>377</v>
      </c>
      <c r="V672" s="364">
        <v>1</v>
      </c>
      <c r="W672" s="364">
        <v>1</v>
      </c>
      <c r="X672" s="364">
        <v>1</v>
      </c>
      <c r="Y672" s="364">
        <v>1</v>
      </c>
      <c r="AA672" s="415" t="s">
        <v>252</v>
      </c>
      <c r="AC672" s="364" t="s">
        <v>877</v>
      </c>
      <c r="AE672" s="489" t="s">
        <v>418</v>
      </c>
      <c r="AG672" s="364"/>
      <c r="AH672" s="364"/>
      <c r="AI672" s="364"/>
      <c r="AJ672" s="364">
        <v>1</v>
      </c>
      <c r="AK672" s="364"/>
      <c r="AL672" s="364"/>
      <c r="AM672" s="489"/>
      <c r="AN672" s="364"/>
      <c r="AO672" s="489">
        <v>1</v>
      </c>
      <c r="AP672" s="489"/>
      <c r="AQ672" s="364"/>
      <c r="AR672" s="364"/>
      <c r="AT672" s="364">
        <f t="shared" si="463"/>
        <v>2</v>
      </c>
      <c r="AV672" s="415" t="s">
        <v>58</v>
      </c>
      <c r="AX672" s="364">
        <v>1</v>
      </c>
      <c r="AY672" s="364">
        <f t="shared" si="464"/>
        <v>1</v>
      </c>
      <c r="BA672" s="364" t="s">
        <v>3</v>
      </c>
      <c r="BC672" s="364"/>
      <c r="BD672" s="127"/>
      <c r="BE672" s="364"/>
      <c r="BF672" s="127"/>
      <c r="BG672" s="364"/>
      <c r="BH672" s="127"/>
      <c r="BI672" s="364"/>
      <c r="BJ672" s="127"/>
      <c r="BK672" s="316">
        <f t="shared" si="455"/>
        <v>0</v>
      </c>
      <c r="BL672" s="317">
        <f t="shared" si="456"/>
        <v>0</v>
      </c>
      <c r="BM672" s="127">
        <f t="shared" si="457"/>
        <v>0</v>
      </c>
      <c r="BO672" s="149"/>
    </row>
    <row r="673" spans="1:67" s="114" customFormat="1" ht="93.75" customHeight="1" x14ac:dyDescent="0.2">
      <c r="A673" s="364" t="s">
        <v>721</v>
      </c>
      <c r="B673" s="614" t="s">
        <v>435</v>
      </c>
      <c r="C673" s="615"/>
      <c r="E673" s="364" t="s">
        <v>29</v>
      </c>
      <c r="G673" s="364"/>
      <c r="I673" s="364"/>
      <c r="J673" s="364"/>
      <c r="K673" s="364">
        <v>1</v>
      </c>
      <c r="L673" s="364"/>
      <c r="M673" s="364"/>
      <c r="N673" s="379"/>
      <c r="O673" s="364"/>
      <c r="P673" s="364"/>
      <c r="Q673" s="364"/>
      <c r="R673" s="364">
        <v>1</v>
      </c>
      <c r="S673" s="364"/>
      <c r="U673" s="315" t="s">
        <v>376</v>
      </c>
      <c r="V673" s="364">
        <v>1</v>
      </c>
      <c r="W673" s="364">
        <v>1</v>
      </c>
      <c r="X673" s="364">
        <v>1</v>
      </c>
      <c r="Y673" s="364">
        <v>1</v>
      </c>
      <c r="AA673" s="415" t="s">
        <v>248</v>
      </c>
      <c r="AC673" s="364" t="s">
        <v>877</v>
      </c>
      <c r="AE673" s="364" t="s">
        <v>67</v>
      </c>
      <c r="AG673" s="364">
        <v>1</v>
      </c>
      <c r="AH673" s="364"/>
      <c r="AI673" s="364"/>
      <c r="AJ673" s="364">
        <v>1</v>
      </c>
      <c r="AK673" s="364"/>
      <c r="AL673" s="364"/>
      <c r="AM673" s="364">
        <v>1</v>
      </c>
      <c r="AN673" s="364"/>
      <c r="AO673" s="364"/>
      <c r="AP673" s="364">
        <v>1</v>
      </c>
      <c r="AQ673" s="364"/>
      <c r="AR673" s="364"/>
      <c r="AT673" s="364">
        <f t="shared" si="463"/>
        <v>4</v>
      </c>
      <c r="AV673" s="415" t="s">
        <v>58</v>
      </c>
      <c r="AX673" s="364">
        <v>1</v>
      </c>
      <c r="AY673" s="364">
        <f t="shared" si="464"/>
        <v>1</v>
      </c>
      <c r="BA673" s="364" t="s">
        <v>352</v>
      </c>
      <c r="BC673" s="364"/>
      <c r="BD673" s="127"/>
      <c r="BE673" s="364"/>
      <c r="BF673" s="127"/>
      <c r="BG673" s="364"/>
      <c r="BH673" s="127"/>
      <c r="BI673" s="364"/>
      <c r="BJ673" s="127"/>
      <c r="BK673" s="316">
        <f t="shared" si="455"/>
        <v>0</v>
      </c>
      <c r="BL673" s="317">
        <f t="shared" si="456"/>
        <v>0</v>
      </c>
      <c r="BM673" s="127">
        <f t="shared" si="457"/>
        <v>0</v>
      </c>
      <c r="BO673" s="256"/>
    </row>
    <row r="674" spans="1:67" s="115" customFormat="1" ht="72" customHeight="1" x14ac:dyDescent="0.2">
      <c r="A674" s="700" t="s">
        <v>722</v>
      </c>
      <c r="B674" s="718" t="s">
        <v>901</v>
      </c>
      <c r="C674" s="718"/>
      <c r="D674" s="379"/>
      <c r="E674" s="702" t="s">
        <v>386</v>
      </c>
      <c r="F674" s="379"/>
      <c r="G674" s="702"/>
      <c r="H674" s="379"/>
      <c r="I674" s="702"/>
      <c r="J674" s="700">
        <v>1</v>
      </c>
      <c r="K674" s="700"/>
      <c r="L674" s="700"/>
      <c r="M674" s="700"/>
      <c r="N674" s="379"/>
      <c r="O674" s="700"/>
      <c r="P674" s="700"/>
      <c r="Q674" s="700"/>
      <c r="R674" s="700">
        <v>1</v>
      </c>
      <c r="S674" s="700"/>
      <c r="T674" s="147"/>
      <c r="U674" s="716" t="s">
        <v>377</v>
      </c>
      <c r="V674" s="702">
        <v>1</v>
      </c>
      <c r="W674" s="702"/>
      <c r="X674" s="702"/>
      <c r="Y674" s="702"/>
      <c r="Z674" s="379"/>
      <c r="AA674" s="718" t="s">
        <v>247</v>
      </c>
      <c r="AB674" s="148"/>
      <c r="AC674" s="700" t="s">
        <v>69</v>
      </c>
      <c r="AD674" s="379"/>
      <c r="AE674" s="367" t="s">
        <v>68</v>
      </c>
      <c r="AF674" s="379"/>
      <c r="AG674" s="701"/>
      <c r="AH674" s="701"/>
      <c r="AI674" s="701"/>
      <c r="AJ674" s="701"/>
      <c r="AK674" s="701"/>
      <c r="AL674" s="701"/>
      <c r="AM674" s="701"/>
      <c r="AN674" s="701"/>
      <c r="AO674" s="701"/>
      <c r="AP674" s="701"/>
      <c r="AQ674" s="979"/>
      <c r="AR674" s="701"/>
      <c r="AS674" s="94"/>
      <c r="AT674" s="702">
        <f t="shared" ref="AT674" si="465">SUM(AG674:AR674)</f>
        <v>0</v>
      </c>
      <c r="AU674" s="94"/>
      <c r="AV674" s="718" t="s">
        <v>58</v>
      </c>
      <c r="AW674" s="148"/>
      <c r="AX674" s="700">
        <v>1</v>
      </c>
      <c r="AY674" s="702">
        <f t="shared" ref="AY674" si="466">IF(AT674&lt;&gt;0,1,0)</f>
        <v>0</v>
      </c>
      <c r="AZ674" s="94"/>
      <c r="BA674" s="364" t="s">
        <v>352</v>
      </c>
      <c r="BC674" s="702"/>
      <c r="BD674" s="618"/>
      <c r="BE674" s="702"/>
      <c r="BF674" s="618"/>
      <c r="BG674" s="702"/>
      <c r="BH674" s="618"/>
      <c r="BI674" s="702"/>
      <c r="BJ674" s="618"/>
      <c r="BK674" s="704">
        <f t="shared" ref="BK674" si="467">BC674+BE674+BG674+BI674</f>
        <v>0</v>
      </c>
      <c r="BL674" s="706" t="e">
        <f t="shared" ref="BL674" si="468">BK674/AT674</f>
        <v>#DIV/0!</v>
      </c>
      <c r="BM674" s="618">
        <f t="shared" ref="BM674" si="469">BD674+BF674+BH674+BJ674</f>
        <v>0</v>
      </c>
      <c r="BO674" s="624"/>
    </row>
    <row r="675" spans="1:67" s="115" customFormat="1" ht="72" customHeight="1" x14ac:dyDescent="0.2">
      <c r="A675" s="700"/>
      <c r="B675" s="718"/>
      <c r="C675" s="718"/>
      <c r="D675" s="379"/>
      <c r="E675" s="703"/>
      <c r="F675" s="379"/>
      <c r="G675" s="703"/>
      <c r="H675" s="379"/>
      <c r="I675" s="703"/>
      <c r="J675" s="700"/>
      <c r="K675" s="700"/>
      <c r="L675" s="700"/>
      <c r="M675" s="700"/>
      <c r="N675" s="379"/>
      <c r="O675" s="700"/>
      <c r="P675" s="700"/>
      <c r="Q675" s="700"/>
      <c r="R675" s="700"/>
      <c r="S675" s="700"/>
      <c r="T675" s="147"/>
      <c r="U675" s="717"/>
      <c r="V675" s="703"/>
      <c r="W675" s="703"/>
      <c r="X675" s="703"/>
      <c r="Y675" s="703"/>
      <c r="Z675" s="379"/>
      <c r="AA675" s="718"/>
      <c r="AB675" s="148"/>
      <c r="AC675" s="700"/>
      <c r="AD675" s="379"/>
      <c r="AE675" s="367" t="s">
        <v>213</v>
      </c>
      <c r="AF675" s="379"/>
      <c r="AG675" s="701"/>
      <c r="AH675" s="701"/>
      <c r="AI675" s="701"/>
      <c r="AJ675" s="701"/>
      <c r="AK675" s="701"/>
      <c r="AL675" s="701"/>
      <c r="AM675" s="701"/>
      <c r="AN675" s="701"/>
      <c r="AO675" s="701"/>
      <c r="AP675" s="1346"/>
      <c r="AQ675" s="1347"/>
      <c r="AR675" s="701"/>
      <c r="AS675" s="94"/>
      <c r="AT675" s="703"/>
      <c r="AU675" s="94"/>
      <c r="AV675" s="718"/>
      <c r="AW675" s="148"/>
      <c r="AX675" s="700"/>
      <c r="AY675" s="703"/>
      <c r="AZ675" s="94"/>
      <c r="BA675" s="364" t="s">
        <v>352</v>
      </c>
      <c r="BC675" s="703"/>
      <c r="BD675" s="619"/>
      <c r="BE675" s="703"/>
      <c r="BF675" s="619"/>
      <c r="BG675" s="703"/>
      <c r="BH675" s="619"/>
      <c r="BI675" s="703"/>
      <c r="BJ675" s="619"/>
      <c r="BK675" s="705"/>
      <c r="BL675" s="707"/>
      <c r="BM675" s="619"/>
      <c r="BO675" s="625"/>
    </row>
    <row r="676" spans="1:67" s="114" customFormat="1" ht="101.45" customHeight="1" x14ac:dyDescent="0.2">
      <c r="A676" s="364" t="s">
        <v>723</v>
      </c>
      <c r="B676" s="1160" t="s">
        <v>757</v>
      </c>
      <c r="C676" s="1161"/>
      <c r="E676" s="364" t="s">
        <v>759</v>
      </c>
      <c r="G676" s="364"/>
      <c r="I676" s="364">
        <v>1</v>
      </c>
      <c r="J676" s="364"/>
      <c r="K676" s="364"/>
      <c r="L676" s="364"/>
      <c r="M676" s="364"/>
      <c r="N676" s="379"/>
      <c r="O676" s="364">
        <v>1</v>
      </c>
      <c r="P676" s="364"/>
      <c r="Q676" s="364"/>
      <c r="R676" s="364">
        <v>1</v>
      </c>
      <c r="S676" s="364"/>
      <c r="U676" s="315" t="s">
        <v>377</v>
      </c>
      <c r="V676" s="364">
        <v>1</v>
      </c>
      <c r="W676" s="364"/>
      <c r="X676" s="364">
        <v>1</v>
      </c>
      <c r="Y676" s="364">
        <v>1</v>
      </c>
      <c r="AA676" s="415"/>
      <c r="AE676" s="367" t="s">
        <v>69</v>
      </c>
      <c r="AG676" s="414"/>
      <c r="AH676" s="414"/>
      <c r="AI676" s="414"/>
      <c r="AJ676" s="414"/>
      <c r="AK676" s="414"/>
      <c r="AL676" s="414"/>
      <c r="AM676" s="414">
        <v>1</v>
      </c>
      <c r="AN676" s="414"/>
      <c r="AO676" s="414"/>
      <c r="AP676" s="414"/>
      <c r="AQ676" s="414"/>
      <c r="AR676" s="414"/>
      <c r="AT676" s="364">
        <f t="shared" si="463"/>
        <v>1</v>
      </c>
      <c r="AV676" s="415" t="s">
        <v>36</v>
      </c>
      <c r="AX676" s="364">
        <v>1</v>
      </c>
      <c r="AY676" s="364">
        <f t="shared" si="464"/>
        <v>1</v>
      </c>
      <c r="BA676" s="364" t="s">
        <v>352</v>
      </c>
      <c r="BC676" s="364"/>
      <c r="BD676" s="127"/>
      <c r="BE676" s="364"/>
      <c r="BF676" s="127"/>
      <c r="BG676" s="364"/>
      <c r="BH676" s="127"/>
      <c r="BI676" s="364"/>
      <c r="BJ676" s="127"/>
      <c r="BK676" s="316">
        <f t="shared" si="455"/>
        <v>0</v>
      </c>
      <c r="BL676" s="317">
        <f t="shared" ref="BL676:BL681" si="470">BK676/AT676</f>
        <v>0</v>
      </c>
      <c r="BM676" s="127">
        <f t="shared" si="457"/>
        <v>0</v>
      </c>
      <c r="BO676" s="149"/>
    </row>
    <row r="677" spans="1:67" s="115" customFormat="1" ht="161.44999999999999" customHeight="1" x14ac:dyDescent="0.2">
      <c r="A677" s="352" t="s">
        <v>724</v>
      </c>
      <c r="B677" s="972" t="s">
        <v>577</v>
      </c>
      <c r="C677" s="973"/>
      <c r="D677" s="379"/>
      <c r="E677" s="352" t="s">
        <v>380</v>
      </c>
      <c r="F677" s="379"/>
      <c r="G677" s="352"/>
      <c r="H677" s="379"/>
      <c r="I677" s="352"/>
      <c r="J677" s="352"/>
      <c r="K677" s="352"/>
      <c r="L677" s="352">
        <v>1</v>
      </c>
      <c r="M677" s="352"/>
      <c r="N677" s="379"/>
      <c r="O677" s="352"/>
      <c r="P677" s="352"/>
      <c r="Q677" s="352"/>
      <c r="R677" s="352">
        <v>1</v>
      </c>
      <c r="S677" s="352"/>
      <c r="T677" s="147"/>
      <c r="U677" s="358" t="s">
        <v>375</v>
      </c>
      <c r="V677" s="352">
        <v>1</v>
      </c>
      <c r="W677" s="352"/>
      <c r="X677" s="352"/>
      <c r="Y677" s="352"/>
      <c r="Z677" s="379"/>
      <c r="AA677" s="359" t="s">
        <v>247</v>
      </c>
      <c r="AB677" s="148"/>
      <c r="AC677" s="352" t="s">
        <v>877</v>
      </c>
      <c r="AD677" s="379"/>
      <c r="AE677" s="367" t="s">
        <v>767</v>
      </c>
      <c r="AF677" s="379"/>
      <c r="AG677" s="352"/>
      <c r="AH677" s="352"/>
      <c r="AI677" s="352"/>
      <c r="AJ677" s="352"/>
      <c r="AK677" s="352"/>
      <c r="AL677" s="352"/>
      <c r="AM677" s="352"/>
      <c r="AN677" s="352"/>
      <c r="AO677" s="352"/>
      <c r="AP677" s="352"/>
      <c r="AQ677" s="352"/>
      <c r="AR677" s="352"/>
      <c r="AS677" s="94"/>
      <c r="AT677" s="352">
        <f t="shared" si="463"/>
        <v>0</v>
      </c>
      <c r="AU677" s="94"/>
      <c r="AV677" s="359" t="s">
        <v>58</v>
      </c>
      <c r="AW677" s="148"/>
      <c r="AX677" s="352">
        <v>1</v>
      </c>
      <c r="AY677" s="352">
        <f t="shared" si="464"/>
        <v>0</v>
      </c>
      <c r="AZ677" s="94"/>
      <c r="BA677" s="364"/>
      <c r="BC677" s="352"/>
      <c r="BD677" s="355"/>
      <c r="BE677" s="352"/>
      <c r="BF677" s="355"/>
      <c r="BG677" s="352"/>
      <c r="BH677" s="355"/>
      <c r="BI677" s="352"/>
      <c r="BJ677" s="355"/>
      <c r="BK677" s="360">
        <f t="shared" si="455"/>
        <v>0</v>
      </c>
      <c r="BL677" s="361" t="e">
        <f t="shared" si="470"/>
        <v>#DIV/0!</v>
      </c>
      <c r="BM677" s="355">
        <f t="shared" si="457"/>
        <v>0</v>
      </c>
      <c r="BO677" s="357"/>
    </row>
    <row r="678" spans="1:67" s="115" customFormat="1" ht="93" x14ac:dyDescent="0.2">
      <c r="A678" s="352" t="s">
        <v>725</v>
      </c>
      <c r="B678" s="1162" t="s">
        <v>528</v>
      </c>
      <c r="C678" s="973"/>
      <c r="D678" s="379"/>
      <c r="E678" s="352" t="s">
        <v>380</v>
      </c>
      <c r="F678" s="379"/>
      <c r="G678" s="352"/>
      <c r="H678" s="379"/>
      <c r="I678" s="352"/>
      <c r="J678" s="352"/>
      <c r="K678" s="352"/>
      <c r="L678" s="352">
        <v>1</v>
      </c>
      <c r="M678" s="352"/>
      <c r="N678" s="379"/>
      <c r="O678" s="352"/>
      <c r="P678" s="352"/>
      <c r="Q678" s="352"/>
      <c r="R678" s="352">
        <v>1</v>
      </c>
      <c r="S678" s="352"/>
      <c r="T678" s="147"/>
      <c r="U678" s="358" t="s">
        <v>375</v>
      </c>
      <c r="V678" s="352">
        <v>1</v>
      </c>
      <c r="W678" s="352"/>
      <c r="X678" s="352"/>
      <c r="Y678" s="352"/>
      <c r="Z678" s="379"/>
      <c r="AA678" s="359" t="s">
        <v>249</v>
      </c>
      <c r="AB678" s="148"/>
      <c r="AC678" s="352" t="s">
        <v>877</v>
      </c>
      <c r="AD678" s="379"/>
      <c r="AE678" s="364" t="s">
        <v>767</v>
      </c>
      <c r="AF678" s="379"/>
      <c r="AG678" s="352"/>
      <c r="AH678" s="352"/>
      <c r="AI678" s="352"/>
      <c r="AJ678" s="352"/>
      <c r="AK678" s="352"/>
      <c r="AL678" s="352"/>
      <c r="AM678" s="352"/>
      <c r="AN678" s="352"/>
      <c r="AO678" s="352"/>
      <c r="AP678" s="352"/>
      <c r="AQ678" s="352"/>
      <c r="AR678" s="352"/>
      <c r="AS678" s="94"/>
      <c r="AT678" s="352">
        <f t="shared" si="463"/>
        <v>0</v>
      </c>
      <c r="AU678" s="94"/>
      <c r="AV678" s="359" t="s">
        <v>58</v>
      </c>
      <c r="AW678" s="148"/>
      <c r="AX678" s="352">
        <v>1</v>
      </c>
      <c r="AY678" s="352">
        <f t="shared" si="464"/>
        <v>0</v>
      </c>
      <c r="AZ678" s="94"/>
      <c r="BA678" s="364"/>
      <c r="BC678" s="352"/>
      <c r="BD678" s="355"/>
      <c r="BE678" s="352"/>
      <c r="BF678" s="355"/>
      <c r="BG678" s="397"/>
      <c r="BH678" s="355"/>
      <c r="BI678" s="352"/>
      <c r="BJ678" s="355"/>
      <c r="BK678" s="360">
        <f t="shared" si="455"/>
        <v>0</v>
      </c>
      <c r="BL678" s="361" t="e">
        <f t="shared" si="470"/>
        <v>#DIV/0!</v>
      </c>
      <c r="BM678" s="355">
        <f t="shared" si="457"/>
        <v>0</v>
      </c>
      <c r="BO678" s="357"/>
    </row>
    <row r="679" spans="1:67" s="115" customFormat="1" ht="93" x14ac:dyDescent="0.2">
      <c r="A679" s="352" t="s">
        <v>726</v>
      </c>
      <c r="B679" s="972" t="s">
        <v>578</v>
      </c>
      <c r="C679" s="973"/>
      <c r="D679" s="379"/>
      <c r="E679" s="352" t="s">
        <v>28</v>
      </c>
      <c r="F679" s="379"/>
      <c r="G679" s="352"/>
      <c r="H679" s="379"/>
      <c r="I679" s="352"/>
      <c r="J679" s="352"/>
      <c r="K679" s="352"/>
      <c r="L679" s="352">
        <v>1</v>
      </c>
      <c r="M679" s="352"/>
      <c r="N679" s="379"/>
      <c r="O679" s="352"/>
      <c r="P679" s="352"/>
      <c r="Q679" s="352"/>
      <c r="R679" s="352">
        <v>1</v>
      </c>
      <c r="S679" s="352"/>
      <c r="T679" s="147"/>
      <c r="U679" s="358" t="s">
        <v>375</v>
      </c>
      <c r="V679" s="352">
        <v>1</v>
      </c>
      <c r="W679" s="352">
        <v>1</v>
      </c>
      <c r="X679" s="352"/>
      <c r="Y679" s="352"/>
      <c r="Z679" s="379"/>
      <c r="AA679" s="359" t="s">
        <v>249</v>
      </c>
      <c r="AB679" s="148"/>
      <c r="AC679" s="352" t="s">
        <v>877</v>
      </c>
      <c r="AD679" s="379"/>
      <c r="AE679" s="364" t="s">
        <v>767</v>
      </c>
      <c r="AF679" s="379"/>
      <c r="AG679" s="352"/>
      <c r="AH679" s="352"/>
      <c r="AI679" s="352"/>
      <c r="AJ679" s="352"/>
      <c r="AK679" s="352"/>
      <c r="AL679" s="352"/>
      <c r="AM679" s="352"/>
      <c r="AN679" s="352"/>
      <c r="AO679" s="352"/>
      <c r="AP679" s="352"/>
      <c r="AQ679" s="352"/>
      <c r="AR679" s="352"/>
      <c r="AS679" s="94"/>
      <c r="AT679" s="352">
        <f t="shared" si="463"/>
        <v>0</v>
      </c>
      <c r="AU679" s="94"/>
      <c r="AV679" s="359" t="s">
        <v>58</v>
      </c>
      <c r="AW679" s="148"/>
      <c r="AX679" s="352">
        <v>1</v>
      </c>
      <c r="AY679" s="352">
        <f t="shared" si="464"/>
        <v>0</v>
      </c>
      <c r="AZ679" s="94"/>
      <c r="BA679" s="364"/>
      <c r="BC679" s="352"/>
      <c r="BD679" s="355"/>
      <c r="BE679" s="352"/>
      <c r="BF679" s="355"/>
      <c r="BG679" s="352"/>
      <c r="BH679" s="355"/>
      <c r="BI679" s="352"/>
      <c r="BJ679" s="355"/>
      <c r="BK679" s="360">
        <f t="shared" si="455"/>
        <v>0</v>
      </c>
      <c r="BL679" s="361" t="e">
        <f t="shared" si="470"/>
        <v>#DIV/0!</v>
      </c>
      <c r="BM679" s="355">
        <f t="shared" si="457"/>
        <v>0</v>
      </c>
      <c r="BO679" s="357"/>
    </row>
    <row r="680" spans="1:67" s="115" customFormat="1" ht="103.9" customHeight="1" x14ac:dyDescent="0.2">
      <c r="A680" s="352" t="s">
        <v>727</v>
      </c>
      <c r="B680" s="972" t="s">
        <v>579</v>
      </c>
      <c r="C680" s="973"/>
      <c r="D680" s="379"/>
      <c r="E680" s="352" t="s">
        <v>28</v>
      </c>
      <c r="F680" s="379"/>
      <c r="G680" s="352"/>
      <c r="H680" s="379"/>
      <c r="I680" s="352"/>
      <c r="J680" s="352"/>
      <c r="K680" s="352"/>
      <c r="L680" s="352">
        <v>1</v>
      </c>
      <c r="M680" s="352"/>
      <c r="N680" s="379"/>
      <c r="O680" s="352"/>
      <c r="P680" s="352"/>
      <c r="Q680" s="352"/>
      <c r="R680" s="352">
        <v>1</v>
      </c>
      <c r="S680" s="352"/>
      <c r="T680" s="147"/>
      <c r="U680" s="358" t="s">
        <v>375</v>
      </c>
      <c r="V680" s="352">
        <v>1</v>
      </c>
      <c r="W680" s="352">
        <v>1</v>
      </c>
      <c r="X680" s="352">
        <v>1</v>
      </c>
      <c r="Y680" s="352"/>
      <c r="Z680" s="379"/>
      <c r="AA680" s="359" t="s">
        <v>249</v>
      </c>
      <c r="AB680" s="148"/>
      <c r="AC680" s="364" t="s">
        <v>877</v>
      </c>
      <c r="AD680" s="379"/>
      <c r="AE680" s="364" t="s">
        <v>767</v>
      </c>
      <c r="AF680" s="379"/>
      <c r="AG680" s="352"/>
      <c r="AH680" s="352"/>
      <c r="AI680" s="352"/>
      <c r="AJ680" s="352"/>
      <c r="AK680" s="352"/>
      <c r="AL680" s="352"/>
      <c r="AM680" s="352"/>
      <c r="AN680" s="352"/>
      <c r="AO680" s="352"/>
      <c r="AP680" s="352"/>
      <c r="AQ680" s="352"/>
      <c r="AR680" s="352"/>
      <c r="AS680" s="94"/>
      <c r="AT680" s="352">
        <f t="shared" si="463"/>
        <v>0</v>
      </c>
      <c r="AU680" s="94"/>
      <c r="AV680" s="359" t="s">
        <v>58</v>
      </c>
      <c r="AW680" s="148"/>
      <c r="AX680" s="352">
        <v>1</v>
      </c>
      <c r="AY680" s="352">
        <f t="shared" si="464"/>
        <v>0</v>
      </c>
      <c r="AZ680" s="94"/>
      <c r="BA680" s="364"/>
      <c r="BC680" s="352"/>
      <c r="BD680" s="355"/>
      <c r="BE680" s="352"/>
      <c r="BF680" s="355"/>
      <c r="BG680" s="352"/>
      <c r="BH680" s="355"/>
      <c r="BI680" s="352"/>
      <c r="BJ680" s="355"/>
      <c r="BK680" s="360">
        <f t="shared" si="455"/>
        <v>0</v>
      </c>
      <c r="BL680" s="361" t="e">
        <f t="shared" si="470"/>
        <v>#DIV/0!</v>
      </c>
      <c r="BM680" s="355">
        <f t="shared" si="457"/>
        <v>0</v>
      </c>
      <c r="BO680" s="357"/>
    </row>
    <row r="681" spans="1:67" s="115" customFormat="1" ht="139.9" customHeight="1" x14ac:dyDescent="0.2">
      <c r="A681" s="364" t="s">
        <v>728</v>
      </c>
      <c r="B681" s="718" t="s">
        <v>580</v>
      </c>
      <c r="C681" s="718"/>
      <c r="D681" s="379"/>
      <c r="E681" s="352" t="s">
        <v>28</v>
      </c>
      <c r="F681" s="379"/>
      <c r="G681" s="352"/>
      <c r="H681" s="379"/>
      <c r="I681" s="352"/>
      <c r="J681" s="364"/>
      <c r="K681" s="364"/>
      <c r="L681" s="364">
        <v>1</v>
      </c>
      <c r="M681" s="364"/>
      <c r="N681" s="379"/>
      <c r="O681" s="364"/>
      <c r="P681" s="364"/>
      <c r="Q681" s="364"/>
      <c r="R681" s="364">
        <v>1</v>
      </c>
      <c r="S681" s="364"/>
      <c r="T681" s="147"/>
      <c r="U681" s="358" t="s">
        <v>375</v>
      </c>
      <c r="V681" s="352">
        <v>1</v>
      </c>
      <c r="W681" s="352">
        <v>1</v>
      </c>
      <c r="X681" s="352">
        <v>1</v>
      </c>
      <c r="Y681" s="352">
        <v>1</v>
      </c>
      <c r="Z681" s="379"/>
      <c r="AA681" s="415" t="s">
        <v>249</v>
      </c>
      <c r="AB681" s="114"/>
      <c r="AC681" s="114"/>
      <c r="AD681" s="148"/>
      <c r="AE681" s="367" t="s">
        <v>69</v>
      </c>
      <c r="AF681" s="379"/>
      <c r="AG681" s="414"/>
      <c r="AH681" s="414"/>
      <c r="AI681" s="414"/>
      <c r="AJ681" s="414"/>
      <c r="AK681" s="414"/>
      <c r="AL681" s="414"/>
      <c r="AM681" s="414"/>
      <c r="AN681" s="414"/>
      <c r="AO681" s="414"/>
      <c r="AP681" s="414"/>
      <c r="AQ681" s="478">
        <v>1</v>
      </c>
      <c r="AR681" s="414"/>
      <c r="AS681" s="94"/>
      <c r="AT681" s="352">
        <f t="shared" si="463"/>
        <v>1</v>
      </c>
      <c r="AU681" s="94"/>
      <c r="AV681" s="415" t="s">
        <v>58</v>
      </c>
      <c r="AW681" s="148"/>
      <c r="AX681" s="364">
        <v>1</v>
      </c>
      <c r="AY681" s="352">
        <f t="shared" si="464"/>
        <v>1</v>
      </c>
      <c r="AZ681" s="94"/>
      <c r="BA681" s="364" t="s">
        <v>352</v>
      </c>
      <c r="BC681" s="352"/>
      <c r="BD681" s="355"/>
      <c r="BE681" s="352"/>
      <c r="BF681" s="355"/>
      <c r="BG681" s="352"/>
      <c r="BH681" s="355"/>
      <c r="BI681" s="352"/>
      <c r="BJ681" s="355"/>
      <c r="BK681" s="360">
        <f t="shared" si="455"/>
        <v>0</v>
      </c>
      <c r="BL681" s="361">
        <f t="shared" si="470"/>
        <v>0</v>
      </c>
      <c r="BM681" s="355">
        <f t="shared" si="457"/>
        <v>0</v>
      </c>
      <c r="BO681" s="357"/>
    </row>
    <row r="682" spans="1:67" s="115" customFormat="1" ht="93" x14ac:dyDescent="0.2">
      <c r="A682" s="352" t="s">
        <v>729</v>
      </c>
      <c r="B682" s="972" t="s">
        <v>385</v>
      </c>
      <c r="C682" s="973"/>
      <c r="D682" s="379"/>
      <c r="E682" s="352" t="s">
        <v>389</v>
      </c>
      <c r="F682" s="379"/>
      <c r="G682" s="352"/>
      <c r="H682" s="379"/>
      <c r="I682" s="352"/>
      <c r="J682" s="352">
        <v>1</v>
      </c>
      <c r="K682" s="352"/>
      <c r="L682" s="352">
        <v>1</v>
      </c>
      <c r="M682" s="352"/>
      <c r="N682" s="379"/>
      <c r="O682" s="352"/>
      <c r="P682" s="352"/>
      <c r="Q682" s="352"/>
      <c r="R682" s="352">
        <v>1</v>
      </c>
      <c r="S682" s="352"/>
      <c r="T682" s="147"/>
      <c r="U682" s="358" t="s">
        <v>375</v>
      </c>
      <c r="V682" s="352">
        <v>1</v>
      </c>
      <c r="W682" s="352"/>
      <c r="X682" s="352"/>
      <c r="Y682" s="352"/>
      <c r="Z682" s="379"/>
      <c r="AA682" s="359" t="s">
        <v>247</v>
      </c>
      <c r="AB682" s="148"/>
      <c r="AC682" s="364" t="s">
        <v>877</v>
      </c>
      <c r="AD682" s="379"/>
      <c r="AE682" s="367" t="s">
        <v>767</v>
      </c>
      <c r="AF682" s="379"/>
      <c r="AG682" s="352"/>
      <c r="AH682" s="352"/>
      <c r="AI682" s="352"/>
      <c r="AJ682" s="352"/>
      <c r="AK682" s="352"/>
      <c r="AL682" s="352"/>
      <c r="AM682" s="352"/>
      <c r="AN682" s="352"/>
      <c r="AO682" s="352"/>
      <c r="AP682" s="352"/>
      <c r="AQ682" s="478"/>
      <c r="AR682" s="352"/>
      <c r="AS682" s="94"/>
      <c r="AT682" s="352">
        <f t="shared" si="463"/>
        <v>0</v>
      </c>
      <c r="AU682" s="94"/>
      <c r="AV682" s="359" t="s">
        <v>58</v>
      </c>
      <c r="AW682" s="148"/>
      <c r="AX682" s="352">
        <v>1</v>
      </c>
      <c r="AY682" s="352">
        <f t="shared" si="464"/>
        <v>0</v>
      </c>
      <c r="AZ682" s="94"/>
      <c r="BA682" s="364"/>
      <c r="BC682" s="352"/>
      <c r="BD682" s="355"/>
      <c r="BE682" s="352"/>
      <c r="BF682" s="355"/>
      <c r="BG682" s="352"/>
      <c r="BH682" s="355"/>
      <c r="BI682" s="352"/>
      <c r="BJ682" s="355"/>
      <c r="BK682" s="360">
        <f t="shared" si="455"/>
        <v>0</v>
      </c>
      <c r="BL682" s="361" t="e">
        <f>BK682/AT682</f>
        <v>#DIV/0!</v>
      </c>
      <c r="BM682" s="355">
        <f t="shared" si="457"/>
        <v>0</v>
      </c>
      <c r="BO682" s="357"/>
    </row>
    <row r="683" spans="1:67" s="115" customFormat="1" ht="67.150000000000006" customHeight="1" x14ac:dyDescent="0.2">
      <c r="A683" s="702" t="s">
        <v>730</v>
      </c>
      <c r="B683" s="1162" t="s">
        <v>939</v>
      </c>
      <c r="C683" s="1257"/>
      <c r="D683" s="379"/>
      <c r="E683" s="702" t="s">
        <v>388</v>
      </c>
      <c r="F683" s="379"/>
      <c r="G683" s="702" t="s">
        <v>997</v>
      </c>
      <c r="H683" s="379"/>
      <c r="I683" s="702"/>
      <c r="J683" s="702"/>
      <c r="K683" s="702"/>
      <c r="L683" s="702">
        <v>1</v>
      </c>
      <c r="M683" s="702"/>
      <c r="N683" s="379"/>
      <c r="O683" s="702"/>
      <c r="P683" s="702"/>
      <c r="Q683" s="702"/>
      <c r="R683" s="702">
        <v>1</v>
      </c>
      <c r="S683" s="702"/>
      <c r="T683" s="147"/>
      <c r="U683" s="716" t="s">
        <v>375</v>
      </c>
      <c r="V683" s="702">
        <v>1</v>
      </c>
      <c r="W683" s="702">
        <v>1</v>
      </c>
      <c r="X683" s="702">
        <v>1</v>
      </c>
      <c r="Y683" s="702">
        <v>1</v>
      </c>
      <c r="Z683" s="379"/>
      <c r="AA683" s="975" t="s">
        <v>247</v>
      </c>
      <c r="AB683" s="148"/>
      <c r="AC683" s="702" t="s">
        <v>877</v>
      </c>
      <c r="AD683" s="379"/>
      <c r="AE683" s="364" t="s">
        <v>68</v>
      </c>
      <c r="AF683" s="379"/>
      <c r="AG683" s="702">
        <v>1</v>
      </c>
      <c r="AH683" s="702"/>
      <c r="AI683" s="702"/>
      <c r="AJ683" s="702"/>
      <c r="AK683" s="702"/>
      <c r="AL683" s="702"/>
      <c r="AM683" s="702"/>
      <c r="AN683" s="702"/>
      <c r="AO683" s="702"/>
      <c r="AP683" s="702"/>
      <c r="AQ683" s="702"/>
      <c r="AR683" s="702"/>
      <c r="AS683" s="94"/>
      <c r="AT683" s="702">
        <f t="shared" si="463"/>
        <v>1</v>
      </c>
      <c r="AU683" s="94"/>
      <c r="AV683" s="975" t="s">
        <v>58</v>
      </c>
      <c r="AW683" s="148"/>
      <c r="AX683" s="702">
        <v>1</v>
      </c>
      <c r="AY683" s="702">
        <f t="shared" si="464"/>
        <v>1</v>
      </c>
      <c r="AZ683" s="94"/>
      <c r="BA683" s="364" t="s">
        <v>352</v>
      </c>
      <c r="BC683" s="702"/>
      <c r="BD683" s="618"/>
      <c r="BE683" s="702"/>
      <c r="BF683" s="618"/>
      <c r="BG683" s="702"/>
      <c r="BH683" s="618"/>
      <c r="BI683" s="702"/>
      <c r="BJ683" s="618"/>
      <c r="BK683" s="704">
        <f t="shared" si="455"/>
        <v>0</v>
      </c>
      <c r="BL683" s="706">
        <f>BK683/AT683</f>
        <v>0</v>
      </c>
      <c r="BM683" s="618">
        <f t="shared" si="457"/>
        <v>0</v>
      </c>
      <c r="BO683" s="624"/>
    </row>
    <row r="684" spans="1:67" s="115" customFormat="1" ht="118.5" customHeight="1" x14ac:dyDescent="0.2">
      <c r="A684" s="703"/>
      <c r="B684" s="1258"/>
      <c r="C684" s="1259"/>
      <c r="D684" s="379"/>
      <c r="E684" s="703"/>
      <c r="F684" s="379"/>
      <c r="G684" s="703"/>
      <c r="H684" s="379"/>
      <c r="I684" s="703"/>
      <c r="J684" s="703"/>
      <c r="K684" s="703"/>
      <c r="L684" s="703"/>
      <c r="M684" s="703"/>
      <c r="N684" s="379"/>
      <c r="O684" s="703"/>
      <c r="P684" s="703"/>
      <c r="Q684" s="703"/>
      <c r="R684" s="703"/>
      <c r="S684" s="703"/>
      <c r="T684" s="147"/>
      <c r="U684" s="717"/>
      <c r="V684" s="703"/>
      <c r="W684" s="703"/>
      <c r="X684" s="703"/>
      <c r="Y684" s="703"/>
      <c r="Z684" s="379"/>
      <c r="AA684" s="977"/>
      <c r="AB684" s="148"/>
      <c r="AC684" s="703"/>
      <c r="AD684" s="379"/>
      <c r="AE684" s="364" t="s">
        <v>69</v>
      </c>
      <c r="AF684" s="379"/>
      <c r="AG684" s="981"/>
      <c r="AH684" s="981"/>
      <c r="AI684" s="981"/>
      <c r="AJ684" s="981"/>
      <c r="AK684" s="981"/>
      <c r="AL684" s="981"/>
      <c r="AM684" s="981"/>
      <c r="AN684" s="981"/>
      <c r="AO684" s="981"/>
      <c r="AP684" s="981"/>
      <c r="AQ684" s="981"/>
      <c r="AR684" s="981"/>
      <c r="AS684" s="94"/>
      <c r="AT684" s="703"/>
      <c r="AU684" s="94"/>
      <c r="AV684" s="977"/>
      <c r="AW684" s="148"/>
      <c r="AX684" s="703"/>
      <c r="AY684" s="703"/>
      <c r="AZ684" s="94"/>
      <c r="BA684" s="364" t="s">
        <v>352</v>
      </c>
      <c r="BC684" s="703"/>
      <c r="BD684" s="619"/>
      <c r="BE684" s="703"/>
      <c r="BF684" s="619"/>
      <c r="BG684" s="703"/>
      <c r="BH684" s="619"/>
      <c r="BI684" s="703"/>
      <c r="BJ684" s="619"/>
      <c r="BK684" s="705"/>
      <c r="BL684" s="707"/>
      <c r="BM684" s="619"/>
      <c r="BO684" s="625"/>
    </row>
    <row r="685" spans="1:67" s="94" customFormat="1" ht="123" customHeight="1" x14ac:dyDescent="0.2">
      <c r="A685" s="367" t="s">
        <v>731</v>
      </c>
      <c r="B685" s="614" t="s">
        <v>859</v>
      </c>
      <c r="C685" s="615"/>
      <c r="D685" s="114"/>
      <c r="E685" s="364" t="s">
        <v>3</v>
      </c>
      <c r="F685" s="114"/>
      <c r="G685" s="364"/>
      <c r="H685" s="114"/>
      <c r="I685" s="364"/>
      <c r="J685" s="364"/>
      <c r="K685" s="364"/>
      <c r="L685" s="364">
        <v>1</v>
      </c>
      <c r="M685" s="364"/>
      <c r="N685" s="379"/>
      <c r="O685" s="364"/>
      <c r="P685" s="364"/>
      <c r="Q685" s="364"/>
      <c r="R685" s="364">
        <v>1</v>
      </c>
      <c r="S685" s="364"/>
      <c r="T685" s="114"/>
      <c r="U685" s="315" t="s">
        <v>377</v>
      </c>
      <c r="V685" s="364">
        <v>1</v>
      </c>
      <c r="W685" s="364">
        <v>1</v>
      </c>
      <c r="X685" s="364">
        <v>1</v>
      </c>
      <c r="Y685" s="364">
        <v>1</v>
      </c>
      <c r="Z685" s="114"/>
      <c r="AA685" s="415"/>
      <c r="AB685" s="114"/>
      <c r="AC685" s="364" t="s">
        <v>877</v>
      </c>
      <c r="AD685" s="114"/>
      <c r="AE685" s="489" t="s">
        <v>1004</v>
      </c>
      <c r="AF685" s="114"/>
      <c r="AG685" s="364"/>
      <c r="AH685" s="364"/>
      <c r="AI685" s="364"/>
      <c r="AJ685" s="489"/>
      <c r="AK685" s="364"/>
      <c r="AL685" s="367"/>
      <c r="AM685" s="364"/>
      <c r="AN685" s="364"/>
      <c r="AO685" s="364"/>
      <c r="AP685" s="364"/>
      <c r="AQ685" s="364"/>
      <c r="AR685" s="364"/>
      <c r="AS685" s="114"/>
      <c r="AT685" s="364">
        <f t="shared" si="463"/>
        <v>0</v>
      </c>
      <c r="AU685" s="114"/>
      <c r="AV685" s="415" t="s">
        <v>58</v>
      </c>
      <c r="AW685" s="114"/>
      <c r="AX685" s="364">
        <v>1</v>
      </c>
      <c r="AY685" s="364">
        <f t="shared" si="464"/>
        <v>0</v>
      </c>
      <c r="AZ685" s="114"/>
      <c r="BA685" s="364" t="s">
        <v>3</v>
      </c>
      <c r="BC685" s="364"/>
      <c r="BD685" s="127"/>
      <c r="BE685" s="364"/>
      <c r="BF685" s="127"/>
      <c r="BG685" s="364"/>
      <c r="BH685" s="127"/>
      <c r="BI685" s="364"/>
      <c r="BJ685" s="127"/>
      <c r="BK685" s="316">
        <f t="shared" si="455"/>
        <v>0</v>
      </c>
      <c r="BL685" s="317" t="e">
        <f t="shared" si="456"/>
        <v>#DIV/0!</v>
      </c>
      <c r="BM685" s="127">
        <f t="shared" si="457"/>
        <v>0</v>
      </c>
      <c r="BO685" s="131"/>
    </row>
    <row r="686" spans="1:67" s="115" customFormat="1" ht="87.6" customHeight="1" x14ac:dyDescent="0.2">
      <c r="A686" s="984" t="s">
        <v>732</v>
      </c>
      <c r="B686" s="718" t="s">
        <v>581</v>
      </c>
      <c r="C686" s="718"/>
      <c r="D686" s="379"/>
      <c r="E686" s="702" t="s">
        <v>1155</v>
      </c>
      <c r="F686" s="379"/>
      <c r="G686" s="702"/>
      <c r="H686" s="379"/>
      <c r="I686" s="702"/>
      <c r="J686" s="702"/>
      <c r="K686" s="700"/>
      <c r="L686" s="700">
        <v>1</v>
      </c>
      <c r="M686" s="700"/>
      <c r="N686" s="379"/>
      <c r="O686" s="700"/>
      <c r="P686" s="700"/>
      <c r="Q686" s="700"/>
      <c r="R686" s="700">
        <v>1</v>
      </c>
      <c r="S686" s="700"/>
      <c r="T686" s="147"/>
      <c r="U686" s="716" t="s">
        <v>375</v>
      </c>
      <c r="V686" s="702">
        <v>1</v>
      </c>
      <c r="W686" s="702">
        <v>1</v>
      </c>
      <c r="X686" s="702">
        <v>1</v>
      </c>
      <c r="Y686" s="702"/>
      <c r="Z686" s="379"/>
      <c r="AA686" s="718" t="s">
        <v>358</v>
      </c>
      <c r="AB686" s="148"/>
      <c r="AC686" s="700" t="s">
        <v>877</v>
      </c>
      <c r="AD686" s="379"/>
      <c r="AE686" s="367" t="s">
        <v>372</v>
      </c>
      <c r="AF686" s="379"/>
      <c r="AG686" s="700"/>
      <c r="AH686" s="700"/>
      <c r="AI686" s="700"/>
      <c r="AJ686" s="700"/>
      <c r="AK686" s="700"/>
      <c r="AL686" s="700"/>
      <c r="AM686" s="700"/>
      <c r="AN686" s="700"/>
      <c r="AO686" s="700"/>
      <c r="AP686" s="700"/>
      <c r="AQ686" s="700"/>
      <c r="AR686" s="700"/>
      <c r="AS686" s="94"/>
      <c r="AT686" s="702">
        <f t="shared" si="463"/>
        <v>0</v>
      </c>
      <c r="AU686" s="94"/>
      <c r="AV686" s="718" t="s">
        <v>58</v>
      </c>
      <c r="AW686" s="148"/>
      <c r="AX686" s="700">
        <v>1</v>
      </c>
      <c r="AY686" s="702">
        <f t="shared" si="464"/>
        <v>0</v>
      </c>
      <c r="AZ686" s="94"/>
      <c r="BA686" s="364" t="s">
        <v>352</v>
      </c>
      <c r="BC686" s="702"/>
      <c r="BD686" s="618"/>
      <c r="BE686" s="702"/>
      <c r="BF686" s="618"/>
      <c r="BG686" s="702"/>
      <c r="BH686" s="618"/>
      <c r="BI686" s="702"/>
      <c r="BJ686" s="618"/>
      <c r="BK686" s="704">
        <f t="shared" si="455"/>
        <v>0</v>
      </c>
      <c r="BL686" s="706" t="e">
        <f>BK686/AT686</f>
        <v>#DIV/0!</v>
      </c>
      <c r="BM686" s="618">
        <f t="shared" si="457"/>
        <v>0</v>
      </c>
      <c r="BO686" s="624"/>
    </row>
    <row r="687" spans="1:67" s="115" customFormat="1" ht="87.6" customHeight="1" x14ac:dyDescent="0.2">
      <c r="A687" s="984"/>
      <c r="B687" s="718"/>
      <c r="C687" s="718"/>
      <c r="D687" s="379"/>
      <c r="E687" s="703"/>
      <c r="F687" s="379"/>
      <c r="G687" s="703"/>
      <c r="H687" s="379"/>
      <c r="I687" s="703"/>
      <c r="J687" s="703"/>
      <c r="K687" s="700"/>
      <c r="L687" s="700"/>
      <c r="M687" s="700"/>
      <c r="N687" s="379"/>
      <c r="O687" s="700"/>
      <c r="P687" s="700"/>
      <c r="Q687" s="700"/>
      <c r="R687" s="700"/>
      <c r="S687" s="700"/>
      <c r="T687" s="147"/>
      <c r="U687" s="717"/>
      <c r="V687" s="703"/>
      <c r="W687" s="703"/>
      <c r="X687" s="703"/>
      <c r="Y687" s="703"/>
      <c r="Z687" s="379"/>
      <c r="AA687" s="718"/>
      <c r="AB687" s="148"/>
      <c r="AC687" s="700"/>
      <c r="AD687" s="379"/>
      <c r="AE687" s="489" t="s">
        <v>418</v>
      </c>
      <c r="AF687" s="379"/>
      <c r="AG687" s="701"/>
      <c r="AH687" s="701"/>
      <c r="AI687" s="701"/>
      <c r="AJ687" s="701"/>
      <c r="AK687" s="701"/>
      <c r="AL687" s="701"/>
      <c r="AM687" s="701"/>
      <c r="AN687" s="701"/>
      <c r="AO687" s="701"/>
      <c r="AP687" s="701"/>
      <c r="AQ687" s="701"/>
      <c r="AR687" s="701"/>
      <c r="AS687" s="94"/>
      <c r="AT687" s="703"/>
      <c r="AU687" s="94"/>
      <c r="AV687" s="718"/>
      <c r="AW687" s="148"/>
      <c r="AX687" s="700"/>
      <c r="AY687" s="703"/>
      <c r="AZ687" s="94"/>
      <c r="BA687" s="364" t="s">
        <v>3</v>
      </c>
      <c r="BC687" s="703"/>
      <c r="BD687" s="619"/>
      <c r="BE687" s="703"/>
      <c r="BF687" s="619"/>
      <c r="BG687" s="703"/>
      <c r="BH687" s="619"/>
      <c r="BI687" s="703"/>
      <c r="BJ687" s="619"/>
      <c r="BK687" s="705"/>
      <c r="BL687" s="707"/>
      <c r="BM687" s="619"/>
      <c r="BO687" s="625"/>
    </row>
    <row r="688" spans="1:67" s="115" customFormat="1" ht="87.6" customHeight="1" x14ac:dyDescent="0.2">
      <c r="A688" s="984" t="s">
        <v>733</v>
      </c>
      <c r="B688" s="718" t="s">
        <v>1157</v>
      </c>
      <c r="C688" s="718"/>
      <c r="D688" s="379"/>
      <c r="E688" s="702" t="s">
        <v>1159</v>
      </c>
      <c r="F688" s="379"/>
      <c r="G688" s="702"/>
      <c r="H688" s="379"/>
      <c r="I688" s="702"/>
      <c r="J688" s="702"/>
      <c r="K688" s="700"/>
      <c r="L688" s="700">
        <v>1</v>
      </c>
      <c r="M688" s="700"/>
      <c r="N688" s="379"/>
      <c r="O688" s="700"/>
      <c r="P688" s="700"/>
      <c r="Q688" s="700"/>
      <c r="R688" s="700">
        <v>1</v>
      </c>
      <c r="S688" s="700"/>
      <c r="T688" s="147"/>
      <c r="U688" s="716" t="s">
        <v>375</v>
      </c>
      <c r="V688" s="702">
        <v>1</v>
      </c>
      <c r="W688" s="702"/>
      <c r="X688" s="702"/>
      <c r="Y688" s="702"/>
      <c r="Z688" s="379"/>
      <c r="AA688" s="718" t="s">
        <v>358</v>
      </c>
      <c r="AB688" s="148"/>
      <c r="AC688" s="700" t="s">
        <v>877</v>
      </c>
      <c r="AD688" s="379"/>
      <c r="AE688" s="367" t="s">
        <v>372</v>
      </c>
      <c r="AF688" s="379"/>
      <c r="AG688" s="700"/>
      <c r="AH688" s="700"/>
      <c r="AI688" s="700"/>
      <c r="AJ688" s="700"/>
      <c r="AK688" s="700"/>
      <c r="AL688" s="700"/>
      <c r="AM688" s="726"/>
      <c r="AN688" s="726"/>
      <c r="AO688" s="726"/>
      <c r="AP688" s="726"/>
      <c r="AQ688" s="726"/>
      <c r="AR688" s="726"/>
      <c r="AS688" s="94"/>
      <c r="AT688" s="702">
        <f t="shared" ref="AT688" si="471">SUM(AG688:AR688)</f>
        <v>0</v>
      </c>
      <c r="AU688" s="94"/>
      <c r="AV688" s="718" t="s">
        <v>58</v>
      </c>
      <c r="AW688" s="148"/>
      <c r="AX688" s="700">
        <v>1</v>
      </c>
      <c r="AY688" s="702">
        <f t="shared" ref="AY688" si="472">IF(AT688&lt;&gt;0,1,0)</f>
        <v>0</v>
      </c>
      <c r="AZ688" s="94"/>
      <c r="BA688" s="364" t="s">
        <v>352</v>
      </c>
      <c r="BC688" s="702"/>
      <c r="BD688" s="618"/>
      <c r="BE688" s="702"/>
      <c r="BF688" s="618"/>
      <c r="BG688" s="702"/>
      <c r="BH688" s="618"/>
      <c r="BI688" s="702"/>
      <c r="BJ688" s="618"/>
      <c r="BK688" s="704">
        <f t="shared" ref="BK688" si="473">BC688+BE688+BG688+BI688</f>
        <v>0</v>
      </c>
      <c r="BL688" s="706" t="e">
        <f>BK688/AT688</f>
        <v>#DIV/0!</v>
      </c>
      <c r="BM688" s="618">
        <f t="shared" ref="BM688" si="474">BD688+BF688+BH688+BJ688</f>
        <v>0</v>
      </c>
      <c r="BO688" s="624"/>
    </row>
    <row r="689" spans="1:67" s="115" customFormat="1" ht="87.6" customHeight="1" x14ac:dyDescent="0.2">
      <c r="A689" s="984"/>
      <c r="B689" s="718"/>
      <c r="C689" s="718"/>
      <c r="D689" s="379"/>
      <c r="E689" s="703"/>
      <c r="F689" s="379"/>
      <c r="G689" s="703"/>
      <c r="H689" s="379"/>
      <c r="I689" s="703"/>
      <c r="J689" s="703"/>
      <c r="K689" s="700"/>
      <c r="L689" s="700"/>
      <c r="M689" s="700"/>
      <c r="N689" s="379"/>
      <c r="O689" s="700"/>
      <c r="P689" s="700"/>
      <c r="Q689" s="700"/>
      <c r="R689" s="700"/>
      <c r="S689" s="700"/>
      <c r="T689" s="147"/>
      <c r="U689" s="717"/>
      <c r="V689" s="703"/>
      <c r="W689" s="703"/>
      <c r="X689" s="703"/>
      <c r="Y689" s="703"/>
      <c r="Z689" s="379"/>
      <c r="AA689" s="718"/>
      <c r="AB689" s="148"/>
      <c r="AC689" s="700"/>
      <c r="AD689" s="379"/>
      <c r="AE689" s="489" t="s">
        <v>418</v>
      </c>
      <c r="AF689" s="379"/>
      <c r="AG689" s="701"/>
      <c r="AH689" s="701"/>
      <c r="AI689" s="701"/>
      <c r="AJ689" s="701"/>
      <c r="AK689" s="701"/>
      <c r="AL689" s="701"/>
      <c r="AM689" s="727"/>
      <c r="AN689" s="727"/>
      <c r="AO689" s="727"/>
      <c r="AP689" s="727"/>
      <c r="AQ689" s="727"/>
      <c r="AR689" s="727"/>
      <c r="AS689" s="94"/>
      <c r="AT689" s="703"/>
      <c r="AU689" s="94"/>
      <c r="AV689" s="718"/>
      <c r="AW689" s="148"/>
      <c r="AX689" s="700"/>
      <c r="AY689" s="703"/>
      <c r="AZ689" s="94"/>
      <c r="BA689" s="364" t="s">
        <v>3</v>
      </c>
      <c r="BC689" s="703"/>
      <c r="BD689" s="619"/>
      <c r="BE689" s="703"/>
      <c r="BF689" s="619"/>
      <c r="BG689" s="703"/>
      <c r="BH689" s="619"/>
      <c r="BI689" s="703"/>
      <c r="BJ689" s="619"/>
      <c r="BK689" s="705"/>
      <c r="BL689" s="707"/>
      <c r="BM689" s="619"/>
      <c r="BO689" s="625"/>
    </row>
    <row r="690" spans="1:67" s="115" customFormat="1" ht="87.6" customHeight="1" x14ac:dyDescent="0.2">
      <c r="A690" s="984" t="s">
        <v>734</v>
      </c>
      <c r="B690" s="718" t="s">
        <v>1160</v>
      </c>
      <c r="C690" s="718"/>
      <c r="D690" s="379"/>
      <c r="E690" s="702" t="s">
        <v>1161</v>
      </c>
      <c r="F690" s="379"/>
      <c r="G690" s="702"/>
      <c r="H690" s="379"/>
      <c r="I690" s="702"/>
      <c r="J690" s="702"/>
      <c r="K690" s="700"/>
      <c r="L690" s="700">
        <v>1</v>
      </c>
      <c r="M690" s="700"/>
      <c r="N690" s="379"/>
      <c r="O690" s="700"/>
      <c r="P690" s="700"/>
      <c r="Q690" s="700"/>
      <c r="R690" s="700">
        <v>1</v>
      </c>
      <c r="S690" s="700"/>
      <c r="T690" s="147"/>
      <c r="U690" s="716" t="s">
        <v>375</v>
      </c>
      <c r="V690" s="702">
        <v>1</v>
      </c>
      <c r="W690" s="702"/>
      <c r="X690" s="702"/>
      <c r="Y690" s="702"/>
      <c r="Z690" s="379"/>
      <c r="AA690" s="718" t="s">
        <v>358</v>
      </c>
      <c r="AB690" s="148"/>
      <c r="AC690" s="700" t="s">
        <v>877</v>
      </c>
      <c r="AD690" s="379"/>
      <c r="AE690" s="367" t="s">
        <v>372</v>
      </c>
      <c r="AF690" s="379"/>
      <c r="AG690" s="700"/>
      <c r="AH690" s="700"/>
      <c r="AI690" s="700"/>
      <c r="AJ690" s="700"/>
      <c r="AK690" s="700"/>
      <c r="AL690" s="700"/>
      <c r="AM690" s="726"/>
      <c r="AN690" s="726"/>
      <c r="AO690" s="726"/>
      <c r="AP690" s="726"/>
      <c r="AQ690" s="726"/>
      <c r="AR690" s="726"/>
      <c r="AS690" s="94"/>
      <c r="AT690" s="702">
        <f t="shared" ref="AT690" si="475">SUM(AG690:AR690)</f>
        <v>0</v>
      </c>
      <c r="AU690" s="94"/>
      <c r="AV690" s="718" t="s">
        <v>58</v>
      </c>
      <c r="AW690" s="148"/>
      <c r="AX690" s="700">
        <v>1</v>
      </c>
      <c r="AY690" s="702">
        <f t="shared" ref="AY690" si="476">IF(AT690&lt;&gt;0,1,0)</f>
        <v>0</v>
      </c>
      <c r="AZ690" s="94"/>
      <c r="BA690" s="364" t="s">
        <v>352</v>
      </c>
      <c r="BC690" s="702"/>
      <c r="BD690" s="618"/>
      <c r="BE690" s="702"/>
      <c r="BF690" s="618"/>
      <c r="BG690" s="702"/>
      <c r="BH690" s="618"/>
      <c r="BI690" s="702"/>
      <c r="BJ690" s="618"/>
      <c r="BK690" s="704">
        <f t="shared" ref="BK690" si="477">BC690+BE690+BG690+BI690</f>
        <v>0</v>
      </c>
      <c r="BL690" s="706" t="e">
        <f>BK690/AT690</f>
        <v>#DIV/0!</v>
      </c>
      <c r="BM690" s="618">
        <f t="shared" ref="BM690" si="478">BD690+BF690+BH690+BJ690</f>
        <v>0</v>
      </c>
      <c r="BO690" s="624"/>
    </row>
    <row r="691" spans="1:67" s="115" customFormat="1" ht="87.6" customHeight="1" x14ac:dyDescent="0.2">
      <c r="A691" s="984"/>
      <c r="B691" s="718"/>
      <c r="C691" s="718"/>
      <c r="D691" s="379"/>
      <c r="E691" s="703"/>
      <c r="F691" s="379"/>
      <c r="G691" s="703"/>
      <c r="H691" s="379"/>
      <c r="I691" s="703"/>
      <c r="J691" s="703"/>
      <c r="K691" s="700"/>
      <c r="L691" s="700"/>
      <c r="M691" s="700"/>
      <c r="N691" s="379"/>
      <c r="O691" s="700"/>
      <c r="P691" s="700"/>
      <c r="Q691" s="700"/>
      <c r="R691" s="700"/>
      <c r="S691" s="700"/>
      <c r="T691" s="147"/>
      <c r="U691" s="717"/>
      <c r="V691" s="703"/>
      <c r="W691" s="703"/>
      <c r="X691" s="703"/>
      <c r="Y691" s="703"/>
      <c r="Z691" s="379"/>
      <c r="AA691" s="718"/>
      <c r="AB691" s="148"/>
      <c r="AC691" s="700"/>
      <c r="AD691" s="379"/>
      <c r="AE691" s="489" t="s">
        <v>418</v>
      </c>
      <c r="AF691" s="379"/>
      <c r="AG691" s="701"/>
      <c r="AH691" s="701"/>
      <c r="AI691" s="701"/>
      <c r="AJ691" s="701"/>
      <c r="AK691" s="701"/>
      <c r="AL691" s="701"/>
      <c r="AM691" s="727"/>
      <c r="AN691" s="727"/>
      <c r="AO691" s="727"/>
      <c r="AP691" s="727"/>
      <c r="AQ691" s="727"/>
      <c r="AR691" s="727"/>
      <c r="AS691" s="94"/>
      <c r="AT691" s="703"/>
      <c r="AU691" s="94"/>
      <c r="AV691" s="718"/>
      <c r="AW691" s="148"/>
      <c r="AX691" s="700"/>
      <c r="AY691" s="703"/>
      <c r="AZ691" s="94"/>
      <c r="BA691" s="364" t="s">
        <v>3</v>
      </c>
      <c r="BC691" s="703"/>
      <c r="BD691" s="619"/>
      <c r="BE691" s="703"/>
      <c r="BF691" s="619"/>
      <c r="BG691" s="703"/>
      <c r="BH691" s="619"/>
      <c r="BI691" s="703"/>
      <c r="BJ691" s="619"/>
      <c r="BK691" s="705"/>
      <c r="BL691" s="707"/>
      <c r="BM691" s="619"/>
      <c r="BO691" s="625"/>
    </row>
    <row r="692" spans="1:67" s="115" customFormat="1" ht="83.25" customHeight="1" x14ac:dyDescent="0.2">
      <c r="A692" s="702" t="s">
        <v>758</v>
      </c>
      <c r="B692" s="972" t="s">
        <v>854</v>
      </c>
      <c r="C692" s="973"/>
      <c r="D692" s="379"/>
      <c r="E692" s="702" t="s">
        <v>380</v>
      </c>
      <c r="F692" s="379"/>
      <c r="G692" s="702"/>
      <c r="H692" s="379"/>
      <c r="I692" s="702"/>
      <c r="J692" s="702"/>
      <c r="K692" s="702"/>
      <c r="L692" s="702">
        <v>1</v>
      </c>
      <c r="M692" s="702"/>
      <c r="N692" s="379"/>
      <c r="O692" s="702"/>
      <c r="P692" s="702"/>
      <c r="Q692" s="702"/>
      <c r="R692" s="702">
        <v>1</v>
      </c>
      <c r="S692" s="702"/>
      <c r="T692" s="147"/>
      <c r="U692" s="716" t="s">
        <v>377</v>
      </c>
      <c r="V692" s="702">
        <v>1</v>
      </c>
      <c r="W692" s="702">
        <v>1</v>
      </c>
      <c r="X692" s="702">
        <v>1</v>
      </c>
      <c r="Y692" s="702"/>
      <c r="Z692" s="379"/>
      <c r="AA692" s="975" t="s">
        <v>366</v>
      </c>
      <c r="AB692" s="148"/>
      <c r="AC692" s="702" t="s">
        <v>877</v>
      </c>
      <c r="AD692" s="379"/>
      <c r="AE692" s="367" t="s">
        <v>68</v>
      </c>
      <c r="AF692" s="379"/>
      <c r="AG692" s="979"/>
      <c r="AH692" s="979"/>
      <c r="AI692" s="979"/>
      <c r="AJ692" s="979"/>
      <c r="AK692" s="979"/>
      <c r="AL692" s="979"/>
      <c r="AM692" s="979"/>
      <c r="AN692" s="979"/>
      <c r="AO692" s="979"/>
      <c r="AP692" s="979"/>
      <c r="AQ692" s="979"/>
      <c r="AR692" s="979"/>
      <c r="AS692" s="94"/>
      <c r="AT692" s="702">
        <f t="shared" si="463"/>
        <v>0</v>
      </c>
      <c r="AU692" s="94"/>
      <c r="AV692" s="975" t="s">
        <v>58</v>
      </c>
      <c r="AW692" s="148"/>
      <c r="AX692" s="702">
        <v>1</v>
      </c>
      <c r="AY692" s="702">
        <f t="shared" si="464"/>
        <v>0</v>
      </c>
      <c r="AZ692" s="94"/>
      <c r="BA692" s="364" t="s">
        <v>352</v>
      </c>
      <c r="BC692" s="702"/>
      <c r="BD692" s="618"/>
      <c r="BE692" s="702"/>
      <c r="BF692" s="618"/>
      <c r="BG692" s="702"/>
      <c r="BH692" s="618"/>
      <c r="BI692" s="702"/>
      <c r="BJ692" s="618"/>
      <c r="BK692" s="704">
        <f t="shared" si="455"/>
        <v>0</v>
      </c>
      <c r="BL692" s="706" t="e">
        <f>BK692/AT692</f>
        <v>#DIV/0!</v>
      </c>
      <c r="BM692" s="618">
        <f t="shared" si="457"/>
        <v>0</v>
      </c>
      <c r="BO692" s="624"/>
    </row>
    <row r="693" spans="1:67" s="115" customFormat="1" ht="61.5" customHeight="1" x14ac:dyDescent="0.2">
      <c r="A693" s="980"/>
      <c r="B693" s="987"/>
      <c r="C693" s="988"/>
      <c r="D693" s="379"/>
      <c r="E693" s="980"/>
      <c r="F693" s="379"/>
      <c r="G693" s="980"/>
      <c r="H693" s="379"/>
      <c r="I693" s="980"/>
      <c r="J693" s="980"/>
      <c r="K693" s="980"/>
      <c r="L693" s="980"/>
      <c r="M693" s="980"/>
      <c r="N693" s="379"/>
      <c r="O693" s="980"/>
      <c r="P693" s="980"/>
      <c r="Q693" s="980"/>
      <c r="R693" s="980"/>
      <c r="S693" s="980"/>
      <c r="T693" s="147"/>
      <c r="U693" s="958"/>
      <c r="V693" s="980"/>
      <c r="W693" s="980"/>
      <c r="X693" s="980"/>
      <c r="Y693" s="980"/>
      <c r="Z693" s="379"/>
      <c r="AA693" s="976"/>
      <c r="AB693" s="148"/>
      <c r="AC693" s="980"/>
      <c r="AD693" s="379"/>
      <c r="AE693" s="367" t="s">
        <v>213</v>
      </c>
      <c r="AF693" s="379"/>
      <c r="AG693" s="980"/>
      <c r="AH693" s="980"/>
      <c r="AI693" s="980"/>
      <c r="AJ693" s="980"/>
      <c r="AK693" s="980"/>
      <c r="AL693" s="980"/>
      <c r="AM693" s="980"/>
      <c r="AN693" s="980"/>
      <c r="AO693" s="980"/>
      <c r="AP693" s="980"/>
      <c r="AQ693" s="980"/>
      <c r="AR693" s="980"/>
      <c r="AS693" s="94"/>
      <c r="AT693" s="980"/>
      <c r="AU693" s="94"/>
      <c r="AV693" s="976"/>
      <c r="AW693" s="148"/>
      <c r="AX693" s="980"/>
      <c r="AY693" s="980"/>
      <c r="AZ693" s="94"/>
      <c r="BA693" s="364" t="s">
        <v>352</v>
      </c>
      <c r="BC693" s="980"/>
      <c r="BD693" s="750"/>
      <c r="BE693" s="980"/>
      <c r="BF693" s="750"/>
      <c r="BG693" s="980"/>
      <c r="BH693" s="750"/>
      <c r="BI693" s="980"/>
      <c r="BJ693" s="750"/>
      <c r="BK693" s="1210"/>
      <c r="BL693" s="1215"/>
      <c r="BM693" s="750"/>
      <c r="BO693" s="1221"/>
    </row>
    <row r="694" spans="1:67" s="115" customFormat="1" ht="61.5" customHeight="1" x14ac:dyDescent="0.2">
      <c r="A694" s="703"/>
      <c r="B694" s="989"/>
      <c r="C694" s="990"/>
      <c r="D694" s="379"/>
      <c r="E694" s="703"/>
      <c r="F694" s="379"/>
      <c r="G694" s="703"/>
      <c r="H694" s="379"/>
      <c r="I694" s="703"/>
      <c r="J694" s="703"/>
      <c r="K694" s="703"/>
      <c r="L694" s="703"/>
      <c r="M694" s="703"/>
      <c r="N694" s="379"/>
      <c r="O694" s="703"/>
      <c r="P694" s="703"/>
      <c r="Q694" s="703"/>
      <c r="R694" s="703"/>
      <c r="S694" s="703"/>
      <c r="T694" s="147"/>
      <c r="U694" s="717"/>
      <c r="V694" s="703"/>
      <c r="W694" s="703"/>
      <c r="X694" s="703"/>
      <c r="Y694" s="703"/>
      <c r="Z694" s="379"/>
      <c r="AA694" s="977"/>
      <c r="AB694" s="148"/>
      <c r="AC694" s="703"/>
      <c r="AD694" s="379"/>
      <c r="AE694" s="367" t="s">
        <v>69</v>
      </c>
      <c r="AF694" s="379"/>
      <c r="AG694" s="981"/>
      <c r="AH694" s="981"/>
      <c r="AI694" s="981"/>
      <c r="AJ694" s="981"/>
      <c r="AK694" s="981"/>
      <c r="AL694" s="981"/>
      <c r="AM694" s="981"/>
      <c r="AN694" s="981"/>
      <c r="AO694" s="981"/>
      <c r="AP694" s="981"/>
      <c r="AQ694" s="981"/>
      <c r="AR694" s="981"/>
      <c r="AS694" s="94"/>
      <c r="AT694" s="703"/>
      <c r="AU694" s="94"/>
      <c r="AV694" s="977"/>
      <c r="AW694" s="148"/>
      <c r="AX694" s="703"/>
      <c r="AY694" s="703"/>
      <c r="AZ694" s="94"/>
      <c r="BA694" s="364" t="s">
        <v>352</v>
      </c>
      <c r="BC694" s="703"/>
      <c r="BD694" s="619"/>
      <c r="BE694" s="703"/>
      <c r="BF694" s="619"/>
      <c r="BG694" s="703"/>
      <c r="BH694" s="619"/>
      <c r="BI694" s="703"/>
      <c r="BJ694" s="619"/>
      <c r="BK694" s="705"/>
      <c r="BL694" s="707"/>
      <c r="BM694" s="619"/>
      <c r="BO694" s="625"/>
    </row>
    <row r="695" spans="1:67" s="114" customFormat="1" ht="171.75" customHeight="1" x14ac:dyDescent="0.2">
      <c r="A695" s="364" t="s">
        <v>838</v>
      </c>
      <c r="B695" s="614" t="s">
        <v>908</v>
      </c>
      <c r="C695" s="615"/>
      <c r="E695" s="364" t="s">
        <v>387</v>
      </c>
      <c r="G695" s="364"/>
      <c r="I695" s="364"/>
      <c r="J695" s="364"/>
      <c r="K695" s="364"/>
      <c r="L695" s="364">
        <v>1</v>
      </c>
      <c r="M695" s="364"/>
      <c r="N695" s="379"/>
      <c r="O695" s="364"/>
      <c r="P695" s="364"/>
      <c r="Q695" s="364"/>
      <c r="R695" s="364">
        <v>1</v>
      </c>
      <c r="S695" s="364"/>
      <c r="U695" s="315" t="s">
        <v>375</v>
      </c>
      <c r="V695" s="364">
        <v>1</v>
      </c>
      <c r="W695" s="364">
        <v>1</v>
      </c>
      <c r="X695" s="364">
        <v>1</v>
      </c>
      <c r="Y695" s="364">
        <v>1</v>
      </c>
      <c r="AA695" s="415" t="s">
        <v>367</v>
      </c>
      <c r="AC695" s="364" t="s">
        <v>877</v>
      </c>
      <c r="AE695" s="364" t="s">
        <v>69</v>
      </c>
      <c r="AG695" s="414"/>
      <c r="AH695" s="414"/>
      <c r="AI695" s="414">
        <v>1</v>
      </c>
      <c r="AJ695" s="414"/>
      <c r="AK695" s="414"/>
      <c r="AL695" s="414"/>
      <c r="AM695" s="414"/>
      <c r="AN695" s="414"/>
      <c r="AO695" s="414"/>
      <c r="AP695" s="414"/>
      <c r="AQ695" s="414"/>
      <c r="AR695" s="414"/>
      <c r="AT695" s="364">
        <f t="shared" si="463"/>
        <v>1</v>
      </c>
      <c r="AV695" s="415" t="s">
        <v>58</v>
      </c>
      <c r="AX695" s="364">
        <v>1</v>
      </c>
      <c r="AY695" s="364">
        <f t="shared" si="464"/>
        <v>1</v>
      </c>
      <c r="BA695" s="364" t="s">
        <v>352</v>
      </c>
      <c r="BC695" s="364"/>
      <c r="BD695" s="127"/>
      <c r="BE695" s="364"/>
      <c r="BF695" s="127"/>
      <c r="BG695" s="364"/>
      <c r="BH695" s="127"/>
      <c r="BI695" s="364"/>
      <c r="BJ695" s="127"/>
      <c r="BK695" s="316">
        <f t="shared" si="455"/>
        <v>0</v>
      </c>
      <c r="BL695" s="317">
        <f t="shared" si="456"/>
        <v>0</v>
      </c>
      <c r="BM695" s="127">
        <f t="shared" si="457"/>
        <v>0</v>
      </c>
      <c r="BO695" s="149"/>
    </row>
    <row r="696" spans="1:67" s="114" customFormat="1" ht="146.44999999999999" customHeight="1" x14ac:dyDescent="0.2">
      <c r="A696" s="352" t="s">
        <v>839</v>
      </c>
      <c r="B696" s="972" t="s">
        <v>582</v>
      </c>
      <c r="C696" s="973"/>
      <c r="E696" s="352" t="s">
        <v>441</v>
      </c>
      <c r="G696" s="352"/>
      <c r="I696" s="352"/>
      <c r="J696" s="352"/>
      <c r="K696" s="352"/>
      <c r="L696" s="352">
        <v>1</v>
      </c>
      <c r="M696" s="352"/>
      <c r="N696" s="379"/>
      <c r="O696" s="352"/>
      <c r="P696" s="352"/>
      <c r="Q696" s="352"/>
      <c r="R696" s="352">
        <v>1</v>
      </c>
      <c r="S696" s="352"/>
      <c r="U696" s="358" t="s">
        <v>375</v>
      </c>
      <c r="V696" s="352">
        <v>1</v>
      </c>
      <c r="W696" s="352">
        <v>1</v>
      </c>
      <c r="X696" s="352">
        <v>1</v>
      </c>
      <c r="Y696" s="352"/>
      <c r="AA696" s="359" t="s">
        <v>438</v>
      </c>
      <c r="AC696" s="352" t="s">
        <v>877</v>
      </c>
      <c r="AE696" s="364" t="s">
        <v>69</v>
      </c>
      <c r="AG696" s="478"/>
      <c r="AH696" s="478"/>
      <c r="AI696" s="478"/>
      <c r="AJ696" s="478"/>
      <c r="AK696" s="478"/>
      <c r="AL696" s="478"/>
      <c r="AM696" s="478"/>
      <c r="AN696" s="478"/>
      <c r="AO696" s="478"/>
      <c r="AP696" s="478"/>
      <c r="AQ696" s="478"/>
      <c r="AR696" s="478"/>
      <c r="AT696" s="352">
        <f t="shared" si="463"/>
        <v>0</v>
      </c>
      <c r="AV696" s="359" t="s">
        <v>58</v>
      </c>
      <c r="AX696" s="352">
        <v>1</v>
      </c>
      <c r="AY696" s="352">
        <f t="shared" si="464"/>
        <v>0</v>
      </c>
      <c r="BA696" s="364" t="s">
        <v>352</v>
      </c>
      <c r="BC696" s="364"/>
      <c r="BD696" s="127"/>
      <c r="BE696" s="364"/>
      <c r="BF696" s="127"/>
      <c r="BG696" s="364"/>
      <c r="BH696" s="127"/>
      <c r="BI696" s="364"/>
      <c r="BJ696" s="127"/>
      <c r="BK696" s="316">
        <f t="shared" si="455"/>
        <v>0</v>
      </c>
      <c r="BL696" s="317" t="e">
        <f t="shared" si="456"/>
        <v>#DIV/0!</v>
      </c>
      <c r="BM696" s="127">
        <f t="shared" si="457"/>
        <v>0</v>
      </c>
      <c r="BO696" s="149"/>
    </row>
    <row r="697" spans="1:67" s="114" customFormat="1" ht="147" customHeight="1" x14ac:dyDescent="0.2">
      <c r="A697" s="364" t="s">
        <v>840</v>
      </c>
      <c r="B697" s="614" t="s">
        <v>583</v>
      </c>
      <c r="C697" s="615"/>
      <c r="E697" s="170"/>
      <c r="G697" s="170"/>
      <c r="I697" s="170"/>
      <c r="J697" s="170"/>
      <c r="K697" s="170"/>
      <c r="L697" s="170"/>
      <c r="M697" s="170"/>
      <c r="O697" s="170"/>
      <c r="P697" s="170"/>
      <c r="Q697" s="170"/>
      <c r="R697" s="170"/>
      <c r="S697" s="170"/>
      <c r="U697" s="172"/>
      <c r="V697" s="170"/>
      <c r="W697" s="170"/>
      <c r="X697" s="170"/>
      <c r="Y697" s="170"/>
      <c r="AA697" s="173"/>
      <c r="AC697" s="171"/>
      <c r="AE697" s="170"/>
      <c r="AG697" s="170"/>
      <c r="AH697" s="170"/>
      <c r="AI697" s="170"/>
      <c r="AJ697" s="170"/>
      <c r="AK697" s="170"/>
      <c r="AL697" s="170"/>
      <c r="AM697" s="170"/>
      <c r="AN697" s="170"/>
      <c r="AO697" s="170"/>
      <c r="AP697" s="170"/>
      <c r="AQ697" s="170"/>
      <c r="AR697" s="170"/>
      <c r="AT697" s="170"/>
      <c r="AV697" s="173"/>
      <c r="AX697" s="170"/>
      <c r="AY697" s="170"/>
      <c r="BA697" s="170"/>
      <c r="BD697" s="118"/>
      <c r="BF697" s="118"/>
      <c r="BH697" s="118"/>
      <c r="BJ697" s="118"/>
      <c r="BK697" s="133"/>
      <c r="BL697" s="133"/>
      <c r="BM697" s="118"/>
    </row>
    <row r="698" spans="1:67" s="114" customFormat="1" ht="69.599999999999994" customHeight="1" x14ac:dyDescent="0.2">
      <c r="A698" s="702" t="s">
        <v>841</v>
      </c>
      <c r="B698" s="1260" t="s">
        <v>843</v>
      </c>
      <c r="C698" s="1262" t="s">
        <v>763</v>
      </c>
      <c r="E698" s="702" t="s">
        <v>251</v>
      </c>
      <c r="G698" s="702"/>
      <c r="I698" s="702"/>
      <c r="J698" s="702"/>
      <c r="K698" s="702"/>
      <c r="L698" s="702">
        <v>1</v>
      </c>
      <c r="M698" s="702"/>
      <c r="N698" s="379"/>
      <c r="O698" s="702"/>
      <c r="P698" s="702"/>
      <c r="Q698" s="702"/>
      <c r="R698" s="702">
        <v>1</v>
      </c>
      <c r="S698" s="702"/>
      <c r="U698" s="716" t="s">
        <v>375</v>
      </c>
      <c r="V698" s="702">
        <v>1</v>
      </c>
      <c r="W698" s="702">
        <v>1</v>
      </c>
      <c r="X698" s="702">
        <v>1</v>
      </c>
      <c r="Y698" s="702">
        <v>1</v>
      </c>
      <c r="AA698" s="975" t="s">
        <v>252</v>
      </c>
      <c r="AC698" s="933"/>
      <c r="AE698" s="364" t="s">
        <v>371</v>
      </c>
      <c r="AG698" s="702"/>
      <c r="AH698" s="702"/>
      <c r="AI698" s="702"/>
      <c r="AJ698" s="702"/>
      <c r="AK698" s="702"/>
      <c r="AL698" s="702"/>
      <c r="AM698" s="702">
        <v>1</v>
      </c>
      <c r="AN698" s="702"/>
      <c r="AO698" s="702"/>
      <c r="AP698" s="702"/>
      <c r="AQ698" s="702"/>
      <c r="AR698" s="702">
        <v>1</v>
      </c>
      <c r="AT698" s="702">
        <f t="shared" ref="AT698" si="479">SUM(AG698:AR698)</f>
        <v>2</v>
      </c>
      <c r="AV698" s="975" t="s">
        <v>58</v>
      </c>
      <c r="AX698" s="702">
        <v>1</v>
      </c>
      <c r="AY698" s="702">
        <f t="shared" ref="AY698" si="480">IF(AT698&lt;&gt;0,1,0)</f>
        <v>1</v>
      </c>
      <c r="BA698" s="364" t="s">
        <v>352</v>
      </c>
      <c r="BC698" s="702"/>
      <c r="BD698" s="618"/>
      <c r="BE698" s="702"/>
      <c r="BF698" s="618"/>
      <c r="BG698" s="702"/>
      <c r="BH698" s="618"/>
      <c r="BI698" s="702"/>
      <c r="BJ698" s="618"/>
      <c r="BK698" s="704">
        <f t="shared" ref="BK698" si="481">BC698+BE698+BG698+BI698</f>
        <v>0</v>
      </c>
      <c r="BL698" s="706">
        <f t="shared" ref="BL698" si="482">BK698/AT698</f>
        <v>0</v>
      </c>
      <c r="BM698" s="618">
        <f t="shared" ref="BM698" si="483">BD698+BF698+BH698+BJ698</f>
        <v>0</v>
      </c>
      <c r="BO698" s="624"/>
    </row>
    <row r="699" spans="1:67" s="114" customFormat="1" ht="69.599999999999994" customHeight="1" x14ac:dyDescent="0.2">
      <c r="A699" s="703"/>
      <c r="B699" s="1261"/>
      <c r="C699" s="1263"/>
      <c r="E699" s="703"/>
      <c r="G699" s="703"/>
      <c r="I699" s="703"/>
      <c r="J699" s="703"/>
      <c r="K699" s="703"/>
      <c r="L699" s="703"/>
      <c r="M699" s="703"/>
      <c r="N699" s="379"/>
      <c r="O699" s="703"/>
      <c r="P699" s="703"/>
      <c r="Q699" s="703"/>
      <c r="R699" s="703"/>
      <c r="S699" s="703"/>
      <c r="U699" s="717"/>
      <c r="V699" s="703"/>
      <c r="W699" s="703"/>
      <c r="X699" s="703"/>
      <c r="Y699" s="703"/>
      <c r="AA699" s="977"/>
      <c r="AC699" s="933"/>
      <c r="AE699" s="364" t="s">
        <v>372</v>
      </c>
      <c r="AG699" s="703"/>
      <c r="AH699" s="703"/>
      <c r="AI699" s="703"/>
      <c r="AJ699" s="703"/>
      <c r="AK699" s="703"/>
      <c r="AL699" s="703"/>
      <c r="AM699" s="703"/>
      <c r="AN699" s="703"/>
      <c r="AO699" s="703"/>
      <c r="AP699" s="703"/>
      <c r="AQ699" s="703"/>
      <c r="AR699" s="703"/>
      <c r="AT699" s="703"/>
      <c r="AV699" s="977"/>
      <c r="AX699" s="703"/>
      <c r="AY699" s="703"/>
      <c r="BA699" s="364" t="s">
        <v>352</v>
      </c>
      <c r="BC699" s="703"/>
      <c r="BD699" s="619"/>
      <c r="BE699" s="703"/>
      <c r="BF699" s="619"/>
      <c r="BG699" s="703"/>
      <c r="BH699" s="619"/>
      <c r="BI699" s="703"/>
      <c r="BJ699" s="619"/>
      <c r="BK699" s="705"/>
      <c r="BL699" s="707"/>
      <c r="BM699" s="619"/>
      <c r="BO699" s="625"/>
    </row>
    <row r="700" spans="1:67" s="114" customFormat="1" ht="69.599999999999994" customHeight="1" x14ac:dyDescent="0.2">
      <c r="A700" s="702" t="s">
        <v>842</v>
      </c>
      <c r="B700" s="1260" t="s">
        <v>844</v>
      </c>
      <c r="C700" s="1262" t="s">
        <v>764</v>
      </c>
      <c r="E700" s="702" t="s">
        <v>251</v>
      </c>
      <c r="G700" s="702"/>
      <c r="I700" s="702"/>
      <c r="J700" s="702"/>
      <c r="K700" s="702"/>
      <c r="L700" s="702">
        <v>1</v>
      </c>
      <c r="M700" s="702"/>
      <c r="N700" s="379"/>
      <c r="O700" s="702"/>
      <c r="P700" s="702"/>
      <c r="Q700" s="702"/>
      <c r="R700" s="702">
        <v>1</v>
      </c>
      <c r="S700" s="702"/>
      <c r="U700" s="716" t="s">
        <v>375</v>
      </c>
      <c r="V700" s="702">
        <v>1</v>
      </c>
      <c r="W700" s="702">
        <v>1</v>
      </c>
      <c r="X700" s="702">
        <v>1</v>
      </c>
      <c r="Y700" s="702">
        <v>1</v>
      </c>
      <c r="AA700" s="975" t="s">
        <v>252</v>
      </c>
      <c r="AC700" s="933"/>
      <c r="AE700" s="364" t="s">
        <v>371</v>
      </c>
      <c r="AG700" s="702"/>
      <c r="AH700" s="702"/>
      <c r="AI700" s="702"/>
      <c r="AJ700" s="702"/>
      <c r="AK700" s="702"/>
      <c r="AL700" s="702"/>
      <c r="AM700" s="702">
        <v>1</v>
      </c>
      <c r="AN700" s="702"/>
      <c r="AO700" s="702"/>
      <c r="AP700" s="702"/>
      <c r="AQ700" s="702"/>
      <c r="AR700" s="702">
        <v>1</v>
      </c>
      <c r="AT700" s="702">
        <f t="shared" ref="AT700" si="484">SUM(AG700:AR700)</f>
        <v>2</v>
      </c>
      <c r="AV700" s="975" t="s">
        <v>58</v>
      </c>
      <c r="AX700" s="702">
        <v>1</v>
      </c>
      <c r="AY700" s="702">
        <f t="shared" ref="AY700" si="485">IF(AT700&lt;&gt;0,1,0)</f>
        <v>1</v>
      </c>
      <c r="BA700" s="364" t="s">
        <v>352</v>
      </c>
      <c r="BC700" s="702"/>
      <c r="BD700" s="618"/>
      <c r="BE700" s="702"/>
      <c r="BF700" s="618"/>
      <c r="BG700" s="702"/>
      <c r="BH700" s="618"/>
      <c r="BI700" s="702"/>
      <c r="BJ700" s="618"/>
      <c r="BK700" s="704">
        <f t="shared" ref="BK700" si="486">BC700+BE700+BG700+BI700</f>
        <v>0</v>
      </c>
      <c r="BL700" s="706">
        <f t="shared" ref="BL700" si="487">BK700/AT700</f>
        <v>0</v>
      </c>
      <c r="BM700" s="618">
        <f t="shared" ref="BM700" si="488">BD700+BF700+BH700+BJ700</f>
        <v>0</v>
      </c>
      <c r="BO700" s="624"/>
    </row>
    <row r="701" spans="1:67" s="114" customFormat="1" ht="69.599999999999994" customHeight="1" x14ac:dyDescent="0.2">
      <c r="A701" s="703"/>
      <c r="B701" s="1261"/>
      <c r="C701" s="1263"/>
      <c r="E701" s="703"/>
      <c r="G701" s="703"/>
      <c r="I701" s="703"/>
      <c r="J701" s="703"/>
      <c r="K701" s="703"/>
      <c r="L701" s="703"/>
      <c r="M701" s="703"/>
      <c r="N701" s="379"/>
      <c r="O701" s="703"/>
      <c r="P701" s="703"/>
      <c r="Q701" s="703"/>
      <c r="R701" s="703"/>
      <c r="S701" s="703"/>
      <c r="U701" s="717"/>
      <c r="V701" s="703"/>
      <c r="W701" s="703"/>
      <c r="X701" s="703"/>
      <c r="Y701" s="703"/>
      <c r="AA701" s="977"/>
      <c r="AC701" s="933"/>
      <c r="AE701" s="364" t="s">
        <v>372</v>
      </c>
      <c r="AG701" s="703"/>
      <c r="AH701" s="703"/>
      <c r="AI701" s="703"/>
      <c r="AJ701" s="703"/>
      <c r="AK701" s="703"/>
      <c r="AL701" s="703"/>
      <c r="AM701" s="703"/>
      <c r="AN701" s="703"/>
      <c r="AO701" s="703"/>
      <c r="AP701" s="703"/>
      <c r="AQ701" s="703"/>
      <c r="AR701" s="703"/>
      <c r="AT701" s="703"/>
      <c r="AV701" s="977"/>
      <c r="AX701" s="703"/>
      <c r="AY701" s="703"/>
      <c r="BA701" s="364" t="s">
        <v>352</v>
      </c>
      <c r="BC701" s="703"/>
      <c r="BD701" s="619"/>
      <c r="BE701" s="703"/>
      <c r="BF701" s="619"/>
      <c r="BG701" s="703"/>
      <c r="BH701" s="619"/>
      <c r="BI701" s="703"/>
      <c r="BJ701" s="619"/>
      <c r="BK701" s="705"/>
      <c r="BL701" s="707"/>
      <c r="BM701" s="619"/>
      <c r="BO701" s="625"/>
    </row>
    <row r="702" spans="1:67" s="114" customFormat="1" ht="69.599999999999994" customHeight="1" x14ac:dyDescent="0.2">
      <c r="A702" s="702" t="s">
        <v>1163</v>
      </c>
      <c r="B702" s="1260" t="s">
        <v>845</v>
      </c>
      <c r="C702" s="1262" t="s">
        <v>765</v>
      </c>
      <c r="E702" s="702" t="s">
        <v>251</v>
      </c>
      <c r="G702" s="702"/>
      <c r="I702" s="702"/>
      <c r="J702" s="702"/>
      <c r="K702" s="702"/>
      <c r="L702" s="702">
        <v>1</v>
      </c>
      <c r="M702" s="702"/>
      <c r="N702" s="379"/>
      <c r="O702" s="702"/>
      <c r="P702" s="702"/>
      <c r="Q702" s="702"/>
      <c r="R702" s="702">
        <v>1</v>
      </c>
      <c r="S702" s="702"/>
      <c r="U702" s="716" t="s">
        <v>375</v>
      </c>
      <c r="V702" s="702">
        <v>1</v>
      </c>
      <c r="W702" s="702">
        <v>1</v>
      </c>
      <c r="X702" s="702">
        <v>1</v>
      </c>
      <c r="Y702" s="702">
        <v>1</v>
      </c>
      <c r="AA702" s="975" t="s">
        <v>252</v>
      </c>
      <c r="AC702" s="933"/>
      <c r="AE702" s="364" t="s">
        <v>371</v>
      </c>
      <c r="AG702" s="702"/>
      <c r="AH702" s="702"/>
      <c r="AI702" s="702"/>
      <c r="AJ702" s="702"/>
      <c r="AK702" s="702"/>
      <c r="AL702" s="702"/>
      <c r="AM702" s="702">
        <v>1</v>
      </c>
      <c r="AN702" s="702"/>
      <c r="AO702" s="702"/>
      <c r="AP702" s="702"/>
      <c r="AQ702" s="702"/>
      <c r="AR702" s="702">
        <v>1</v>
      </c>
      <c r="AT702" s="702">
        <f t="shared" ref="AT702" si="489">SUM(AG702:AR702)</f>
        <v>2</v>
      </c>
      <c r="AV702" s="975" t="s">
        <v>58</v>
      </c>
      <c r="AX702" s="702">
        <v>1</v>
      </c>
      <c r="AY702" s="702">
        <f t="shared" ref="AY702" si="490">IF(AT702&lt;&gt;0,1,0)</f>
        <v>1</v>
      </c>
      <c r="BA702" s="364" t="s">
        <v>352</v>
      </c>
      <c r="BC702" s="702"/>
      <c r="BD702" s="618"/>
      <c r="BE702" s="702"/>
      <c r="BF702" s="618"/>
      <c r="BG702" s="702"/>
      <c r="BH702" s="618"/>
      <c r="BI702" s="702"/>
      <c r="BJ702" s="618"/>
      <c r="BK702" s="704">
        <f t="shared" ref="BK702" si="491">BC702+BE702+BG702+BI702</f>
        <v>0</v>
      </c>
      <c r="BL702" s="706">
        <f t="shared" ref="BL702" si="492">BK702/AT702</f>
        <v>0</v>
      </c>
      <c r="BM702" s="618">
        <f t="shared" ref="BM702" si="493">BD702+BF702+BH702+BJ702</f>
        <v>0</v>
      </c>
      <c r="BO702" s="624"/>
    </row>
    <row r="703" spans="1:67" s="114" customFormat="1" ht="69.599999999999994" customHeight="1" x14ac:dyDescent="0.2">
      <c r="A703" s="703"/>
      <c r="B703" s="1261"/>
      <c r="C703" s="1263"/>
      <c r="E703" s="703"/>
      <c r="G703" s="703"/>
      <c r="I703" s="703"/>
      <c r="J703" s="703"/>
      <c r="K703" s="703"/>
      <c r="L703" s="703"/>
      <c r="M703" s="703"/>
      <c r="N703" s="379"/>
      <c r="O703" s="703"/>
      <c r="P703" s="703"/>
      <c r="Q703" s="703"/>
      <c r="R703" s="703"/>
      <c r="S703" s="703"/>
      <c r="U703" s="717"/>
      <c r="V703" s="703"/>
      <c r="W703" s="703"/>
      <c r="X703" s="703"/>
      <c r="Y703" s="703"/>
      <c r="AA703" s="977"/>
      <c r="AC703" s="933"/>
      <c r="AE703" s="364" t="s">
        <v>372</v>
      </c>
      <c r="AG703" s="703"/>
      <c r="AH703" s="703"/>
      <c r="AI703" s="703"/>
      <c r="AJ703" s="703"/>
      <c r="AK703" s="703"/>
      <c r="AL703" s="703"/>
      <c r="AM703" s="703"/>
      <c r="AN703" s="703"/>
      <c r="AO703" s="703"/>
      <c r="AP703" s="703"/>
      <c r="AQ703" s="703"/>
      <c r="AR703" s="703"/>
      <c r="AT703" s="703"/>
      <c r="AV703" s="977"/>
      <c r="AX703" s="703"/>
      <c r="AY703" s="703"/>
      <c r="BA703" s="364" t="s">
        <v>352</v>
      </c>
      <c r="BC703" s="703"/>
      <c r="BD703" s="619"/>
      <c r="BE703" s="703"/>
      <c r="BF703" s="619"/>
      <c r="BG703" s="703"/>
      <c r="BH703" s="619"/>
      <c r="BI703" s="703"/>
      <c r="BJ703" s="619"/>
      <c r="BK703" s="705"/>
      <c r="BL703" s="707"/>
      <c r="BM703" s="619"/>
      <c r="BO703" s="625"/>
    </row>
    <row r="704" spans="1:67" s="114" customFormat="1" ht="69.599999999999994" customHeight="1" x14ac:dyDescent="0.2">
      <c r="A704" s="702" t="s">
        <v>1164</v>
      </c>
      <c r="B704" s="1260" t="s">
        <v>846</v>
      </c>
      <c r="C704" s="1262" t="s">
        <v>766</v>
      </c>
      <c r="E704" s="702" t="s">
        <v>251</v>
      </c>
      <c r="G704" s="702"/>
      <c r="I704" s="702"/>
      <c r="J704" s="702"/>
      <c r="K704" s="702"/>
      <c r="L704" s="702">
        <v>1</v>
      </c>
      <c r="M704" s="702"/>
      <c r="N704" s="379"/>
      <c r="O704" s="702"/>
      <c r="P704" s="702"/>
      <c r="Q704" s="702"/>
      <c r="R704" s="702">
        <v>1</v>
      </c>
      <c r="S704" s="702"/>
      <c r="U704" s="716" t="s">
        <v>375</v>
      </c>
      <c r="V704" s="702">
        <v>1</v>
      </c>
      <c r="W704" s="702">
        <v>1</v>
      </c>
      <c r="X704" s="702">
        <v>1</v>
      </c>
      <c r="Y704" s="702">
        <v>1</v>
      </c>
      <c r="AA704" s="975" t="s">
        <v>252</v>
      </c>
      <c r="AC704" s="933"/>
      <c r="AE704" s="364" t="s">
        <v>371</v>
      </c>
      <c r="AG704" s="702"/>
      <c r="AH704" s="702"/>
      <c r="AI704" s="702"/>
      <c r="AJ704" s="702"/>
      <c r="AK704" s="702"/>
      <c r="AL704" s="702"/>
      <c r="AM704" s="702">
        <v>1</v>
      </c>
      <c r="AN704" s="702"/>
      <c r="AO704" s="702"/>
      <c r="AP704" s="702"/>
      <c r="AQ704" s="702"/>
      <c r="AR704" s="702">
        <v>1</v>
      </c>
      <c r="AT704" s="702">
        <f t="shared" ref="AT704" si="494">SUM(AG704:AR704)</f>
        <v>2</v>
      </c>
      <c r="AV704" s="975" t="s">
        <v>58</v>
      </c>
      <c r="AX704" s="702">
        <v>1</v>
      </c>
      <c r="AY704" s="702">
        <f t="shared" ref="AY704" si="495">IF(AT704&lt;&gt;0,1,0)</f>
        <v>1</v>
      </c>
      <c r="BA704" s="364" t="s">
        <v>352</v>
      </c>
      <c r="BC704" s="702"/>
      <c r="BD704" s="618"/>
      <c r="BE704" s="702"/>
      <c r="BF704" s="618"/>
      <c r="BG704" s="702"/>
      <c r="BH704" s="618"/>
      <c r="BI704" s="702"/>
      <c r="BJ704" s="618"/>
      <c r="BK704" s="704">
        <f t="shared" ref="BK704" si="496">BC704+BE704+BG704+BI704</f>
        <v>0</v>
      </c>
      <c r="BL704" s="706">
        <f t="shared" ref="BL704" si="497">BK704/AT704</f>
        <v>0</v>
      </c>
      <c r="BM704" s="618">
        <f t="shared" ref="BM704" si="498">BD704+BF704+BH704+BJ704</f>
        <v>0</v>
      </c>
      <c r="BO704" s="624"/>
    </row>
    <row r="705" spans="1:67" s="114" customFormat="1" ht="69.599999999999994" customHeight="1" x14ac:dyDescent="0.2">
      <c r="A705" s="703"/>
      <c r="B705" s="1261"/>
      <c r="C705" s="1263"/>
      <c r="E705" s="703"/>
      <c r="G705" s="703"/>
      <c r="I705" s="703"/>
      <c r="J705" s="703"/>
      <c r="K705" s="703"/>
      <c r="L705" s="703"/>
      <c r="M705" s="703"/>
      <c r="N705" s="379"/>
      <c r="O705" s="703"/>
      <c r="P705" s="703"/>
      <c r="Q705" s="703"/>
      <c r="R705" s="703"/>
      <c r="S705" s="703"/>
      <c r="U705" s="717"/>
      <c r="V705" s="703"/>
      <c r="W705" s="703"/>
      <c r="X705" s="703"/>
      <c r="Y705" s="703"/>
      <c r="AA705" s="977"/>
      <c r="AC705" s="933"/>
      <c r="AE705" s="364" t="s">
        <v>372</v>
      </c>
      <c r="AG705" s="703"/>
      <c r="AH705" s="703"/>
      <c r="AI705" s="703"/>
      <c r="AJ705" s="703"/>
      <c r="AK705" s="703"/>
      <c r="AL705" s="703"/>
      <c r="AM705" s="703"/>
      <c r="AN705" s="703"/>
      <c r="AO705" s="703"/>
      <c r="AP705" s="703"/>
      <c r="AQ705" s="703"/>
      <c r="AR705" s="703"/>
      <c r="AT705" s="703"/>
      <c r="AV705" s="977"/>
      <c r="AX705" s="703"/>
      <c r="AY705" s="703"/>
      <c r="BA705" s="364" t="s">
        <v>352</v>
      </c>
      <c r="BC705" s="703"/>
      <c r="BD705" s="619"/>
      <c r="BE705" s="703"/>
      <c r="BF705" s="619"/>
      <c r="BG705" s="703"/>
      <c r="BH705" s="619"/>
      <c r="BI705" s="703"/>
      <c r="BJ705" s="619"/>
      <c r="BK705" s="705"/>
      <c r="BL705" s="707"/>
      <c r="BM705" s="619"/>
      <c r="BO705" s="625"/>
    </row>
    <row r="706" spans="1:67" s="94" customFormat="1" ht="9" customHeight="1" thickBot="1" x14ac:dyDescent="0.25">
      <c r="A706" s="114"/>
      <c r="B706" s="115"/>
      <c r="C706" s="115"/>
      <c r="D706" s="114"/>
      <c r="E706" s="114"/>
      <c r="F706" s="114"/>
      <c r="G706" s="114"/>
      <c r="H706" s="114"/>
      <c r="I706" s="114"/>
      <c r="J706" s="114"/>
      <c r="K706" s="114"/>
      <c r="L706" s="114"/>
      <c r="M706" s="114"/>
      <c r="N706" s="114"/>
      <c r="O706" s="114"/>
      <c r="P706" s="114"/>
      <c r="Q706" s="114"/>
      <c r="R706" s="114"/>
      <c r="S706" s="114"/>
      <c r="T706" s="114"/>
      <c r="U706" s="116"/>
      <c r="V706" s="114"/>
      <c r="W706" s="114"/>
      <c r="X706" s="114"/>
      <c r="Y706" s="114"/>
      <c r="Z706" s="114"/>
      <c r="AA706" s="117"/>
      <c r="AB706" s="114"/>
      <c r="AC706" s="114"/>
      <c r="AD706" s="114"/>
      <c r="AE706" s="114"/>
      <c r="AF706" s="114"/>
      <c r="AG706" s="318"/>
      <c r="AH706" s="318"/>
      <c r="AI706" s="318"/>
      <c r="AJ706" s="318"/>
      <c r="AK706" s="318"/>
      <c r="AL706" s="318"/>
      <c r="AM706" s="318"/>
      <c r="AN706" s="318"/>
      <c r="AO706" s="318"/>
      <c r="AP706" s="318"/>
      <c r="AQ706" s="318"/>
      <c r="AR706" s="318"/>
      <c r="AT706" s="114"/>
      <c r="AV706" s="115"/>
      <c r="AW706" s="114"/>
      <c r="AX706" s="114"/>
      <c r="AY706" s="114"/>
      <c r="BA706" s="114"/>
      <c r="BD706" s="118"/>
      <c r="BF706" s="118"/>
      <c r="BH706" s="118"/>
      <c r="BJ706" s="118"/>
      <c r="BK706" s="119"/>
      <c r="BL706" s="119"/>
      <c r="BM706" s="118"/>
    </row>
    <row r="707" spans="1:67" s="206" customFormat="1" ht="60.6" customHeight="1" thickTop="1" thickBot="1" x14ac:dyDescent="0.25">
      <c r="A707" s="974" t="str">
        <f>B668</f>
        <v>ATENCIÓN DE TEMAS INTERNOS Y ADMINISTRATIVOS</v>
      </c>
      <c r="B707" s="974"/>
      <c r="C707" s="369" t="s">
        <v>353</v>
      </c>
      <c r="D707" s="203"/>
      <c r="E707" s="376">
        <f>COUNTIF(BA669:BA705,"P")</f>
        <v>23</v>
      </c>
      <c r="F707" s="203"/>
      <c r="G707" s="613">
        <f>E707/(E707+E708)</f>
        <v>0.74193548387096775</v>
      </c>
      <c r="H707" s="203"/>
      <c r="I707" s="376">
        <f>SUM(I669:I705)</f>
        <v>1</v>
      </c>
      <c r="J707" s="376">
        <f>SUM(J669:J705)</f>
        <v>5</v>
      </c>
      <c r="K707" s="376">
        <f>SUM(K669:K705)</f>
        <v>1</v>
      </c>
      <c r="L707" s="376">
        <f>SUM(L669:L705)</f>
        <v>18</v>
      </c>
      <c r="M707" s="376">
        <f>SUM(M669:M705)</f>
        <v>1</v>
      </c>
      <c r="N707" s="204"/>
      <c r="O707" s="376">
        <f>SUM(O669:O705)</f>
        <v>3</v>
      </c>
      <c r="P707" s="376">
        <f>SUM(P669:P705)</f>
        <v>2</v>
      </c>
      <c r="Q707" s="376">
        <f>SUM(Q669:Q705)</f>
        <v>3</v>
      </c>
      <c r="R707" s="376">
        <f>SUM(R669:R705)</f>
        <v>24</v>
      </c>
      <c r="S707" s="376">
        <f>SUM(S669:S705)</f>
        <v>2</v>
      </c>
      <c r="T707" s="203"/>
      <c r="U707" s="205"/>
      <c r="V707" s="203"/>
      <c r="W707" s="530">
        <f t="shared" ref="W707:Y707" si="499">SUM(W669:W705)</f>
        <v>18</v>
      </c>
      <c r="X707" s="530">
        <f t="shared" si="499"/>
        <v>18</v>
      </c>
      <c r="Y707" s="530">
        <f t="shared" si="499"/>
        <v>14</v>
      </c>
      <c r="Z707" s="203"/>
      <c r="AA707" s="886"/>
      <c r="AB707" s="203"/>
      <c r="AC707" s="203"/>
      <c r="AD707" s="203"/>
      <c r="AE707" s="376" t="s">
        <v>260</v>
      </c>
      <c r="AF707" s="203"/>
      <c r="AG707" s="952">
        <f>SUM(AG669:AI705)</f>
        <v>5</v>
      </c>
      <c r="AH707" s="952"/>
      <c r="AI707" s="952"/>
      <c r="AJ707" s="952">
        <f>SUM(AJ669:AL705)</f>
        <v>3</v>
      </c>
      <c r="AK707" s="952"/>
      <c r="AL707" s="952"/>
      <c r="AM707" s="952">
        <f>SUM(AM669:AO705)</f>
        <v>9</v>
      </c>
      <c r="AN707" s="952"/>
      <c r="AO707" s="952"/>
      <c r="AP707" s="952">
        <f>SUM(AP669:AR705)</f>
        <v>7</v>
      </c>
      <c r="AQ707" s="952"/>
      <c r="AR707" s="952"/>
      <c r="AT707" s="974">
        <f>SUM(AT669:AT705)</f>
        <v>24</v>
      </c>
      <c r="AV707" s="1254" t="s">
        <v>272</v>
      </c>
      <c r="AW707" s="203"/>
      <c r="AX707" s="376">
        <f>SUM(AX669:AX705)</f>
        <v>25</v>
      </c>
      <c r="AY707" s="376">
        <f>SUM(AY669:AY705)</f>
        <v>11</v>
      </c>
      <c r="BA707" s="204"/>
      <c r="BC707" s="390">
        <f t="shared" ref="BC707:BK707" si="500">SUM(BC669:BC705)</f>
        <v>0</v>
      </c>
      <c r="BD707" s="762">
        <f t="shared" si="500"/>
        <v>0</v>
      </c>
      <c r="BE707" s="390">
        <f t="shared" si="500"/>
        <v>0</v>
      </c>
      <c r="BF707" s="762">
        <f t="shared" si="500"/>
        <v>0</v>
      </c>
      <c r="BG707" s="390">
        <f t="shared" si="500"/>
        <v>0</v>
      </c>
      <c r="BH707" s="762">
        <f t="shared" si="500"/>
        <v>0</v>
      </c>
      <c r="BI707" s="390">
        <f t="shared" si="500"/>
        <v>0</v>
      </c>
      <c r="BJ707" s="762">
        <f t="shared" si="500"/>
        <v>0</v>
      </c>
      <c r="BK707" s="1217">
        <f t="shared" si="500"/>
        <v>0</v>
      </c>
      <c r="BL707" s="1218">
        <f>BK707/AT707</f>
        <v>0</v>
      </c>
      <c r="BM707" s="879">
        <f>SUM(BM669:BM705)</f>
        <v>0</v>
      </c>
      <c r="BN707" s="207"/>
      <c r="BO707" s="207"/>
    </row>
    <row r="708" spans="1:67" s="206" customFormat="1" ht="60.6" customHeight="1" thickTop="1" thickBot="1" x14ac:dyDescent="0.25">
      <c r="A708" s="974"/>
      <c r="B708" s="974"/>
      <c r="C708" s="369" t="s">
        <v>354</v>
      </c>
      <c r="D708" s="203"/>
      <c r="E708" s="376">
        <f>COUNTIF(BA669:BA705,"C")</f>
        <v>8</v>
      </c>
      <c r="F708" s="203"/>
      <c r="G708" s="613">
        <f>E708/(E707+E708)</f>
        <v>0.25806451612903225</v>
      </c>
      <c r="H708" s="203"/>
      <c r="I708" s="974">
        <f>SUM(I707:M707)</f>
        <v>26</v>
      </c>
      <c r="J708" s="974"/>
      <c r="K708" s="974"/>
      <c r="L708" s="974"/>
      <c r="M708" s="974"/>
      <c r="N708" s="204"/>
      <c r="O708" s="974">
        <f>SUM(O707:S707)</f>
        <v>34</v>
      </c>
      <c r="P708" s="974"/>
      <c r="Q708" s="974"/>
      <c r="R708" s="974"/>
      <c r="S708" s="974"/>
      <c r="T708" s="203"/>
      <c r="U708" s="205"/>
      <c r="V708" s="203"/>
      <c r="W708" s="203"/>
      <c r="X708" s="203"/>
      <c r="Y708" s="203"/>
      <c r="Z708" s="203"/>
      <c r="AA708" s="886"/>
      <c r="AB708" s="203"/>
      <c r="AC708" s="203"/>
      <c r="AD708" s="203"/>
      <c r="AE708" s="376" t="s">
        <v>857</v>
      </c>
      <c r="AF708" s="203"/>
      <c r="AG708" s="952">
        <f>AG707+AJ707+AM707+AP707</f>
        <v>24</v>
      </c>
      <c r="AH708" s="952"/>
      <c r="AI708" s="952"/>
      <c r="AJ708" s="952"/>
      <c r="AK708" s="952"/>
      <c r="AL708" s="952"/>
      <c r="AM708" s="952"/>
      <c r="AN708" s="952"/>
      <c r="AO708" s="952"/>
      <c r="AP708" s="952"/>
      <c r="AQ708" s="952"/>
      <c r="AR708" s="952"/>
      <c r="AT708" s="974"/>
      <c r="AV708" s="1254"/>
      <c r="AW708" s="203"/>
      <c r="AX708" s="1253">
        <f>AY707/AX707</f>
        <v>0.44</v>
      </c>
      <c r="AY708" s="1253"/>
      <c r="BA708" s="209"/>
      <c r="BC708" s="391">
        <f>BC707/AG707</f>
        <v>0</v>
      </c>
      <c r="BD708" s="763"/>
      <c r="BE708" s="391">
        <f>BE707/AJ707</f>
        <v>0</v>
      </c>
      <c r="BF708" s="763"/>
      <c r="BG708" s="391">
        <f>BG707/AM707</f>
        <v>0</v>
      </c>
      <c r="BH708" s="763"/>
      <c r="BI708" s="391">
        <f>BI707/AP707</f>
        <v>0</v>
      </c>
      <c r="BJ708" s="763"/>
      <c r="BK708" s="1217"/>
      <c r="BL708" s="1218"/>
      <c r="BM708" s="879"/>
      <c r="BN708" s="207"/>
      <c r="BO708" s="207"/>
    </row>
    <row r="709" spans="1:67" s="94" customFormat="1" ht="24.75" thickTop="1" thickBot="1" x14ac:dyDescent="0.25">
      <c r="A709" s="120"/>
      <c r="B709" s="121"/>
      <c r="C709" s="121"/>
      <c r="D709" s="114"/>
      <c r="E709" s="114"/>
      <c r="F709" s="114"/>
      <c r="G709" s="114"/>
      <c r="H709" s="114"/>
      <c r="I709" s="114"/>
      <c r="J709" s="114"/>
      <c r="K709" s="114"/>
      <c r="L709" s="114"/>
      <c r="M709" s="114"/>
      <c r="N709" s="114"/>
      <c r="O709" s="114"/>
      <c r="P709" s="114"/>
      <c r="Q709" s="114"/>
      <c r="R709" s="114"/>
      <c r="S709" s="114"/>
      <c r="T709" s="114"/>
      <c r="U709" s="116"/>
      <c r="V709" s="114"/>
      <c r="W709" s="114"/>
      <c r="X709" s="114"/>
      <c r="Y709" s="114"/>
      <c r="Z709" s="114"/>
      <c r="AA709" s="117"/>
      <c r="AB709" s="114"/>
      <c r="AC709" s="114"/>
      <c r="AD709" s="114"/>
      <c r="AE709" s="114"/>
      <c r="AF709" s="114"/>
      <c r="AG709" s="114"/>
      <c r="AH709" s="114"/>
      <c r="AI709" s="114"/>
      <c r="AJ709" s="114"/>
      <c r="AK709" s="114"/>
      <c r="AL709" s="114"/>
      <c r="AM709" s="114"/>
      <c r="AN709" s="114"/>
      <c r="AO709" s="114"/>
      <c r="AP709" s="114"/>
      <c r="AQ709" s="114"/>
      <c r="AR709" s="114"/>
      <c r="AT709" s="114"/>
      <c r="AV709" s="115"/>
      <c r="AW709" s="114"/>
      <c r="AX709" s="114"/>
      <c r="AY709" s="114"/>
      <c r="BA709" s="114"/>
      <c r="BD709" s="118"/>
      <c r="BF709" s="118"/>
      <c r="BH709" s="118"/>
      <c r="BJ709" s="118"/>
      <c r="BK709" s="119"/>
      <c r="BL709" s="119"/>
      <c r="BM709" s="118"/>
    </row>
    <row r="710" spans="1:67" s="207" customFormat="1" ht="53.45" hidden="1" customHeight="1" x14ac:dyDescent="0.2">
      <c r="A710" s="493">
        <v>27</v>
      </c>
      <c r="B710" s="1264" t="s">
        <v>735</v>
      </c>
      <c r="C710" s="1265"/>
      <c r="D710" s="204"/>
      <c r="E710" s="494" t="s">
        <v>736</v>
      </c>
      <c r="F710" s="204"/>
      <c r="G710" s="494"/>
      <c r="H710" s="204"/>
      <c r="I710" s="204"/>
      <c r="J710" s="204"/>
      <c r="K710" s="204"/>
      <c r="L710" s="204"/>
      <c r="M710" s="204"/>
      <c r="N710" s="204"/>
      <c r="O710" s="204"/>
      <c r="P710" s="204"/>
      <c r="Q710" s="204"/>
      <c r="R710" s="204"/>
      <c r="S710" s="204"/>
      <c r="T710" s="204"/>
      <c r="U710" s="211"/>
      <c r="V710" s="204"/>
      <c r="W710" s="204"/>
      <c r="X710" s="204"/>
      <c r="Y710" s="204"/>
      <c r="Z710" s="204"/>
      <c r="AA710" s="210"/>
      <c r="AB710" s="204"/>
      <c r="AC710" s="204"/>
      <c r="AD710" s="204"/>
      <c r="AE710" s="204"/>
      <c r="AF710" s="204"/>
      <c r="AG710" s="204"/>
      <c r="AH710" s="204"/>
      <c r="AI710" s="204"/>
      <c r="AJ710" s="204"/>
      <c r="AK710" s="204"/>
      <c r="AL710" s="204"/>
      <c r="AM710" s="204"/>
      <c r="AN710" s="204"/>
      <c r="AO710" s="204"/>
      <c r="AP710" s="204"/>
      <c r="AQ710" s="204"/>
      <c r="AR710" s="204"/>
      <c r="AT710" s="204"/>
      <c r="AV710" s="210"/>
      <c r="AW710" s="204"/>
      <c r="AX710" s="204"/>
      <c r="AY710" s="204"/>
      <c r="BA710" s="204"/>
      <c r="BD710" s="212"/>
      <c r="BF710" s="212"/>
      <c r="BH710" s="212"/>
      <c r="BJ710" s="212"/>
      <c r="BK710" s="206"/>
      <c r="BL710" s="206"/>
      <c r="BM710" s="212"/>
    </row>
    <row r="711" spans="1:67" s="94" customFormat="1" ht="60" hidden="1" customHeight="1" x14ac:dyDescent="0.2">
      <c r="A711" s="319" t="s">
        <v>1140</v>
      </c>
      <c r="B711" s="1266" t="s">
        <v>371</v>
      </c>
      <c r="C711" s="1267"/>
      <c r="D711" s="114"/>
      <c r="E711" s="319" t="s">
        <v>736</v>
      </c>
      <c r="F711" s="114"/>
      <c r="G711" s="319"/>
      <c r="H711" s="114"/>
      <c r="I711" s="114"/>
      <c r="J711" s="114"/>
      <c r="K711" s="114"/>
      <c r="L711" s="114"/>
      <c r="M711" s="114"/>
      <c r="N711" s="114"/>
      <c r="O711" s="114"/>
      <c r="P711" s="114"/>
      <c r="Q711" s="114"/>
      <c r="R711" s="114"/>
      <c r="S711" s="114"/>
      <c r="T711" s="114"/>
      <c r="U711" s="116"/>
      <c r="V711" s="114"/>
      <c r="W711" s="114"/>
      <c r="X711" s="114"/>
      <c r="Y711" s="114"/>
      <c r="Z711" s="114"/>
      <c r="AA711" s="320"/>
      <c r="AB711" s="114"/>
      <c r="AC711" s="114"/>
      <c r="AD711" s="114"/>
      <c r="AE711" s="218"/>
      <c r="AF711" s="114"/>
      <c r="AG711" s="319"/>
      <c r="AH711" s="319"/>
      <c r="AI711" s="319"/>
      <c r="AJ711" s="319"/>
      <c r="AK711" s="319"/>
      <c r="AL711" s="319"/>
      <c r="AM711" s="319"/>
      <c r="AN711" s="319"/>
      <c r="AO711" s="319"/>
      <c r="AP711" s="319"/>
      <c r="AQ711" s="319"/>
      <c r="AR711" s="319"/>
      <c r="AT711" s="114"/>
      <c r="AV711" s="223"/>
      <c r="AW711" s="114"/>
      <c r="AX711" s="114"/>
      <c r="AY711" s="114"/>
      <c r="BA711" s="114"/>
      <c r="BC711" s="114"/>
      <c r="BD711" s="118"/>
      <c r="BE711" s="114"/>
      <c r="BF711" s="118"/>
      <c r="BG711" s="114"/>
      <c r="BH711" s="118"/>
      <c r="BI711" s="114"/>
      <c r="BJ711" s="118"/>
      <c r="BK711" s="119"/>
      <c r="BL711" s="321"/>
      <c r="BM711" s="118"/>
    </row>
    <row r="712" spans="1:67" s="94" customFormat="1" ht="60" hidden="1" customHeight="1" x14ac:dyDescent="0.2">
      <c r="A712" s="149" t="s">
        <v>1141</v>
      </c>
      <c r="B712" s="1255" t="s">
        <v>69</v>
      </c>
      <c r="C712" s="1256"/>
      <c r="D712" s="114"/>
      <c r="E712" s="149" t="s">
        <v>736</v>
      </c>
      <c r="F712" s="114"/>
      <c r="G712" s="149"/>
      <c r="H712" s="114"/>
      <c r="I712" s="114"/>
      <c r="J712" s="114"/>
      <c r="K712" s="114"/>
      <c r="L712" s="114"/>
      <c r="M712" s="114"/>
      <c r="N712" s="114"/>
      <c r="O712" s="114"/>
      <c r="P712" s="114"/>
      <c r="Q712" s="114"/>
      <c r="R712" s="114"/>
      <c r="S712" s="114"/>
      <c r="T712" s="114"/>
      <c r="U712" s="116"/>
      <c r="V712" s="114"/>
      <c r="W712" s="114"/>
      <c r="X712" s="114"/>
      <c r="Y712" s="114"/>
      <c r="Z712" s="114"/>
      <c r="AA712" s="322"/>
      <c r="AB712" s="114"/>
      <c r="AC712" s="114"/>
      <c r="AD712" s="114"/>
      <c r="AE712" s="218"/>
      <c r="AF712" s="114"/>
      <c r="AG712" s="149"/>
      <c r="AH712" s="149"/>
      <c r="AI712" s="149"/>
      <c r="AJ712" s="149"/>
      <c r="AK712" s="149"/>
      <c r="AL712" s="149"/>
      <c r="AM712" s="149"/>
      <c r="AN712" s="149"/>
      <c r="AO712" s="149"/>
      <c r="AP712" s="149"/>
      <c r="AQ712" s="149"/>
      <c r="AR712" s="149"/>
      <c r="AT712" s="114"/>
      <c r="AV712" s="223"/>
      <c r="AW712" s="114"/>
      <c r="AX712" s="114"/>
      <c r="AY712" s="114"/>
      <c r="BA712" s="114"/>
      <c r="BC712" s="114"/>
      <c r="BD712" s="118"/>
      <c r="BE712" s="114"/>
      <c r="BF712" s="118"/>
      <c r="BG712" s="114"/>
      <c r="BH712" s="118"/>
      <c r="BI712" s="114"/>
      <c r="BJ712" s="118"/>
      <c r="BK712" s="119"/>
      <c r="BL712" s="321"/>
      <c r="BM712" s="118"/>
    </row>
    <row r="713" spans="1:67" s="94" customFormat="1" ht="60" hidden="1" customHeight="1" x14ac:dyDescent="0.2">
      <c r="A713" s="319" t="s">
        <v>1142</v>
      </c>
      <c r="B713" s="1266" t="s">
        <v>67</v>
      </c>
      <c r="C713" s="1267"/>
      <c r="D713" s="114"/>
      <c r="E713" s="319" t="s">
        <v>736</v>
      </c>
      <c r="F713" s="114"/>
      <c r="G713" s="319"/>
      <c r="H713" s="114"/>
      <c r="I713" s="114"/>
      <c r="J713" s="114"/>
      <c r="K713" s="114"/>
      <c r="L713" s="114"/>
      <c r="M713" s="114"/>
      <c r="N713" s="114"/>
      <c r="O713" s="114"/>
      <c r="P713" s="114"/>
      <c r="Q713" s="114"/>
      <c r="R713" s="114"/>
      <c r="S713" s="114"/>
      <c r="T713" s="114"/>
      <c r="U713" s="116"/>
      <c r="V713" s="114"/>
      <c r="W713" s="114"/>
      <c r="X713" s="114"/>
      <c r="Y713" s="114"/>
      <c r="Z713" s="114"/>
      <c r="AA713" s="320"/>
      <c r="AB713" s="114"/>
      <c r="AC713" s="114"/>
      <c r="AD713" s="114"/>
      <c r="AE713" s="218"/>
      <c r="AF713" s="114"/>
      <c r="AG713" s="319"/>
      <c r="AH713" s="319"/>
      <c r="AI713" s="319"/>
      <c r="AJ713" s="319"/>
      <c r="AK713" s="319"/>
      <c r="AL713" s="319"/>
      <c r="AM713" s="319"/>
      <c r="AN713" s="319"/>
      <c r="AO713" s="319"/>
      <c r="AP713" s="319"/>
      <c r="AQ713" s="319"/>
      <c r="AR713" s="319"/>
      <c r="AT713" s="114"/>
      <c r="AV713" s="223"/>
      <c r="AW713" s="114"/>
      <c r="AX713" s="114"/>
      <c r="AY713" s="114"/>
      <c r="BA713" s="114"/>
      <c r="BC713" s="114"/>
      <c r="BD713" s="118"/>
      <c r="BE713" s="114"/>
      <c r="BF713" s="118"/>
      <c r="BG713" s="114"/>
      <c r="BH713" s="118"/>
      <c r="BI713" s="114"/>
      <c r="BJ713" s="118"/>
      <c r="BK713" s="119"/>
      <c r="BL713" s="321"/>
      <c r="BM713" s="118"/>
    </row>
    <row r="714" spans="1:67" s="94" customFormat="1" ht="60" hidden="1" customHeight="1" x14ac:dyDescent="0.2">
      <c r="A714" s="149" t="s">
        <v>1143</v>
      </c>
      <c r="B714" s="1255" t="s">
        <v>419</v>
      </c>
      <c r="C714" s="1256"/>
      <c r="D714" s="114"/>
      <c r="E714" s="149" t="s">
        <v>736</v>
      </c>
      <c r="F714" s="114"/>
      <c r="G714" s="149"/>
      <c r="H714" s="114"/>
      <c r="I714" s="114"/>
      <c r="J714" s="114"/>
      <c r="K714" s="114"/>
      <c r="L714" s="114"/>
      <c r="M714" s="114"/>
      <c r="N714" s="114"/>
      <c r="O714" s="114"/>
      <c r="P714" s="114"/>
      <c r="Q714" s="114"/>
      <c r="R714" s="114"/>
      <c r="S714" s="114"/>
      <c r="T714" s="114"/>
      <c r="U714" s="116"/>
      <c r="V714" s="114"/>
      <c r="W714" s="114"/>
      <c r="X714" s="114"/>
      <c r="Y714" s="114"/>
      <c r="Z714" s="114"/>
      <c r="AA714" s="322"/>
      <c r="AB714" s="114"/>
      <c r="AC714" s="114"/>
      <c r="AD714" s="114"/>
      <c r="AE714" s="218"/>
      <c r="AF714" s="114"/>
      <c r="AG714" s="149"/>
      <c r="AH714" s="149"/>
      <c r="AI714" s="149"/>
      <c r="AJ714" s="149"/>
      <c r="AK714" s="149"/>
      <c r="AL714" s="149"/>
      <c r="AM714" s="149"/>
      <c r="AN714" s="149"/>
      <c r="AO714" s="149"/>
      <c r="AP714" s="149"/>
      <c r="AQ714" s="149"/>
      <c r="AR714" s="149"/>
      <c r="AT714" s="114"/>
      <c r="AV714" s="223"/>
      <c r="AW714" s="114"/>
      <c r="AX714" s="114"/>
      <c r="AY714" s="114"/>
      <c r="BA714" s="114"/>
      <c r="BC714" s="114"/>
      <c r="BD714" s="118"/>
      <c r="BE714" s="114"/>
      <c r="BF714" s="118"/>
      <c r="BG714" s="114"/>
      <c r="BH714" s="118"/>
      <c r="BI714" s="114"/>
      <c r="BJ714" s="118"/>
      <c r="BK714" s="119"/>
      <c r="BL714" s="321"/>
      <c r="BM714" s="118"/>
    </row>
    <row r="715" spans="1:67" s="94" customFormat="1" ht="54.6" hidden="1" customHeight="1" x14ac:dyDescent="0.2">
      <c r="A715" s="319" t="s">
        <v>1144</v>
      </c>
      <c r="B715" s="1266" t="s">
        <v>372</v>
      </c>
      <c r="C715" s="1267"/>
      <c r="D715" s="114"/>
      <c r="E715" s="319" t="s">
        <v>738</v>
      </c>
      <c r="F715" s="114"/>
      <c r="G715" s="319"/>
      <c r="H715" s="114"/>
      <c r="I715" s="114"/>
      <c r="J715" s="114"/>
      <c r="K715" s="114"/>
      <c r="L715" s="114"/>
      <c r="M715" s="114"/>
      <c r="N715" s="114"/>
      <c r="O715" s="114"/>
      <c r="P715" s="114"/>
      <c r="Q715" s="114"/>
      <c r="R715" s="114"/>
      <c r="S715" s="114"/>
      <c r="T715" s="114"/>
      <c r="U715" s="116"/>
      <c r="V715" s="114"/>
      <c r="W715" s="114"/>
      <c r="X715" s="114"/>
      <c r="Y715" s="114"/>
      <c r="Z715" s="114"/>
      <c r="AA715" s="320"/>
      <c r="AB715" s="114"/>
      <c r="AC715" s="114"/>
      <c r="AD715" s="114"/>
      <c r="AE715" s="218"/>
      <c r="AF715" s="114"/>
      <c r="AG715" s="319"/>
      <c r="AH715" s="319"/>
      <c r="AI715" s="319"/>
      <c r="AJ715" s="319"/>
      <c r="AK715" s="319"/>
      <c r="AL715" s="319"/>
      <c r="AM715" s="319"/>
      <c r="AN715" s="319"/>
      <c r="AO715" s="319"/>
      <c r="AP715" s="319"/>
      <c r="AQ715" s="319"/>
      <c r="AR715" s="319"/>
      <c r="AT715" s="114"/>
      <c r="AV715" s="223"/>
      <c r="AW715" s="114"/>
      <c r="AX715" s="114"/>
      <c r="AY715" s="114"/>
      <c r="BA715" s="114"/>
      <c r="BC715" s="114"/>
      <c r="BD715" s="118"/>
      <c r="BE715" s="114"/>
      <c r="BF715" s="118"/>
      <c r="BG715" s="114"/>
      <c r="BH715" s="118"/>
      <c r="BI715" s="114"/>
      <c r="BJ715" s="118"/>
      <c r="BK715" s="119"/>
      <c r="BL715" s="321"/>
      <c r="BM715" s="118"/>
    </row>
    <row r="716" spans="1:67" s="115" customFormat="1" ht="60" hidden="1" customHeight="1" x14ac:dyDescent="0.2">
      <c r="A716" s="149" t="s">
        <v>1145</v>
      </c>
      <c r="B716" s="1255" t="s">
        <v>213</v>
      </c>
      <c r="C716" s="1256"/>
      <c r="D716" s="379"/>
      <c r="E716" s="149" t="s">
        <v>736</v>
      </c>
      <c r="F716" s="147"/>
      <c r="G716" s="149"/>
      <c r="H716" s="147"/>
      <c r="I716" s="114"/>
      <c r="J716" s="114"/>
      <c r="K716" s="114"/>
      <c r="L716" s="114"/>
      <c r="M716" s="114"/>
      <c r="N716" s="114"/>
      <c r="O716" s="114"/>
      <c r="P716" s="114"/>
      <c r="Q716" s="114"/>
      <c r="R716" s="114"/>
      <c r="S716" s="114"/>
      <c r="T716" s="114"/>
      <c r="U716" s="116"/>
      <c r="V716" s="114"/>
      <c r="W716" s="114"/>
      <c r="X716" s="114"/>
      <c r="Y716" s="114"/>
      <c r="Z716" s="148"/>
      <c r="AA716" s="322"/>
      <c r="AB716" s="114"/>
      <c r="AC716" s="114"/>
      <c r="AD716" s="114"/>
      <c r="AE716" s="218"/>
      <c r="AF716" s="148"/>
      <c r="AG716" s="149"/>
      <c r="AH716" s="149"/>
      <c r="AI716" s="149"/>
      <c r="AJ716" s="149"/>
      <c r="AK716" s="149"/>
      <c r="AL716" s="149"/>
      <c r="AM716" s="149"/>
      <c r="AN716" s="149"/>
      <c r="AO716" s="149"/>
      <c r="AP716" s="149"/>
      <c r="AQ716" s="149"/>
      <c r="AR716" s="149"/>
      <c r="AT716" s="114"/>
      <c r="AV716" s="223"/>
      <c r="AW716" s="114"/>
      <c r="AX716" s="114"/>
      <c r="AY716" s="114"/>
      <c r="BA716" s="114"/>
      <c r="BC716" s="114"/>
      <c r="BD716" s="118"/>
      <c r="BE716" s="114"/>
      <c r="BF716" s="118"/>
      <c r="BG716" s="114"/>
      <c r="BH716" s="118"/>
      <c r="BI716" s="114"/>
      <c r="BJ716" s="118"/>
      <c r="BK716" s="119"/>
      <c r="BL716" s="321"/>
      <c r="BM716" s="118"/>
      <c r="BO716" s="114"/>
    </row>
    <row r="717" spans="1:67" s="115" customFormat="1" ht="54.6" hidden="1" customHeight="1" x14ac:dyDescent="0.2">
      <c r="A717" s="319" t="s">
        <v>1146</v>
      </c>
      <c r="B717" s="1266" t="s">
        <v>68</v>
      </c>
      <c r="C717" s="1267"/>
      <c r="D717" s="145"/>
      <c r="E717" s="319" t="s">
        <v>736</v>
      </c>
      <c r="F717" s="243"/>
      <c r="G717" s="319"/>
      <c r="H717" s="243"/>
      <c r="I717" s="114"/>
      <c r="J717" s="114"/>
      <c r="K717" s="114"/>
      <c r="L717" s="114"/>
      <c r="M717" s="114"/>
      <c r="N717" s="114"/>
      <c r="O717" s="114"/>
      <c r="P717" s="114"/>
      <c r="Q717" s="114"/>
      <c r="R717" s="114"/>
      <c r="S717" s="114"/>
      <c r="U717" s="116"/>
      <c r="V717" s="114"/>
      <c r="W717" s="114"/>
      <c r="X717" s="114"/>
      <c r="Y717" s="114"/>
      <c r="Z717" s="244"/>
      <c r="AA717" s="320"/>
      <c r="AC717" s="114"/>
      <c r="AE717" s="218"/>
      <c r="AF717" s="244"/>
      <c r="AG717" s="319"/>
      <c r="AH717" s="319"/>
      <c r="AI717" s="319"/>
      <c r="AJ717" s="319"/>
      <c r="AK717" s="319"/>
      <c r="AL717" s="319"/>
      <c r="AM717" s="319"/>
      <c r="AN717" s="319"/>
      <c r="AO717" s="319"/>
      <c r="AP717" s="319"/>
      <c r="AQ717" s="319"/>
      <c r="AR717" s="319"/>
      <c r="AT717" s="114"/>
      <c r="AV717" s="223"/>
      <c r="AX717" s="114"/>
      <c r="AY717" s="114"/>
      <c r="BA717" s="114"/>
      <c r="BC717" s="114"/>
      <c r="BD717" s="118"/>
      <c r="BE717" s="114"/>
      <c r="BF717" s="118"/>
      <c r="BG717" s="114"/>
      <c r="BH717" s="118"/>
      <c r="BI717" s="114"/>
      <c r="BJ717" s="118"/>
      <c r="BK717" s="119"/>
      <c r="BL717" s="321"/>
      <c r="BM717" s="118"/>
      <c r="BO717" s="114"/>
    </row>
    <row r="718" spans="1:67" s="115" customFormat="1" ht="60" hidden="1" customHeight="1" x14ac:dyDescent="0.2">
      <c r="A718" s="149" t="s">
        <v>1147</v>
      </c>
      <c r="B718" s="1255" t="s">
        <v>37</v>
      </c>
      <c r="C718" s="1256"/>
      <c r="D718" s="379"/>
      <c r="E718" s="149" t="s">
        <v>736</v>
      </c>
      <c r="F718" s="147"/>
      <c r="G718" s="149"/>
      <c r="H718" s="147"/>
      <c r="I718" s="114"/>
      <c r="J718" s="114"/>
      <c r="K718" s="114"/>
      <c r="L718" s="114"/>
      <c r="M718" s="114"/>
      <c r="N718" s="114"/>
      <c r="O718" s="114"/>
      <c r="P718" s="114"/>
      <c r="Q718" s="114"/>
      <c r="R718" s="114"/>
      <c r="S718" s="114"/>
      <c r="T718" s="114"/>
      <c r="U718" s="116"/>
      <c r="V718" s="114"/>
      <c r="W718" s="114"/>
      <c r="X718" s="114"/>
      <c r="Y718" s="114"/>
      <c r="Z718" s="148"/>
      <c r="AA718" s="322"/>
      <c r="AB718" s="114"/>
      <c r="AC718" s="114"/>
      <c r="AD718" s="114"/>
      <c r="AE718" s="218"/>
      <c r="AF718" s="148"/>
      <c r="AG718" s="149"/>
      <c r="AH718" s="149"/>
      <c r="AI718" s="149"/>
      <c r="AJ718" s="149"/>
      <c r="AK718" s="149"/>
      <c r="AL718" s="149"/>
      <c r="AM718" s="149"/>
      <c r="AN718" s="149"/>
      <c r="AO718" s="149"/>
      <c r="AP718" s="149"/>
      <c r="AQ718" s="149"/>
      <c r="AR718" s="149"/>
      <c r="AT718" s="114"/>
      <c r="AV718" s="223"/>
      <c r="AW718" s="114"/>
      <c r="AX718" s="114"/>
      <c r="AY718" s="114"/>
      <c r="BA718" s="114"/>
      <c r="BC718" s="114"/>
      <c r="BD718" s="118"/>
      <c r="BE718" s="114"/>
      <c r="BF718" s="118"/>
      <c r="BG718" s="114"/>
      <c r="BH718" s="118"/>
      <c r="BI718" s="114"/>
      <c r="BJ718" s="118"/>
      <c r="BK718" s="119"/>
      <c r="BL718" s="321"/>
      <c r="BM718" s="118"/>
      <c r="BO718" s="114"/>
    </row>
    <row r="719" spans="1:67" s="114" customFormat="1" ht="68.45" hidden="1" customHeight="1" x14ac:dyDescent="0.2">
      <c r="A719" s="319" t="s">
        <v>1148</v>
      </c>
      <c r="B719" s="1266" t="s">
        <v>257</v>
      </c>
      <c r="C719" s="1267"/>
      <c r="E719" s="319" t="s">
        <v>736</v>
      </c>
      <c r="G719" s="319"/>
      <c r="U719" s="116"/>
      <c r="AA719" s="320"/>
      <c r="AE719" s="218"/>
      <c r="AG719" s="319"/>
      <c r="AH719" s="319"/>
      <c r="AI719" s="319"/>
      <c r="AJ719" s="319"/>
      <c r="AK719" s="319"/>
      <c r="AL719" s="319"/>
      <c r="AM719" s="319"/>
      <c r="AN719" s="319"/>
      <c r="AO719" s="319"/>
      <c r="AP719" s="319"/>
      <c r="AQ719" s="319"/>
      <c r="AR719" s="319"/>
      <c r="AV719" s="223"/>
      <c r="BD719" s="118"/>
      <c r="BF719" s="118"/>
      <c r="BH719" s="118"/>
      <c r="BJ719" s="118"/>
      <c r="BK719" s="119"/>
      <c r="BL719" s="321"/>
      <c r="BM719" s="118"/>
    </row>
    <row r="720" spans="1:67" s="114" customFormat="1" ht="68.45" hidden="1" customHeight="1" x14ac:dyDescent="0.2">
      <c r="A720" s="149" t="s">
        <v>1149</v>
      </c>
      <c r="B720" s="1255" t="s">
        <v>64</v>
      </c>
      <c r="C720" s="1256"/>
      <c r="D720" s="115"/>
      <c r="E720" s="149" t="s">
        <v>736</v>
      </c>
      <c r="F720" s="115"/>
      <c r="G720" s="149"/>
      <c r="H720" s="115"/>
      <c r="T720" s="115"/>
      <c r="U720" s="116"/>
      <c r="Z720" s="115"/>
      <c r="AA720" s="322"/>
      <c r="AB720" s="115"/>
      <c r="AD720" s="115"/>
      <c r="AE720" s="218"/>
      <c r="AF720" s="115"/>
      <c r="AG720" s="149"/>
      <c r="AH720" s="149"/>
      <c r="AI720" s="149"/>
      <c r="AJ720" s="149"/>
      <c r="AK720" s="149"/>
      <c r="AL720" s="149"/>
      <c r="AM720" s="149"/>
      <c r="AN720" s="149"/>
      <c r="AO720" s="149"/>
      <c r="AP720" s="149"/>
      <c r="AQ720" s="149"/>
      <c r="AR720" s="149"/>
      <c r="AV720" s="223"/>
      <c r="AW720" s="115"/>
      <c r="BD720" s="118"/>
      <c r="BF720" s="118"/>
      <c r="BH720" s="118"/>
      <c r="BJ720" s="118"/>
      <c r="BK720" s="119"/>
      <c r="BL720" s="321"/>
      <c r="BM720" s="118"/>
    </row>
    <row r="721" spans="1:67" s="94" customFormat="1" ht="60" hidden="1" customHeight="1" x14ac:dyDescent="0.2">
      <c r="A721" s="319" t="s">
        <v>1150</v>
      </c>
      <c r="B721" s="1266" t="s">
        <v>952</v>
      </c>
      <c r="C721" s="1267"/>
      <c r="D721" s="115"/>
      <c r="E721" s="319" t="s">
        <v>736</v>
      </c>
      <c r="F721" s="115"/>
      <c r="G721" s="319"/>
      <c r="H721" s="115"/>
      <c r="I721" s="114"/>
      <c r="J721" s="114"/>
      <c r="K721" s="114"/>
      <c r="L721" s="114"/>
      <c r="M721" s="114"/>
      <c r="N721" s="114"/>
      <c r="O721" s="114"/>
      <c r="P721" s="114"/>
      <c r="Q721" s="114"/>
      <c r="R721" s="114"/>
      <c r="S721" s="114"/>
      <c r="T721" s="115"/>
      <c r="U721" s="116"/>
      <c r="V721" s="114"/>
      <c r="W721" s="114"/>
      <c r="X721" s="114"/>
      <c r="Y721" s="114"/>
      <c r="Z721" s="115"/>
      <c r="AA721" s="320"/>
      <c r="AB721" s="115"/>
      <c r="AC721" s="114"/>
      <c r="AD721" s="115"/>
      <c r="AE721" s="218"/>
      <c r="AF721" s="115"/>
      <c r="AG721" s="319"/>
      <c r="AH721" s="319"/>
      <c r="AI721" s="319"/>
      <c r="AJ721" s="319"/>
      <c r="AK721" s="319"/>
      <c r="AL721" s="319"/>
      <c r="AM721" s="319"/>
      <c r="AN721" s="319"/>
      <c r="AO721" s="319"/>
      <c r="AP721" s="319"/>
      <c r="AQ721" s="319"/>
      <c r="AR721" s="319"/>
      <c r="AT721" s="114"/>
      <c r="AV721" s="223"/>
      <c r="AW721" s="115"/>
      <c r="AX721" s="114"/>
      <c r="AY721" s="114"/>
      <c r="BA721" s="114"/>
      <c r="BC721" s="114"/>
      <c r="BD721" s="118"/>
      <c r="BE721" s="114"/>
      <c r="BF721" s="118"/>
      <c r="BG721" s="114"/>
      <c r="BH721" s="118"/>
      <c r="BI721" s="114"/>
      <c r="BJ721" s="118"/>
      <c r="BK721" s="119"/>
      <c r="BL721" s="321"/>
      <c r="BM721" s="118"/>
    </row>
    <row r="722" spans="1:67" s="94" customFormat="1" ht="59.25" hidden="1" customHeight="1" thickBot="1" x14ac:dyDescent="0.25">
      <c r="A722" s="114"/>
      <c r="B722" s="115"/>
      <c r="C722" s="115"/>
      <c r="D722" s="114"/>
      <c r="E722" s="114"/>
      <c r="F722" s="114"/>
      <c r="G722" s="114"/>
      <c r="H722" s="114"/>
      <c r="I722" s="114"/>
      <c r="J722" s="114"/>
      <c r="K722" s="114"/>
      <c r="L722" s="114"/>
      <c r="M722" s="114"/>
      <c r="N722" s="114"/>
      <c r="O722" s="114"/>
      <c r="P722" s="114"/>
      <c r="Q722" s="114"/>
      <c r="R722" s="114"/>
      <c r="S722" s="114"/>
      <c r="T722" s="114"/>
      <c r="U722" s="116"/>
      <c r="V722" s="114"/>
      <c r="W722" s="114"/>
      <c r="X722" s="114"/>
      <c r="Y722" s="114"/>
      <c r="Z722" s="114"/>
      <c r="AA722" s="117"/>
      <c r="AB722" s="114"/>
      <c r="AC722" s="114"/>
      <c r="AD722" s="114"/>
      <c r="AE722" s="114"/>
      <c r="AF722" s="114"/>
      <c r="AG722" s="318"/>
      <c r="AH722" s="318"/>
      <c r="AI722" s="318"/>
      <c r="AJ722" s="318"/>
      <c r="AK722" s="318"/>
      <c r="AL722" s="318"/>
      <c r="AM722" s="318"/>
      <c r="AN722" s="318"/>
      <c r="AO722" s="318"/>
      <c r="AP722" s="318"/>
      <c r="AQ722" s="318"/>
      <c r="AR722" s="318"/>
      <c r="AT722" s="114"/>
      <c r="AV722" s="115"/>
      <c r="AW722" s="114"/>
      <c r="AX722" s="114"/>
      <c r="AY722" s="114"/>
      <c r="BA722" s="114"/>
      <c r="BD722" s="118"/>
      <c r="BF722" s="118"/>
      <c r="BH722" s="118"/>
      <c r="BJ722" s="118"/>
      <c r="BK722" s="119"/>
      <c r="BL722" s="119"/>
      <c r="BM722" s="118"/>
    </row>
    <row r="723" spans="1:67" s="327" customFormat="1" ht="74.45" customHeight="1" thickTop="1" thickBot="1" x14ac:dyDescent="0.25">
      <c r="A723" s="949" t="s">
        <v>1151</v>
      </c>
      <c r="B723" s="949"/>
      <c r="C723" s="455" t="s">
        <v>353</v>
      </c>
      <c r="D723" s="323"/>
      <c r="E723" s="375">
        <f>E27+E61+E97+E139+E151+E174+E194+E233+E248+E285+E324+E335+E360+E403+E424+E433+E445+E467+E499+E514+E540+E565+E599+E630+E665+E707</f>
        <v>198</v>
      </c>
      <c r="F723" s="323"/>
      <c r="G723" s="592">
        <f>E723/(E723+E724)</f>
        <v>0.75285171102661597</v>
      </c>
      <c r="H723" s="323"/>
      <c r="I723" s="375">
        <f>I27+I61+I97+I139+I151+I174+I194+I233+I248+I285+I324+I335+I360+I403+I424+I433+I445+I467+I499+I514+I540+I565+I599+I630+I665+I707</f>
        <v>22</v>
      </c>
      <c r="J723" s="375">
        <f>J27+J61+J97+J139+J151+J174+J194+J233+J248+J285+J324+J335+J360+J403+J424+J433+J445+J467+J499+J514+J540+J565+J599+J630+J665+J707</f>
        <v>80</v>
      </c>
      <c r="K723" s="375">
        <f>K27+K61+K97+K139+K151+K174+K194+K233+K248+K285+K324+K335+K360+K403+K424+K433+K445+K467+K499+K514+K540+K565+K599+K630+K665+K707</f>
        <v>27</v>
      </c>
      <c r="L723" s="375">
        <f>L27+L61+L97+L139+L151+L174+L194+L233+L248+L285+L324+L335+L360+L403+L424+L433+L445+L467+L499+L514+L540+L565+L599+L630+L665+L707</f>
        <v>341</v>
      </c>
      <c r="M723" s="375">
        <f>M27+M61+M97+M139+M151+M174+M194+M233+M248+M285+M324+M335+M360+M403+M424+M433+M445+M467+M499+M514+M540+M565+M599+M630+M665+M707</f>
        <v>8</v>
      </c>
      <c r="N723" s="324"/>
      <c r="O723" s="375">
        <f>O27+O61+O97+O139+O151+O174+O194+O233+O248+O285+O324+O335+O360+O403+O424+O433+O445+O467+O499+O514+O540+O565+O599+O630+O665+O707</f>
        <v>139</v>
      </c>
      <c r="P723" s="375">
        <f>P27+P61+P97+P139+P151+P174+P194+P233+P248+P285+P324+P335+P360+P403+P424+P433+P445+P467+P499+P514+P540+P565+P599+P630+P665+P707</f>
        <v>167</v>
      </c>
      <c r="Q723" s="375">
        <f>Q27+Q61+Q97+Q139+Q151+Q174+Q194+Q233+Q248+Q285+Q324+Q335+Q360+Q403+Q424+Q433+Q445+Q467+Q499+Q514+Q540+Q565+Q599+Q630+Q665+Q707</f>
        <v>201</v>
      </c>
      <c r="R723" s="375">
        <f>R27+R61+R97+R139+R151+R174+R194+R233+R248+R285+R324+R335+R360+R403+R424+R433+R445+R467+R499+R514+R540+R565+R599+R630+R665+R707</f>
        <v>97</v>
      </c>
      <c r="S723" s="375">
        <f>S27+S61+S97+S139+S151+S174+S194+S233+S248+S285+S324+S335+S360+S403+S424+S433+S445+S467+S499+S514+S540+S565+S599+S630+S665+S707</f>
        <v>61</v>
      </c>
      <c r="T723" s="323"/>
      <c r="U723" s="325"/>
      <c r="V723" s="326"/>
      <c r="W723" s="326"/>
      <c r="X723" s="326"/>
      <c r="Y723" s="326"/>
      <c r="Z723" s="323"/>
      <c r="AA723" s="991"/>
      <c r="AB723" s="323"/>
      <c r="AC723" s="323"/>
      <c r="AD723" s="323"/>
      <c r="AE723" s="375" t="s">
        <v>260</v>
      </c>
      <c r="AF723" s="323"/>
      <c r="AG723" s="946">
        <f>AG27+AG61+AG97+AG139+AG151+AG174+AG194+AG233+AG248+AG285+AG324+AG335+AG360+AG403+AG424+AG433+AG445+AG467+AG499+AG514+AG540+AG565+AG599+AG630+AG665+AG707</f>
        <v>53</v>
      </c>
      <c r="AH723" s="946"/>
      <c r="AI723" s="946"/>
      <c r="AJ723" s="946">
        <f>AJ27+AJ61+AJ97+AJ139+AJ151+AJ174+AJ194+AJ233+AJ248+AJ285+AJ324+AJ335+AJ360+AJ403+AJ424+AJ433+AJ445+AJ467+AJ499+AJ514+AJ540+AJ565+AJ599+AJ630+AJ665+AJ707</f>
        <v>30</v>
      </c>
      <c r="AK723" s="946"/>
      <c r="AL723" s="946"/>
      <c r="AM723" s="946">
        <f>AM27+AM61+AM97+AM139+AM151+AM174+AM194+AM233+AM248+AM285+AM324+AM335+AM360+AM403+AM424+AM433+AM445+AM467+AM499+AM514+AM540+AM565+AM599+AM630+AM665+AM707</f>
        <v>69</v>
      </c>
      <c r="AN723" s="946"/>
      <c r="AO723" s="946"/>
      <c r="AP723" s="946">
        <f>AP27+AP61+AP97+AP139+AP151+AP174+AP194+AP233+AP248+AP285+AP324+AP335+AP360+AP403+AP424+AP433+AP445+AP467+AP499+AP514+AP540+AP565+AP599+AP630+AP665+AP707</f>
        <v>45</v>
      </c>
      <c r="AQ723" s="946"/>
      <c r="AR723" s="946"/>
      <c r="AT723" s="949">
        <f>AT27+AT61+AT97+AT139+AT151+AT174+AT194+AT233+AT248+AT285+AT324+AT335+AT360+AT403+AT424+AT433+AT445+AT467+AT499+AT514+AT540+AT565+AT599+AT630+AT665+AT707</f>
        <v>197</v>
      </c>
      <c r="AV723" s="947" t="s">
        <v>272</v>
      </c>
      <c r="AW723" s="323"/>
      <c r="AX723" s="375">
        <f>AX27+AX61+AX97+AX139+AX151+AX174+AX194+AX233+AX248+AX285+AX324+AX335+AX360+AX403+AX424+AX433+AX445+AX467+AX499+AX514+AX540+AX565+AX599+AX630+AX665+AX707</f>
        <v>472</v>
      </c>
      <c r="AY723" s="375">
        <f>AY27+AY61+AY97+AY139+AY151+AY174+AY194+AY233+AY248+AY285+AY324+AY335+AY360+AY403+AY424+AY433+AY445+AY467+AY499+AY514+AY540+AY565+AY599+AY630+AY665+AY707</f>
        <v>138</v>
      </c>
      <c r="BA723" s="324"/>
      <c r="BC723" s="375">
        <f t="shared" ref="BC723:BK723" si="501">BC27+BC61+BC97+BC139+BC151+BC174+BC194+BC233+BC248+BC285+BC324+BC335+BC360+BC403+BC424+BC433+BC445+BC467+BC499+BC514+BC540+BC565+BC599+BC630+BC665+BC707</f>
        <v>0</v>
      </c>
      <c r="BD723" s="1219">
        <f t="shared" si="501"/>
        <v>0</v>
      </c>
      <c r="BE723" s="375">
        <f t="shared" si="501"/>
        <v>0</v>
      </c>
      <c r="BF723" s="1219">
        <f t="shared" si="501"/>
        <v>0</v>
      </c>
      <c r="BG723" s="375">
        <f t="shared" si="501"/>
        <v>0</v>
      </c>
      <c r="BH723" s="1219">
        <f t="shared" si="501"/>
        <v>0</v>
      </c>
      <c r="BI723" s="375">
        <f t="shared" si="501"/>
        <v>0</v>
      </c>
      <c r="BJ723" s="1219">
        <f t="shared" si="501"/>
        <v>0</v>
      </c>
      <c r="BK723" s="949">
        <f t="shared" si="501"/>
        <v>0</v>
      </c>
      <c r="BL723" s="1216">
        <f>BK723/AT723</f>
        <v>0</v>
      </c>
      <c r="BM723" s="1219">
        <f>BM27+BM61+BM97+BM139+BM151+BM174+BM194+BM233+BM248+BM285+BM324+BM335+BM360+BM403+BM424+BM433+BM445+BM467+BM499+BM514+BM540+BM565+BM599+BM630+BM665+BM707</f>
        <v>0</v>
      </c>
      <c r="BN723" s="328"/>
      <c r="BO723" s="328"/>
    </row>
    <row r="724" spans="1:67" s="327" customFormat="1" ht="74.45" customHeight="1" thickTop="1" thickBot="1" x14ac:dyDescent="0.25">
      <c r="A724" s="949"/>
      <c r="B724" s="949"/>
      <c r="C724" s="455" t="s">
        <v>354</v>
      </c>
      <c r="D724" s="323"/>
      <c r="E724" s="375">
        <f>E28+E62+E98+E140+E152+E175+E195+E234+E249+E286+E325+E336+E361+E404+E425+E434+E446+E468+E500+E515+E541+E566+E600+E631+E666+E708</f>
        <v>65</v>
      </c>
      <c r="F724" s="323"/>
      <c r="G724" s="592">
        <f>E724/(E723+E724)</f>
        <v>0.24714828897338403</v>
      </c>
      <c r="H724" s="323"/>
      <c r="I724" s="949">
        <f>SUM(I723:M723)</f>
        <v>478</v>
      </c>
      <c r="J724" s="949"/>
      <c r="K724" s="949"/>
      <c r="L724" s="949"/>
      <c r="M724" s="949"/>
      <c r="N724" s="324"/>
      <c r="O724" s="949">
        <f>SUM(O723:S723)</f>
        <v>665</v>
      </c>
      <c r="P724" s="949"/>
      <c r="Q724" s="949"/>
      <c r="R724" s="949"/>
      <c r="S724" s="949"/>
      <c r="T724" s="323"/>
      <c r="U724" s="325"/>
      <c r="V724" s="326"/>
      <c r="W724" s="326"/>
      <c r="X724" s="326"/>
      <c r="Y724" s="326"/>
      <c r="Z724" s="323"/>
      <c r="AA724" s="991"/>
      <c r="AB724" s="323"/>
      <c r="AC724" s="323"/>
      <c r="AD724" s="323"/>
      <c r="AE724" s="375" t="s">
        <v>261</v>
      </c>
      <c r="AF724" s="323"/>
      <c r="AG724" s="946">
        <f>SUM(AG723:AR723)</f>
        <v>197</v>
      </c>
      <c r="AH724" s="946"/>
      <c r="AI724" s="946"/>
      <c r="AJ724" s="946"/>
      <c r="AK724" s="946"/>
      <c r="AL724" s="946"/>
      <c r="AM724" s="946"/>
      <c r="AN724" s="946"/>
      <c r="AO724" s="946"/>
      <c r="AP724" s="946"/>
      <c r="AQ724" s="946"/>
      <c r="AR724" s="946"/>
      <c r="AT724" s="949"/>
      <c r="AV724" s="947"/>
      <c r="AW724" s="323"/>
      <c r="AX724" s="971">
        <f>AY723/AX723</f>
        <v>0.2923728813559322</v>
      </c>
      <c r="AY724" s="971"/>
      <c r="BA724" s="329"/>
      <c r="BC724" s="389">
        <f>BC723/AG723</f>
        <v>0</v>
      </c>
      <c r="BD724" s="1219"/>
      <c r="BE724" s="389">
        <f>BE723/AJ723</f>
        <v>0</v>
      </c>
      <c r="BF724" s="1219"/>
      <c r="BG724" s="389">
        <f>BG723/AM723</f>
        <v>0</v>
      </c>
      <c r="BH724" s="1219"/>
      <c r="BI724" s="389">
        <f>BI723/AP723</f>
        <v>0</v>
      </c>
      <c r="BJ724" s="1219"/>
      <c r="BK724" s="949"/>
      <c r="BL724" s="1216"/>
      <c r="BM724" s="1219"/>
      <c r="BN724" s="328"/>
      <c r="BO724" s="328"/>
    </row>
    <row r="725" spans="1:67" ht="24" thickTop="1" x14ac:dyDescent="0.2"/>
  </sheetData>
  <autoFilter ref="A8:AV705" xr:uid="{00000000-0009-0000-0000-000000000000}"/>
  <sortState xmlns:xlrd2="http://schemas.microsoft.com/office/spreadsheetml/2017/richdata2" ref="A83:BO95">
    <sortCondition ref="C143:C157"/>
  </sortState>
  <mergeCells count="4006">
    <mergeCell ref="AV690:AV691"/>
    <mergeCell ref="AX690:AX691"/>
    <mergeCell ref="AY690:AY691"/>
    <mergeCell ref="BC690:BC691"/>
    <mergeCell ref="BD690:BD691"/>
    <mergeCell ref="BE690:BE691"/>
    <mergeCell ref="BF690:BF691"/>
    <mergeCell ref="BG690:BG691"/>
    <mergeCell ref="BH690:BH691"/>
    <mergeCell ref="BI690:BI691"/>
    <mergeCell ref="BJ690:BJ691"/>
    <mergeCell ref="BK690:BK691"/>
    <mergeCell ref="BL690:BL691"/>
    <mergeCell ref="BM690:BM691"/>
    <mergeCell ref="BO690:BO691"/>
    <mergeCell ref="X690:X691"/>
    <mergeCell ref="Y690:Y691"/>
    <mergeCell ref="AA690:AA691"/>
    <mergeCell ref="AC690:AC691"/>
    <mergeCell ref="AG690:AG691"/>
    <mergeCell ref="AH690:AH691"/>
    <mergeCell ref="AI690:AI691"/>
    <mergeCell ref="AJ690:AJ691"/>
    <mergeCell ref="AK690:AK691"/>
    <mergeCell ref="AL690:AL691"/>
    <mergeCell ref="AM690:AM691"/>
    <mergeCell ref="AN690:AN691"/>
    <mergeCell ref="AO690:AO691"/>
    <mergeCell ref="AP690:AP691"/>
    <mergeCell ref="AQ690:AQ691"/>
    <mergeCell ref="AR690:AR691"/>
    <mergeCell ref="AT690:AT691"/>
    <mergeCell ref="A690:A691"/>
    <mergeCell ref="B690:C691"/>
    <mergeCell ref="E690:E691"/>
    <mergeCell ref="G690:G691"/>
    <mergeCell ref="I690:I691"/>
    <mergeCell ref="J690:J691"/>
    <mergeCell ref="K690:K691"/>
    <mergeCell ref="L690:L691"/>
    <mergeCell ref="M690:M691"/>
    <mergeCell ref="O690:O691"/>
    <mergeCell ref="P690:P691"/>
    <mergeCell ref="Q690:Q691"/>
    <mergeCell ref="R690:R691"/>
    <mergeCell ref="S690:S691"/>
    <mergeCell ref="U690:U691"/>
    <mergeCell ref="V690:V691"/>
    <mergeCell ref="W690:W691"/>
    <mergeCell ref="AV43:AV44"/>
    <mergeCell ref="AX43:AX44"/>
    <mergeCell ref="AY43:AY44"/>
    <mergeCell ref="BC43:BC44"/>
    <mergeCell ref="BD43:BD44"/>
    <mergeCell ref="BE43:BE44"/>
    <mergeCell ref="BF43:BF44"/>
    <mergeCell ref="BG43:BG44"/>
    <mergeCell ref="BH43:BH44"/>
    <mergeCell ref="BI43:BI44"/>
    <mergeCell ref="BJ43:BJ44"/>
    <mergeCell ref="BK43:BK44"/>
    <mergeCell ref="BL43:BL44"/>
    <mergeCell ref="BM43:BM44"/>
    <mergeCell ref="BO43:BO44"/>
    <mergeCell ref="B64:C64"/>
    <mergeCell ref="X43:X44"/>
    <mergeCell ref="Y43:Y44"/>
    <mergeCell ref="AA43:AA44"/>
    <mergeCell ref="AC43:AC44"/>
    <mergeCell ref="AG43:AG44"/>
    <mergeCell ref="AH43:AH44"/>
    <mergeCell ref="AI43:AI44"/>
    <mergeCell ref="AJ43:AJ44"/>
    <mergeCell ref="AK43:AK44"/>
    <mergeCell ref="AL43:AL44"/>
    <mergeCell ref="AM43:AM44"/>
    <mergeCell ref="AN43:AN44"/>
    <mergeCell ref="AO43:AO44"/>
    <mergeCell ref="AP43:AP44"/>
    <mergeCell ref="AQ43:AQ44"/>
    <mergeCell ref="AT43:AT44"/>
    <mergeCell ref="A43:A44"/>
    <mergeCell ref="B43:C44"/>
    <mergeCell ref="E43:E44"/>
    <mergeCell ref="G43:G44"/>
    <mergeCell ref="I43:I44"/>
    <mergeCell ref="J43:J44"/>
    <mergeCell ref="K43:K44"/>
    <mergeCell ref="L43:L44"/>
    <mergeCell ref="M43:M44"/>
    <mergeCell ref="O43:O44"/>
    <mergeCell ref="P43:P44"/>
    <mergeCell ref="Q43:Q44"/>
    <mergeCell ref="R43:R44"/>
    <mergeCell ref="S43:S44"/>
    <mergeCell ref="U43:U44"/>
    <mergeCell ref="V43:V44"/>
    <mergeCell ref="W43:W44"/>
    <mergeCell ref="BK658:BK659"/>
    <mergeCell ref="BL658:BL659"/>
    <mergeCell ref="BM658:BM659"/>
    <mergeCell ref="BO658:BO659"/>
    <mergeCell ref="AN658:AN659"/>
    <mergeCell ref="AO658:AO659"/>
    <mergeCell ref="AP658:AP659"/>
    <mergeCell ref="AQ658:AQ659"/>
    <mergeCell ref="AR658:AR659"/>
    <mergeCell ref="AT658:AT659"/>
    <mergeCell ref="AV658:AV659"/>
    <mergeCell ref="AX658:AX659"/>
    <mergeCell ref="AY658:AY659"/>
    <mergeCell ref="BC658:BC659"/>
    <mergeCell ref="BD658:BD659"/>
    <mergeCell ref="BE658:BE659"/>
    <mergeCell ref="BF658:BF659"/>
    <mergeCell ref="BG658:BG659"/>
    <mergeCell ref="BH658:BH659"/>
    <mergeCell ref="BI658:BI659"/>
    <mergeCell ref="BJ658:BJ659"/>
    <mergeCell ref="BO674:BO675"/>
    <mergeCell ref="AY674:AY675"/>
    <mergeCell ref="BC674:BC675"/>
    <mergeCell ref="BD674:BD675"/>
    <mergeCell ref="AP674:AP675"/>
    <mergeCell ref="AQ674:AQ675"/>
    <mergeCell ref="AR674:AR675"/>
    <mergeCell ref="AT674:AT675"/>
    <mergeCell ref="AV674:AV675"/>
    <mergeCell ref="AX674:AX675"/>
    <mergeCell ref="BI656:BI657"/>
    <mergeCell ref="BJ656:BJ657"/>
    <mergeCell ref="BK656:BK657"/>
    <mergeCell ref="BL656:BL657"/>
    <mergeCell ref="BM656:BM657"/>
    <mergeCell ref="BO656:BO657"/>
    <mergeCell ref="A658:A659"/>
    <mergeCell ref="B658:C659"/>
    <mergeCell ref="E658:E659"/>
    <mergeCell ref="G658:G659"/>
    <mergeCell ref="I658:I659"/>
    <mergeCell ref="J658:J659"/>
    <mergeCell ref="K658:K659"/>
    <mergeCell ref="L658:L659"/>
    <mergeCell ref="M658:M659"/>
    <mergeCell ref="O658:O659"/>
    <mergeCell ref="P658:P659"/>
    <mergeCell ref="Q658:Q659"/>
    <mergeCell ref="R658:R659"/>
    <mergeCell ref="S658:S659"/>
    <mergeCell ref="U658:U659"/>
    <mergeCell ref="V658:V659"/>
    <mergeCell ref="W656:W657"/>
    <mergeCell ref="W658:W659"/>
    <mergeCell ref="X658:X659"/>
    <mergeCell ref="Y658:Y659"/>
    <mergeCell ref="AG658:AG659"/>
    <mergeCell ref="AH658:AH659"/>
    <mergeCell ref="AI658:AI659"/>
    <mergeCell ref="AJ658:AJ659"/>
    <mergeCell ref="AK658:AK659"/>
    <mergeCell ref="AL658:AL659"/>
    <mergeCell ref="AM658:AM659"/>
    <mergeCell ref="X656:X657"/>
    <mergeCell ref="Y656:Y657"/>
    <mergeCell ref="AG656:AG657"/>
    <mergeCell ref="AH656:AH657"/>
    <mergeCell ref="AI656:AI657"/>
    <mergeCell ref="AJ656:AJ657"/>
    <mergeCell ref="AK656:AK657"/>
    <mergeCell ref="AL656:AL657"/>
    <mergeCell ref="AM656:AM657"/>
    <mergeCell ref="BO646:BO647"/>
    <mergeCell ref="BK646:BK647"/>
    <mergeCell ref="BL646:BL647"/>
    <mergeCell ref="BM646:BM647"/>
    <mergeCell ref="BE648:BE649"/>
    <mergeCell ref="BF648:BF649"/>
    <mergeCell ref="BG648:BG649"/>
    <mergeCell ref="BH648:BH649"/>
    <mergeCell ref="BI648:BI649"/>
    <mergeCell ref="BJ648:BJ649"/>
    <mergeCell ref="BK648:BK649"/>
    <mergeCell ref="BL648:BL649"/>
    <mergeCell ref="BM648:BM649"/>
    <mergeCell ref="BO648:BO649"/>
    <mergeCell ref="AV656:AV657"/>
    <mergeCell ref="AX656:AX657"/>
    <mergeCell ref="A656:A657"/>
    <mergeCell ref="B656:C657"/>
    <mergeCell ref="E656:E657"/>
    <mergeCell ref="G656:G657"/>
    <mergeCell ref="I656:I657"/>
    <mergeCell ref="J656:J657"/>
    <mergeCell ref="K656:K657"/>
    <mergeCell ref="L656:L657"/>
    <mergeCell ref="M656:M657"/>
    <mergeCell ref="O656:O657"/>
    <mergeCell ref="P656:P657"/>
    <mergeCell ref="Q656:Q657"/>
    <mergeCell ref="R656:R657"/>
    <mergeCell ref="S656:S657"/>
    <mergeCell ref="U656:U657"/>
    <mergeCell ref="V656:V657"/>
    <mergeCell ref="A646:A647"/>
    <mergeCell ref="B646:C647"/>
    <mergeCell ref="E646:E647"/>
    <mergeCell ref="G646:G647"/>
    <mergeCell ref="I646:I647"/>
    <mergeCell ref="J646:J647"/>
    <mergeCell ref="AI648:AI649"/>
    <mergeCell ref="AJ648:AJ649"/>
    <mergeCell ref="AK648:AK649"/>
    <mergeCell ref="AL648:AL649"/>
    <mergeCell ref="AM648:AM649"/>
    <mergeCell ref="AN648:AN649"/>
    <mergeCell ref="AO648:AO649"/>
    <mergeCell ref="AP648:AP649"/>
    <mergeCell ref="AQ648:AQ649"/>
    <mergeCell ref="A648:A649"/>
    <mergeCell ref="B648:C649"/>
    <mergeCell ref="E648:E649"/>
    <mergeCell ref="G648:G649"/>
    <mergeCell ref="I648:I649"/>
    <mergeCell ref="J648:J649"/>
    <mergeCell ref="K648:K649"/>
    <mergeCell ref="L648:L649"/>
    <mergeCell ref="M648:M649"/>
    <mergeCell ref="O648:O649"/>
    <mergeCell ref="P648:P649"/>
    <mergeCell ref="Q648:Q649"/>
    <mergeCell ref="R648:R649"/>
    <mergeCell ref="S648:S649"/>
    <mergeCell ref="U648:U649"/>
    <mergeCell ref="V648:V649"/>
    <mergeCell ref="W648:W649"/>
    <mergeCell ref="BE462:BE464"/>
    <mergeCell ref="BF462:BF464"/>
    <mergeCell ref="BG462:BG464"/>
    <mergeCell ref="AX552:AX554"/>
    <mergeCell ref="AQ646:AQ647"/>
    <mergeCell ref="AR646:AR647"/>
    <mergeCell ref="AT646:AT647"/>
    <mergeCell ref="AO646:AO647"/>
    <mergeCell ref="AV646:AV647"/>
    <mergeCell ref="AX646:AX647"/>
    <mergeCell ref="AY646:AY647"/>
    <mergeCell ref="BC646:BC647"/>
    <mergeCell ref="BD646:BD647"/>
    <mergeCell ref="BE646:BE647"/>
    <mergeCell ref="Y646:Y647"/>
    <mergeCell ref="X646:X647"/>
    <mergeCell ref="AG646:AG647"/>
    <mergeCell ref="AH646:AH647"/>
    <mergeCell ref="AI646:AI647"/>
    <mergeCell ref="AJ646:AJ647"/>
    <mergeCell ref="BC462:BC464"/>
    <mergeCell ref="AV519:AV520"/>
    <mergeCell ref="AX541:AY541"/>
    <mergeCell ref="AV555:AV558"/>
    <mergeCell ref="BD630:BD631"/>
    <mergeCell ref="BD514:BD515"/>
    <mergeCell ref="BF499:BF500"/>
    <mergeCell ref="Y521:Y523"/>
    <mergeCell ref="Y524:Y535"/>
    <mergeCell ref="Y546:Y547"/>
    <mergeCell ref="Y549:Y550"/>
    <mergeCell ref="AC354:AC355"/>
    <mergeCell ref="AG354:AG355"/>
    <mergeCell ref="AH354:AH355"/>
    <mergeCell ref="AI354:AI355"/>
    <mergeCell ref="AJ354:AJ355"/>
    <mergeCell ref="AK354:AK355"/>
    <mergeCell ref="AL354:AL355"/>
    <mergeCell ref="AM354:AM355"/>
    <mergeCell ref="AN354:AN355"/>
    <mergeCell ref="AQ341:AQ342"/>
    <mergeCell ref="BK354:BK355"/>
    <mergeCell ref="BL354:BL355"/>
    <mergeCell ref="BM354:BM355"/>
    <mergeCell ref="BO354:BO355"/>
    <mergeCell ref="AO354:AO355"/>
    <mergeCell ref="AP354:AP355"/>
    <mergeCell ref="AQ354:AQ355"/>
    <mergeCell ref="AR354:AR355"/>
    <mergeCell ref="AT354:AT355"/>
    <mergeCell ref="AV354:AV355"/>
    <mergeCell ref="AX354:AX355"/>
    <mergeCell ref="AY354:AY355"/>
    <mergeCell ref="BA354:BA355"/>
    <mergeCell ref="BC354:BC355"/>
    <mergeCell ref="BD354:BD355"/>
    <mergeCell ref="BE354:BE355"/>
    <mergeCell ref="BF354:BF355"/>
    <mergeCell ref="BG354:BG355"/>
    <mergeCell ref="BH354:BH355"/>
    <mergeCell ref="BI354:BI355"/>
    <mergeCell ref="BJ354:BJ355"/>
    <mergeCell ref="BH341:BH342"/>
    <mergeCell ref="BI341:BI342"/>
    <mergeCell ref="BJ341:BJ342"/>
    <mergeCell ref="BK341:BK342"/>
    <mergeCell ref="BL341:BL342"/>
    <mergeCell ref="BH332:BH333"/>
    <mergeCell ref="BI332:BI333"/>
    <mergeCell ref="BJ332:BJ333"/>
    <mergeCell ref="BK332:BK333"/>
    <mergeCell ref="BL332:BL333"/>
    <mergeCell ref="BM341:BM342"/>
    <mergeCell ref="BO341:BO342"/>
    <mergeCell ref="A354:A355"/>
    <mergeCell ref="B354:C355"/>
    <mergeCell ref="E354:E355"/>
    <mergeCell ref="G354:G355"/>
    <mergeCell ref="I354:I355"/>
    <mergeCell ref="J354:J355"/>
    <mergeCell ref="K354:K355"/>
    <mergeCell ref="L354:L355"/>
    <mergeCell ref="M354:M355"/>
    <mergeCell ref="O354:O355"/>
    <mergeCell ref="P354:P355"/>
    <mergeCell ref="Q354:Q355"/>
    <mergeCell ref="R354:R355"/>
    <mergeCell ref="S354:S355"/>
    <mergeCell ref="U354:U355"/>
    <mergeCell ref="V354:V355"/>
    <mergeCell ref="W354:W355"/>
    <mergeCell ref="X354:X355"/>
    <mergeCell ref="Y354:Y355"/>
    <mergeCell ref="AA354:AA355"/>
    <mergeCell ref="X332:X333"/>
    <mergeCell ref="BM332:BM333"/>
    <mergeCell ref="A341:A342"/>
    <mergeCell ref="B341:C342"/>
    <mergeCell ref="E341:E342"/>
    <mergeCell ref="G341:G342"/>
    <mergeCell ref="I341:I342"/>
    <mergeCell ref="J341:J342"/>
    <mergeCell ref="K341:K342"/>
    <mergeCell ref="L341:L342"/>
    <mergeCell ref="M341:M342"/>
    <mergeCell ref="O341:O342"/>
    <mergeCell ref="P341:P342"/>
    <mergeCell ref="Q341:Q342"/>
    <mergeCell ref="R341:R342"/>
    <mergeCell ref="S341:S342"/>
    <mergeCell ref="U341:U342"/>
    <mergeCell ref="V341:V342"/>
    <mergeCell ref="W341:W342"/>
    <mergeCell ref="X341:X342"/>
    <mergeCell ref="Y341:Y342"/>
    <mergeCell ref="AA341:AA342"/>
    <mergeCell ref="AC341:AC342"/>
    <mergeCell ref="AG341:AG342"/>
    <mergeCell ref="AH341:AH342"/>
    <mergeCell ref="AI341:AI342"/>
    <mergeCell ref="AJ341:AJ342"/>
    <mergeCell ref="AK341:AK342"/>
    <mergeCell ref="BC332:BC333"/>
    <mergeCell ref="AI332:AI333"/>
    <mergeCell ref="BF335:BF336"/>
    <mergeCell ref="BD332:BD333"/>
    <mergeCell ref="BM310:BM311"/>
    <mergeCell ref="BO310:BO311"/>
    <mergeCell ref="AO310:AO311"/>
    <mergeCell ref="AP310:AP311"/>
    <mergeCell ref="AQ310:AQ311"/>
    <mergeCell ref="AR310:AR311"/>
    <mergeCell ref="AT310:AT311"/>
    <mergeCell ref="AX310:AX311"/>
    <mergeCell ref="AY310:AY311"/>
    <mergeCell ref="BA310:BA311"/>
    <mergeCell ref="BC310:BC311"/>
    <mergeCell ref="BD310:BD311"/>
    <mergeCell ref="BE310:BE311"/>
    <mergeCell ref="BF310:BF311"/>
    <mergeCell ref="BG310:BG311"/>
    <mergeCell ref="BH310:BH311"/>
    <mergeCell ref="BI310:BI311"/>
    <mergeCell ref="BJ310:BJ311"/>
    <mergeCell ref="BK310:BK311"/>
    <mergeCell ref="BO303:BO304"/>
    <mergeCell ref="A310:A311"/>
    <mergeCell ref="B310:C311"/>
    <mergeCell ref="E310:E311"/>
    <mergeCell ref="G310:G311"/>
    <mergeCell ref="I310:I311"/>
    <mergeCell ref="J310:J311"/>
    <mergeCell ref="K310:K311"/>
    <mergeCell ref="L310:L311"/>
    <mergeCell ref="M310:M311"/>
    <mergeCell ref="O310:O311"/>
    <mergeCell ref="P310:P311"/>
    <mergeCell ref="Q310:Q311"/>
    <mergeCell ref="R310:R311"/>
    <mergeCell ref="S310:S311"/>
    <mergeCell ref="U310:U311"/>
    <mergeCell ref="V310:V311"/>
    <mergeCell ref="W310:W311"/>
    <mergeCell ref="X310:X311"/>
    <mergeCell ref="Y310:Y311"/>
    <mergeCell ref="AA310:AA311"/>
    <mergeCell ref="AC310:AC311"/>
    <mergeCell ref="AG310:AG311"/>
    <mergeCell ref="AH310:AH311"/>
    <mergeCell ref="AI310:AI311"/>
    <mergeCell ref="AJ310:AJ311"/>
    <mergeCell ref="AK310:AK311"/>
    <mergeCell ref="AL310:AL311"/>
    <mergeCell ref="A303:A304"/>
    <mergeCell ref="B303:C304"/>
    <mergeCell ref="E303:E304"/>
    <mergeCell ref="AI303:AI304"/>
    <mergeCell ref="B186:C187"/>
    <mergeCell ref="E186:E187"/>
    <mergeCell ref="G186:G187"/>
    <mergeCell ref="I186:I187"/>
    <mergeCell ref="J186:J187"/>
    <mergeCell ref="K186:K187"/>
    <mergeCell ref="L186:L187"/>
    <mergeCell ref="M186:M187"/>
    <mergeCell ref="O186:O187"/>
    <mergeCell ref="P186:P187"/>
    <mergeCell ref="Q186:Q187"/>
    <mergeCell ref="R186:R187"/>
    <mergeCell ref="S186:S187"/>
    <mergeCell ref="U186:U187"/>
    <mergeCell ref="V186:V187"/>
    <mergeCell ref="BM240:BM241"/>
    <mergeCell ref="BO240:BO241"/>
    <mergeCell ref="BG186:BG187"/>
    <mergeCell ref="BH186:BH187"/>
    <mergeCell ref="AN186:AN187"/>
    <mergeCell ref="AO186:AO187"/>
    <mergeCell ref="AP186:AP187"/>
    <mergeCell ref="AQ186:AQ187"/>
    <mergeCell ref="AR186:AR187"/>
    <mergeCell ref="AT186:AT187"/>
    <mergeCell ref="AV186:AV187"/>
    <mergeCell ref="AX186:AX187"/>
    <mergeCell ref="AY186:AY187"/>
    <mergeCell ref="BA186:BA187"/>
    <mergeCell ref="BC186:BC187"/>
    <mergeCell ref="BD186:BD187"/>
    <mergeCell ref="BE186:BE187"/>
    <mergeCell ref="BM186:BM187"/>
    <mergeCell ref="BO186:BO187"/>
    <mergeCell ref="AJ182:AJ183"/>
    <mergeCell ref="AK182:AK183"/>
    <mergeCell ref="AL182:AL183"/>
    <mergeCell ref="BJ182:BJ183"/>
    <mergeCell ref="BK182:BK183"/>
    <mergeCell ref="BL182:BL183"/>
    <mergeCell ref="AR182:AR183"/>
    <mergeCell ref="AT182:AT183"/>
    <mergeCell ref="AV182:AV183"/>
    <mergeCell ref="AX182:AX183"/>
    <mergeCell ref="AM182:AM183"/>
    <mergeCell ref="AN182:AN183"/>
    <mergeCell ref="AO182:AO183"/>
    <mergeCell ref="BI182:BI183"/>
    <mergeCell ref="G303:G304"/>
    <mergeCell ref="I303:I304"/>
    <mergeCell ref="J303:J304"/>
    <mergeCell ref="K303:K304"/>
    <mergeCell ref="L303:L304"/>
    <mergeCell ref="M303:M304"/>
    <mergeCell ref="O303:O304"/>
    <mergeCell ref="P303:P304"/>
    <mergeCell ref="Q303:Q304"/>
    <mergeCell ref="R303:R304"/>
    <mergeCell ref="S303:S304"/>
    <mergeCell ref="U303:U304"/>
    <mergeCell ref="V303:V304"/>
    <mergeCell ref="W303:W304"/>
    <mergeCell ref="BM182:BM183"/>
    <mergeCell ref="BO182:BO183"/>
    <mergeCell ref="BL233:BL234"/>
    <mergeCell ref="BK194:BK195"/>
    <mergeCell ref="BL194:BL195"/>
    <mergeCell ref="AP180:AP181"/>
    <mergeCell ref="W186:W187"/>
    <mergeCell ref="X186:X187"/>
    <mergeCell ref="Y186:Y187"/>
    <mergeCell ref="AA186:AA187"/>
    <mergeCell ref="AT180:AT181"/>
    <mergeCell ref="AV180:AV181"/>
    <mergeCell ref="AX180:AX181"/>
    <mergeCell ref="AA182:AA183"/>
    <mergeCell ref="AC182:AC183"/>
    <mergeCell ref="AG182:AG183"/>
    <mergeCell ref="AH182:AH183"/>
    <mergeCell ref="AI182:AI183"/>
    <mergeCell ref="AP182:AP183"/>
    <mergeCell ref="AJ207:AJ208"/>
    <mergeCell ref="AK207:AK208"/>
    <mergeCell ref="AE207:AE208"/>
    <mergeCell ref="AQ182:AQ183"/>
    <mergeCell ref="AI186:AI187"/>
    <mergeCell ref="AJ186:AJ187"/>
    <mergeCell ref="BI186:BI187"/>
    <mergeCell ref="BJ186:BJ187"/>
    <mergeCell ref="BK186:BK187"/>
    <mergeCell ref="BL186:BL187"/>
    <mergeCell ref="BF186:BF187"/>
    <mergeCell ref="AK186:AK187"/>
    <mergeCell ref="AL186:AL187"/>
    <mergeCell ref="AM186:AM187"/>
    <mergeCell ref="E182:E183"/>
    <mergeCell ref="G182:G183"/>
    <mergeCell ref="I182:I183"/>
    <mergeCell ref="J182:J183"/>
    <mergeCell ref="K182:K183"/>
    <mergeCell ref="L182:L183"/>
    <mergeCell ref="M182:M183"/>
    <mergeCell ref="O182:O183"/>
    <mergeCell ref="P182:P183"/>
    <mergeCell ref="Q182:Q183"/>
    <mergeCell ref="R182:R183"/>
    <mergeCell ref="S182:S183"/>
    <mergeCell ref="U182:U183"/>
    <mergeCell ref="V182:V183"/>
    <mergeCell ref="W182:W183"/>
    <mergeCell ref="BJ293:BJ294"/>
    <mergeCell ref="BJ295:BJ296"/>
    <mergeCell ref="BF182:BF183"/>
    <mergeCell ref="BG182:BG183"/>
    <mergeCell ref="Y293:Y294"/>
    <mergeCell ref="AG293:AG294"/>
    <mergeCell ref="Y295:Y296"/>
    <mergeCell ref="X293:X294"/>
    <mergeCell ref="AA254:AA255"/>
    <mergeCell ref="AC254:AC255"/>
    <mergeCell ref="AJ248:AL248"/>
    <mergeCell ref="AG249:AR249"/>
    <mergeCell ref="G692:G694"/>
    <mergeCell ref="G207:G208"/>
    <mergeCell ref="G240:G241"/>
    <mergeCell ref="AJ285:AL285"/>
    <mergeCell ref="AN293:AN294"/>
    <mergeCell ref="AM303:AM304"/>
    <mergeCell ref="AN303:AN304"/>
    <mergeCell ref="AN180:AN181"/>
    <mergeCell ref="X549:X550"/>
    <mergeCell ref="X559:X563"/>
    <mergeCell ref="P180:P181"/>
    <mergeCell ref="Y674:Y675"/>
    <mergeCell ref="AG515:AR515"/>
    <mergeCell ref="AJ546:AJ547"/>
    <mergeCell ref="AC686:AC687"/>
    <mergeCell ref="AA686:AA687"/>
    <mergeCell ref="AA683:AA684"/>
    <mergeCell ref="AM683:AM684"/>
    <mergeCell ref="Q385:Q386"/>
    <mergeCell ref="O385:O386"/>
    <mergeCell ref="AC186:AC187"/>
    <mergeCell ref="AG186:AG187"/>
    <mergeCell ref="AH186:AH187"/>
    <mergeCell ref="AJ303:AJ304"/>
    <mergeCell ref="AG303:AG304"/>
    <mergeCell ref="AH303:AH304"/>
    <mergeCell ref="AQ303:AQ304"/>
    <mergeCell ref="AR303:AR304"/>
    <mergeCell ref="R332:R333"/>
    <mergeCell ref="O332:O333"/>
    <mergeCell ref="P332:P333"/>
    <mergeCell ref="Q332:Q333"/>
    <mergeCell ref="O175:S175"/>
    <mergeCell ref="X180:X181"/>
    <mergeCell ref="I140:M140"/>
    <mergeCell ref="O140:S140"/>
    <mergeCell ref="O98:S98"/>
    <mergeCell ref="P20:P22"/>
    <mergeCell ref="O20:O22"/>
    <mergeCell ref="Q20:Q22"/>
    <mergeCell ref="AA180:AA181"/>
    <mergeCell ref="AC180:AC181"/>
    <mergeCell ref="AG180:AG181"/>
    <mergeCell ref="AH180:AH181"/>
    <mergeCell ref="AI180:AI181"/>
    <mergeCell ref="AJ180:AJ181"/>
    <mergeCell ref="AK180:AK181"/>
    <mergeCell ref="AL180:AL181"/>
    <mergeCell ref="AM180:AM181"/>
    <mergeCell ref="K646:K647"/>
    <mergeCell ref="AO180:AO181"/>
    <mergeCell ref="AK303:AK304"/>
    <mergeCell ref="AL303:AL304"/>
    <mergeCell ref="X303:X304"/>
    <mergeCell ref="Y303:Y304"/>
    <mergeCell ref="AA303:AA304"/>
    <mergeCell ref="AC303:AC304"/>
    <mergeCell ref="AM310:AM311"/>
    <mergeCell ref="X182:X183"/>
    <mergeCell ref="Y182:Y183"/>
    <mergeCell ref="V295:V296"/>
    <mergeCell ref="V305:V306"/>
    <mergeCell ref="X254:X255"/>
    <mergeCell ref="BE519:BE520"/>
    <mergeCell ref="BC549:BC550"/>
    <mergeCell ref="AX549:AX550"/>
    <mergeCell ref="AX500:AY500"/>
    <mergeCell ref="K180:K181"/>
    <mergeCell ref="Y180:Y181"/>
    <mergeCell ref="U180:U181"/>
    <mergeCell ref="V180:V181"/>
    <mergeCell ref="W180:W181"/>
    <mergeCell ref="BC303:BC304"/>
    <mergeCell ref="BD303:BD304"/>
    <mergeCell ref="BE303:BE304"/>
    <mergeCell ref="AT303:AT304"/>
    <mergeCell ref="S332:S333"/>
    <mergeCell ref="U332:U333"/>
    <mergeCell ref="V332:V333"/>
    <mergeCell ref="W332:W333"/>
    <mergeCell ref="AO332:AO333"/>
    <mergeCell ref="AG445:AI445"/>
    <mergeCell ref="AT385:AT386"/>
    <mergeCell ref="AG360:AI360"/>
    <mergeCell ref="AA385:AA386"/>
    <mergeCell ref="AJ451:AJ454"/>
    <mergeCell ref="AP433:AR433"/>
    <mergeCell ref="BD385:BD386"/>
    <mergeCell ref="BF385:BF386"/>
    <mergeCell ref="AG385:AG386"/>
    <mergeCell ref="G702:G703"/>
    <mergeCell ref="G704:G705"/>
    <mergeCell ref="G519:G520"/>
    <mergeCell ref="G521:G523"/>
    <mergeCell ref="G524:G535"/>
    <mergeCell ref="G552:G554"/>
    <mergeCell ref="G555:G558"/>
    <mergeCell ref="G559:G563"/>
    <mergeCell ref="G674:G675"/>
    <mergeCell ref="G683:G684"/>
    <mergeCell ref="G686:G687"/>
    <mergeCell ref="G688:G689"/>
    <mergeCell ref="J688:J689"/>
    <mergeCell ref="Y648:Y649"/>
    <mergeCell ref="AR648:AR649"/>
    <mergeCell ref="AT648:AT649"/>
    <mergeCell ref="BD462:BD464"/>
    <mergeCell ref="BE674:BE675"/>
    <mergeCell ref="G385:G386"/>
    <mergeCell ref="G393:G394"/>
    <mergeCell ref="G451:G454"/>
    <mergeCell ref="G460:G461"/>
    <mergeCell ref="G462:G464"/>
    <mergeCell ref="BE460:BE461"/>
    <mergeCell ref="AP285:AR285"/>
    <mergeCell ref="AV462:AV464"/>
    <mergeCell ref="AX462:AX464"/>
    <mergeCell ref="AX460:AX461"/>
    <mergeCell ref="AY460:AY461"/>
    <mergeCell ref="BA460:BA461"/>
    <mergeCell ref="BC460:BC461"/>
    <mergeCell ref="BD460:BD461"/>
    <mergeCell ref="AK462:AK464"/>
    <mergeCell ref="AL462:AL464"/>
    <mergeCell ref="AM462:AM464"/>
    <mergeCell ref="AN462:AN464"/>
    <mergeCell ref="AO462:AO464"/>
    <mergeCell ref="BG393:BG394"/>
    <mergeCell ref="AX451:AX454"/>
    <mergeCell ref="AX434:AY434"/>
    <mergeCell ref="AY451:AY454"/>
    <mergeCell ref="BD445:BD446"/>
    <mergeCell ref="BF445:BF446"/>
    <mergeCell ref="AQ332:AQ333"/>
    <mergeCell ref="AR332:AR333"/>
    <mergeCell ref="AT332:AT333"/>
    <mergeCell ref="AV332:AV333"/>
    <mergeCell ref="AX332:AX333"/>
    <mergeCell ref="AY332:AY333"/>
    <mergeCell ref="AK332:AK333"/>
    <mergeCell ref="AL332:AL333"/>
    <mergeCell ref="AN332:AN333"/>
    <mergeCell ref="AM332:AM333"/>
    <mergeCell ref="AP332:AP333"/>
    <mergeCell ref="AV335:AV336"/>
    <mergeCell ref="AY180:AY181"/>
    <mergeCell ref="BA180:BA181"/>
    <mergeCell ref="BC180:BC181"/>
    <mergeCell ref="BD180:BD181"/>
    <mergeCell ref="Y305:Y306"/>
    <mergeCell ref="AQ180:AQ181"/>
    <mergeCell ref="AR180:AR181"/>
    <mergeCell ref="BE180:BE181"/>
    <mergeCell ref="BF180:BF181"/>
    <mergeCell ref="BG180:BG181"/>
    <mergeCell ref="AY182:AY183"/>
    <mergeCell ref="BA182:BA183"/>
    <mergeCell ref="BC182:BC183"/>
    <mergeCell ref="BD182:BD183"/>
    <mergeCell ref="BE182:BE183"/>
    <mergeCell ref="BF393:BF394"/>
    <mergeCell ref="AR293:AR294"/>
    <mergeCell ref="Y332:Y333"/>
    <mergeCell ref="AA332:AA333"/>
    <mergeCell ref="AC332:AC333"/>
    <mergeCell ref="AH332:AH333"/>
    <mergeCell ref="AJ332:AJ333"/>
    <mergeCell ref="AG332:AG333"/>
    <mergeCell ref="AV341:AV342"/>
    <mergeCell ref="AX341:AX342"/>
    <mergeCell ref="AY341:AY342"/>
    <mergeCell ref="BA341:BA342"/>
    <mergeCell ref="BC341:BC342"/>
    <mergeCell ref="BD341:BD342"/>
    <mergeCell ref="BE341:BE342"/>
    <mergeCell ref="BF341:BF342"/>
    <mergeCell ref="BG341:BG342"/>
    <mergeCell ref="AQ462:AQ464"/>
    <mergeCell ref="AR462:AR464"/>
    <mergeCell ref="AT462:AT464"/>
    <mergeCell ref="AJ324:AL324"/>
    <mergeCell ref="AM295:AM296"/>
    <mergeCell ref="AN295:AN296"/>
    <mergeCell ref="AO451:AO454"/>
    <mergeCell ref="AP335:AR335"/>
    <mergeCell ref="BD321:BD322"/>
    <mergeCell ref="AP341:AP342"/>
    <mergeCell ref="AP303:AP304"/>
    <mergeCell ref="AX303:AX304"/>
    <mergeCell ref="AY303:AY304"/>
    <mergeCell ref="BA303:BA304"/>
    <mergeCell ref="AO303:AO304"/>
    <mergeCell ref="BA332:BA333"/>
    <mergeCell ref="AR341:AR342"/>
    <mergeCell ref="AT341:AT342"/>
    <mergeCell ref="AP424:AR424"/>
    <mergeCell ref="BC385:BC386"/>
    <mergeCell ref="AY462:AY464"/>
    <mergeCell ref="AQ686:AQ687"/>
    <mergeCell ref="AH546:AH547"/>
    <mergeCell ref="AG546:AG547"/>
    <mergeCell ref="AN656:AN657"/>
    <mergeCell ref="AO656:AO657"/>
    <mergeCell ref="AP656:AP657"/>
    <mergeCell ref="AQ656:AQ657"/>
    <mergeCell ref="AR656:AR657"/>
    <mergeCell ref="AT656:AT657"/>
    <mergeCell ref="BD559:BD563"/>
    <mergeCell ref="AX519:AX520"/>
    <mergeCell ref="BD549:BD550"/>
    <mergeCell ref="BD552:BD554"/>
    <mergeCell ref="BD555:BD558"/>
    <mergeCell ref="AV665:AV666"/>
    <mergeCell ref="AY656:AY657"/>
    <mergeCell ref="BC656:BC657"/>
    <mergeCell ref="BD656:BD657"/>
    <mergeCell ref="AP559:AP563"/>
    <mergeCell ref="AP683:AP684"/>
    <mergeCell ref="AY686:AY687"/>
    <mergeCell ref="AM565:AO565"/>
    <mergeCell ref="AL686:AL687"/>
    <mergeCell ref="AM559:AM563"/>
    <mergeCell ref="AY555:AY558"/>
    <mergeCell ref="AR559:AR563"/>
    <mergeCell ref="AY549:AY550"/>
    <mergeCell ref="AN683:AN684"/>
    <mergeCell ref="AK646:AK647"/>
    <mergeCell ref="AY648:AY649"/>
    <mergeCell ref="BC648:BC649"/>
    <mergeCell ref="BD648:BD649"/>
    <mergeCell ref="BC519:BC520"/>
    <mergeCell ref="BD519:BD520"/>
    <mergeCell ref="A674:A675"/>
    <mergeCell ref="B674:C675"/>
    <mergeCell ref="E674:E675"/>
    <mergeCell ref="I674:I675"/>
    <mergeCell ref="J674:J675"/>
    <mergeCell ref="K674:K675"/>
    <mergeCell ref="L674:L675"/>
    <mergeCell ref="M674:M675"/>
    <mergeCell ref="O674:O675"/>
    <mergeCell ref="P674:P675"/>
    <mergeCell ref="Q674:Q675"/>
    <mergeCell ref="R674:R675"/>
    <mergeCell ref="S674:S675"/>
    <mergeCell ref="U674:U675"/>
    <mergeCell ref="V674:V675"/>
    <mergeCell ref="W674:W675"/>
    <mergeCell ref="X674:X675"/>
    <mergeCell ref="AC552:AC554"/>
    <mergeCell ref="X521:X523"/>
    <mergeCell ref="AT552:AT554"/>
    <mergeCell ref="P559:P563"/>
    <mergeCell ref="Q559:Q563"/>
    <mergeCell ref="U549:U550"/>
    <mergeCell ref="R519:R520"/>
    <mergeCell ref="S519:S520"/>
    <mergeCell ref="O549:O550"/>
    <mergeCell ref="S524:S535"/>
    <mergeCell ref="U552:U554"/>
    <mergeCell ref="L549:L550"/>
    <mergeCell ref="I555:I558"/>
    <mergeCell ref="AX692:AX694"/>
    <mergeCell ref="BC559:BC563"/>
    <mergeCell ref="BE683:BE684"/>
    <mergeCell ref="BC686:BC687"/>
    <mergeCell ref="BE686:BE687"/>
    <mergeCell ref="BD683:BD684"/>
    <mergeCell ref="BD686:BD687"/>
    <mergeCell ref="BC692:BC694"/>
    <mergeCell ref="BE692:BE694"/>
    <mergeCell ref="AA674:AA675"/>
    <mergeCell ref="AC674:AC675"/>
    <mergeCell ref="AG674:AG675"/>
    <mergeCell ref="AH674:AH675"/>
    <mergeCell ref="AI674:AI675"/>
    <mergeCell ref="AJ674:AJ675"/>
    <mergeCell ref="AK674:AK675"/>
    <mergeCell ref="AL674:AL675"/>
    <mergeCell ref="AM674:AM675"/>
    <mergeCell ref="AX566:AY566"/>
    <mergeCell ref="AV692:AV694"/>
    <mergeCell ref="AI683:AI684"/>
    <mergeCell ref="AH692:AH694"/>
    <mergeCell ref="AX600:AY600"/>
    <mergeCell ref="AV630:AV631"/>
    <mergeCell ref="AX631:AY631"/>
    <mergeCell ref="AN674:AN675"/>
    <mergeCell ref="AO674:AO675"/>
    <mergeCell ref="AG600:AR600"/>
    <mergeCell ref="BE656:BE657"/>
    <mergeCell ref="AY692:AY694"/>
    <mergeCell ref="AP692:AP694"/>
    <mergeCell ref="AQ692:AQ694"/>
    <mergeCell ref="AV424:AV425"/>
    <mergeCell ref="AV433:AV434"/>
    <mergeCell ref="B437:C437"/>
    <mergeCell ref="B438:C438"/>
    <mergeCell ref="J546:J547"/>
    <mergeCell ref="E524:E535"/>
    <mergeCell ref="I524:I535"/>
    <mergeCell ref="B503:C503"/>
    <mergeCell ref="B509:C509"/>
    <mergeCell ref="B494:C494"/>
    <mergeCell ref="B495:C495"/>
    <mergeCell ref="B490:C490"/>
    <mergeCell ref="B492:C492"/>
    <mergeCell ref="B545:C545"/>
    <mergeCell ref="B546:C547"/>
    <mergeCell ref="B349:C349"/>
    <mergeCell ref="B351:C351"/>
    <mergeCell ref="B455:C455"/>
    <mergeCell ref="B481:C481"/>
    <mergeCell ref="B506:C506"/>
    <mergeCell ref="B493:C493"/>
    <mergeCell ref="B484:C484"/>
    <mergeCell ref="B365:C365"/>
    <mergeCell ref="P462:P464"/>
    <mergeCell ref="Q462:Q464"/>
    <mergeCell ref="R462:R464"/>
    <mergeCell ref="S462:S464"/>
    <mergeCell ref="U462:U464"/>
    <mergeCell ref="P524:P535"/>
    <mergeCell ref="P519:P520"/>
    <mergeCell ref="Q519:Q520"/>
    <mergeCell ref="AV467:AV468"/>
    <mergeCell ref="AR692:AR694"/>
    <mergeCell ref="AG683:AG684"/>
    <mergeCell ref="AT565:AT566"/>
    <mergeCell ref="Y692:Y694"/>
    <mergeCell ref="AG566:AR566"/>
    <mergeCell ref="AM460:AM461"/>
    <mergeCell ref="AN460:AN461"/>
    <mergeCell ref="AO460:AO461"/>
    <mergeCell ref="AP460:AP461"/>
    <mergeCell ref="AQ460:AQ461"/>
    <mergeCell ref="AR460:AR461"/>
    <mergeCell ref="Y385:Y386"/>
    <mergeCell ref="Y393:Y394"/>
    <mergeCell ref="Y451:Y454"/>
    <mergeCell ref="Y460:Y461"/>
    <mergeCell ref="Y519:Y520"/>
    <mergeCell ref="W385:W386"/>
    <mergeCell ref="X546:X547"/>
    <mergeCell ref="AL646:AL647"/>
    <mergeCell ref="AM646:AM647"/>
    <mergeCell ref="AN646:AN647"/>
    <mergeCell ref="AP646:AP647"/>
    <mergeCell ref="AM552:AM554"/>
    <mergeCell ref="AQ549:AQ550"/>
    <mergeCell ref="AL549:AL550"/>
    <mergeCell ref="AL546:AL547"/>
    <mergeCell ref="AN552:AN554"/>
    <mergeCell ref="AG514:AI514"/>
    <mergeCell ref="AM467:AO467"/>
    <mergeCell ref="AJ467:AL467"/>
    <mergeCell ref="AP546:AP547"/>
    <mergeCell ref="AM540:AO540"/>
    <mergeCell ref="A462:A464"/>
    <mergeCell ref="B537:C537"/>
    <mergeCell ref="K462:K464"/>
    <mergeCell ref="L462:L464"/>
    <mergeCell ref="M462:M464"/>
    <mergeCell ref="E460:E461"/>
    <mergeCell ref="I434:M434"/>
    <mergeCell ref="I446:M446"/>
    <mergeCell ref="B441:C441"/>
    <mergeCell ref="I425:M425"/>
    <mergeCell ref="B442:C442"/>
    <mergeCell ref="K451:K454"/>
    <mergeCell ref="B465:C465"/>
    <mergeCell ref="B430:C430"/>
    <mergeCell ref="B451:C454"/>
    <mergeCell ref="B478:C478"/>
    <mergeCell ref="BG698:BG699"/>
    <mergeCell ref="S460:S461"/>
    <mergeCell ref="U460:U461"/>
    <mergeCell ref="V460:V461"/>
    <mergeCell ref="W460:W461"/>
    <mergeCell ref="X460:X461"/>
    <mergeCell ref="V451:V454"/>
    <mergeCell ref="O446:S446"/>
    <mergeCell ref="O434:S434"/>
    <mergeCell ref="S451:S454"/>
    <mergeCell ref="R451:R454"/>
    <mergeCell ref="O460:O461"/>
    <mergeCell ref="P460:P461"/>
    <mergeCell ref="Q524:Q535"/>
    <mergeCell ref="O462:O464"/>
    <mergeCell ref="O552:O554"/>
    <mergeCell ref="BK698:BK699"/>
    <mergeCell ref="BM700:BM701"/>
    <mergeCell ref="K698:K699"/>
    <mergeCell ref="L698:L699"/>
    <mergeCell ref="M698:M699"/>
    <mergeCell ref="O698:O699"/>
    <mergeCell ref="Q698:Q699"/>
    <mergeCell ref="R698:R699"/>
    <mergeCell ref="S698:S699"/>
    <mergeCell ref="U698:U699"/>
    <mergeCell ref="X698:X699"/>
    <mergeCell ref="R700:R701"/>
    <mergeCell ref="S700:S701"/>
    <mergeCell ref="U700:U701"/>
    <mergeCell ref="AM700:AM701"/>
    <mergeCell ref="AN700:AN701"/>
    <mergeCell ref="AO700:AO701"/>
    <mergeCell ref="BI698:BI699"/>
    <mergeCell ref="AJ700:AJ701"/>
    <mergeCell ref="AX698:AX699"/>
    <mergeCell ref="AM698:AM699"/>
    <mergeCell ref="AV698:AV699"/>
    <mergeCell ref="AA698:AA699"/>
    <mergeCell ref="AC698:AC699"/>
    <mergeCell ref="AG698:AG699"/>
    <mergeCell ref="AO698:AO699"/>
    <mergeCell ref="AP698:AP699"/>
    <mergeCell ref="AQ698:AQ699"/>
    <mergeCell ref="AR698:AR699"/>
    <mergeCell ref="AT698:AT699"/>
    <mergeCell ref="BF698:BF699"/>
    <mergeCell ref="X704:X705"/>
    <mergeCell ref="AL702:AL703"/>
    <mergeCell ref="W704:W705"/>
    <mergeCell ref="BF692:BF694"/>
    <mergeCell ref="BF549:BF550"/>
    <mergeCell ref="AO683:AO684"/>
    <mergeCell ref="AT683:AT684"/>
    <mergeCell ref="AN393:AN394"/>
    <mergeCell ref="AO393:AO394"/>
    <mergeCell ref="AP393:AP394"/>
    <mergeCell ref="AQ393:AQ394"/>
    <mergeCell ref="AX404:AY404"/>
    <mergeCell ref="AP499:AR499"/>
    <mergeCell ref="AP514:AR514"/>
    <mergeCell ref="BF630:BF631"/>
    <mergeCell ref="BD692:BD694"/>
    <mergeCell ref="BE549:BE550"/>
    <mergeCell ref="AM393:AM394"/>
    <mergeCell ref="AP445:AR445"/>
    <mergeCell ref="AP467:AR467"/>
    <mergeCell ref="AM451:AM454"/>
    <mergeCell ref="AP599:AR599"/>
    <mergeCell ref="AG541:AR541"/>
    <mergeCell ref="AL552:AL554"/>
    <mergeCell ref="AR546:AR547"/>
    <mergeCell ref="AJ540:AL540"/>
    <mergeCell ref="AQ546:AQ547"/>
    <mergeCell ref="BE393:BE394"/>
    <mergeCell ref="AR683:AR684"/>
    <mergeCell ref="Y698:Y699"/>
    <mergeCell ref="Y559:Y563"/>
    <mergeCell ref="Y688:Y689"/>
    <mergeCell ref="AI702:AI703"/>
    <mergeCell ref="AV702:AV703"/>
    <mergeCell ref="AM702:AM703"/>
    <mergeCell ref="E704:E705"/>
    <mergeCell ref="I704:I705"/>
    <mergeCell ref="J704:J705"/>
    <mergeCell ref="BO393:BO394"/>
    <mergeCell ref="AA393:AA394"/>
    <mergeCell ref="BH698:BH699"/>
    <mergeCell ref="AY698:AY699"/>
    <mergeCell ref="BC698:BC699"/>
    <mergeCell ref="BC451:BC454"/>
    <mergeCell ref="BE451:BE454"/>
    <mergeCell ref="BC546:BC547"/>
    <mergeCell ref="BE546:BE547"/>
    <mergeCell ref="BD546:BD547"/>
    <mergeCell ref="BF451:BF454"/>
    <mergeCell ref="BF546:BF547"/>
    <mergeCell ref="BD698:BD699"/>
    <mergeCell ref="BE698:BE699"/>
    <mergeCell ref="BJ698:BJ699"/>
    <mergeCell ref="AK698:AK699"/>
    <mergeCell ref="AN702:AN703"/>
    <mergeCell ref="K704:K705"/>
    <mergeCell ref="L704:L705"/>
    <mergeCell ref="M704:M705"/>
    <mergeCell ref="O704:O705"/>
    <mergeCell ref="P704:P705"/>
    <mergeCell ref="Q704:Q705"/>
    <mergeCell ref="R704:R705"/>
    <mergeCell ref="S704:S705"/>
    <mergeCell ref="U704:U705"/>
    <mergeCell ref="P702:P703"/>
    <mergeCell ref="AP704:AP705"/>
    <mergeCell ref="AQ704:AQ705"/>
    <mergeCell ref="AR704:AR705"/>
    <mergeCell ref="V702:V703"/>
    <mergeCell ref="BJ704:BJ705"/>
    <mergeCell ref="BK704:BK705"/>
    <mergeCell ref="AX700:AX701"/>
    <mergeCell ref="AY700:AY701"/>
    <mergeCell ref="BC700:BC701"/>
    <mergeCell ref="BD700:BD701"/>
    <mergeCell ref="BE700:BE701"/>
    <mergeCell ref="BF700:BF701"/>
    <mergeCell ref="BG700:BG701"/>
    <mergeCell ref="BJ700:BJ701"/>
    <mergeCell ref="AA702:AA703"/>
    <mergeCell ref="AC702:AC703"/>
    <mergeCell ref="AA700:AA701"/>
    <mergeCell ref="AC700:AC701"/>
    <mergeCell ref="AG700:AG701"/>
    <mergeCell ref="AH700:AH701"/>
    <mergeCell ref="AI700:AI701"/>
    <mergeCell ref="BE702:BE703"/>
    <mergeCell ref="Y700:Y701"/>
    <mergeCell ref="Y702:Y703"/>
    <mergeCell ref="Y704:Y705"/>
    <mergeCell ref="BH702:BH703"/>
    <mergeCell ref="AT704:AT705"/>
    <mergeCell ref="AY704:AY705"/>
    <mergeCell ref="AP702:AP703"/>
    <mergeCell ref="AQ702:AQ703"/>
    <mergeCell ref="AR702:AR703"/>
    <mergeCell ref="L702:L703"/>
    <mergeCell ref="BE704:BE705"/>
    <mergeCell ref="BF704:BF705"/>
    <mergeCell ref="BG704:BG705"/>
    <mergeCell ref="BH704:BH705"/>
    <mergeCell ref="BI704:BI705"/>
    <mergeCell ref="AA704:AA705"/>
    <mergeCell ref="AC704:AC705"/>
    <mergeCell ref="AG704:AG705"/>
    <mergeCell ref="AH704:AH705"/>
    <mergeCell ref="AI704:AI705"/>
    <mergeCell ref="AJ704:AJ705"/>
    <mergeCell ref="AK704:AK705"/>
    <mergeCell ref="AL704:AL705"/>
    <mergeCell ref="AM704:AM705"/>
    <mergeCell ref="AN704:AN705"/>
    <mergeCell ref="AO704:AO705"/>
    <mergeCell ref="R702:R703"/>
    <mergeCell ref="S702:S703"/>
    <mergeCell ref="U702:U703"/>
    <mergeCell ref="X702:X703"/>
    <mergeCell ref="AH702:AH703"/>
    <mergeCell ref="AG702:AG703"/>
    <mergeCell ref="AJ702:AJ703"/>
    <mergeCell ref="AK702:AK703"/>
    <mergeCell ref="W702:W703"/>
    <mergeCell ref="BF702:BF703"/>
    <mergeCell ref="AT702:AT703"/>
    <mergeCell ref="BD702:BD703"/>
    <mergeCell ref="BC702:BC703"/>
    <mergeCell ref="M702:M703"/>
    <mergeCell ref="O702:O703"/>
    <mergeCell ref="Q702:Q703"/>
    <mergeCell ref="A521:A523"/>
    <mergeCell ref="B57:C58"/>
    <mergeCell ref="B155:C155"/>
    <mergeCell ref="B128:C128"/>
    <mergeCell ref="B129:C129"/>
    <mergeCell ref="B145:C145"/>
    <mergeCell ref="AM692:AM694"/>
    <mergeCell ref="AN692:AN694"/>
    <mergeCell ref="C700:C701"/>
    <mergeCell ref="AM686:AM687"/>
    <mergeCell ref="AN686:AN687"/>
    <mergeCell ref="W692:W694"/>
    <mergeCell ref="V683:V684"/>
    <mergeCell ref="V686:V687"/>
    <mergeCell ref="V692:V694"/>
    <mergeCell ref="AC683:AC684"/>
    <mergeCell ref="B521:C523"/>
    <mergeCell ref="B653:C653"/>
    <mergeCell ref="Q683:Q684"/>
    <mergeCell ref="O683:O684"/>
    <mergeCell ref="AK686:AK687"/>
    <mergeCell ref="V698:V699"/>
    <mergeCell ref="W698:W699"/>
    <mergeCell ref="W700:W701"/>
    <mergeCell ref="B635:C635"/>
    <mergeCell ref="V700:V701"/>
    <mergeCell ref="P393:P394"/>
    <mergeCell ref="B429:C429"/>
    <mergeCell ref="B486:C486"/>
    <mergeCell ref="B477:C477"/>
    <mergeCell ref="B489:C489"/>
    <mergeCell ref="B457:C457"/>
    <mergeCell ref="B476:C476"/>
    <mergeCell ref="B479:C479"/>
    <mergeCell ref="B485:C485"/>
    <mergeCell ref="B549:C550"/>
    <mergeCell ref="AJ698:AJ699"/>
    <mergeCell ref="B502:C502"/>
    <mergeCell ref="L451:L454"/>
    <mergeCell ref="E451:E454"/>
    <mergeCell ref="AG692:AG694"/>
    <mergeCell ref="V462:V464"/>
    <mergeCell ref="W462:W464"/>
    <mergeCell ref="X462:X464"/>
    <mergeCell ref="Y462:Y464"/>
    <mergeCell ref="Y683:Y684"/>
    <mergeCell ref="Y686:Y687"/>
    <mergeCell ref="AA462:AA464"/>
    <mergeCell ref="AC462:AC464"/>
    <mergeCell ref="AG462:AG464"/>
    <mergeCell ref="AH462:AH464"/>
    <mergeCell ref="AI462:AI464"/>
    <mergeCell ref="B673:C673"/>
    <mergeCell ref="U683:U684"/>
    <mergeCell ref="X524:X535"/>
    <mergeCell ref="S555:S558"/>
    <mergeCell ref="X683:X684"/>
    <mergeCell ref="S683:S684"/>
    <mergeCell ref="M460:M461"/>
    <mergeCell ref="O451:O454"/>
    <mergeCell ref="B459:C459"/>
    <mergeCell ref="B543:C543"/>
    <mergeCell ref="AH698:AH699"/>
    <mergeCell ref="B456:C456"/>
    <mergeCell ref="B316:C316"/>
    <mergeCell ref="B422:C422"/>
    <mergeCell ref="B443:C443"/>
    <mergeCell ref="B353:C353"/>
    <mergeCell ref="B413:C413"/>
    <mergeCell ref="B408:C408"/>
    <mergeCell ref="B420:C420"/>
    <mergeCell ref="B329:C329"/>
    <mergeCell ref="B414:C414"/>
    <mergeCell ref="B439:C439"/>
    <mergeCell ref="B440:C440"/>
    <mergeCell ref="A385:A386"/>
    <mergeCell ref="B399:C399"/>
    <mergeCell ref="B410:C410"/>
    <mergeCell ref="B345:C345"/>
    <mergeCell ref="B164:C164"/>
    <mergeCell ref="B165:C165"/>
    <mergeCell ref="B166:C166"/>
    <mergeCell ref="B167:C167"/>
    <mergeCell ref="B168:C168"/>
    <mergeCell ref="B169:C169"/>
    <mergeCell ref="B236:C236"/>
    <mergeCell ref="B238:C238"/>
    <mergeCell ref="B217:C217"/>
    <mergeCell ref="B246:C246"/>
    <mergeCell ref="B328:C328"/>
    <mergeCell ref="A324:B325"/>
    <mergeCell ref="B330:C330"/>
    <mergeCell ref="A182:A183"/>
    <mergeCell ref="B182:C183"/>
    <mergeCell ref="A186:A187"/>
    <mergeCell ref="B720:C720"/>
    <mergeCell ref="B721:C721"/>
    <mergeCell ref="AT433:AT434"/>
    <mergeCell ref="A424:B425"/>
    <mergeCell ref="AA424:AA425"/>
    <mergeCell ref="AP305:AP306"/>
    <mergeCell ref="AQ305:AQ306"/>
    <mergeCell ref="AR305:AR306"/>
    <mergeCell ref="AT305:AT306"/>
    <mergeCell ref="A433:B434"/>
    <mergeCell ref="AA433:AA434"/>
    <mergeCell ref="M305:M306"/>
    <mergeCell ref="O305:O306"/>
    <mergeCell ref="P305:P306"/>
    <mergeCell ref="Q305:Q306"/>
    <mergeCell ref="R305:R306"/>
    <mergeCell ref="S305:S306"/>
    <mergeCell ref="U305:U306"/>
    <mergeCell ref="B633:C633"/>
    <mergeCell ref="A633:A634"/>
    <mergeCell ref="B627:C627"/>
    <mergeCell ref="B602:C602"/>
    <mergeCell ref="A602:A603"/>
    <mergeCell ref="B491:C491"/>
    <mergeCell ref="B715:C715"/>
    <mergeCell ref="AL698:AL699"/>
    <mergeCell ref="B716:C716"/>
    <mergeCell ref="B717:C717"/>
    <mergeCell ref="B718:C718"/>
    <mergeCell ref="B719:C719"/>
    <mergeCell ref="A702:A703"/>
    <mergeCell ref="B702:B703"/>
    <mergeCell ref="A698:A699"/>
    <mergeCell ref="I698:I699"/>
    <mergeCell ref="J698:J699"/>
    <mergeCell ref="AO702:AO703"/>
    <mergeCell ref="AA546:AA547"/>
    <mergeCell ref="V555:V558"/>
    <mergeCell ref="W546:W547"/>
    <mergeCell ref="W549:W550"/>
    <mergeCell ref="I546:I547"/>
    <mergeCell ref="B638:C638"/>
    <mergeCell ref="B663:C663"/>
    <mergeCell ref="B668:C668"/>
    <mergeCell ref="B568:C568"/>
    <mergeCell ref="A565:B566"/>
    <mergeCell ref="B704:B705"/>
    <mergeCell ref="AC692:AC694"/>
    <mergeCell ref="AL692:AL694"/>
    <mergeCell ref="AH683:AH684"/>
    <mergeCell ref="A704:A705"/>
    <mergeCell ref="A559:A563"/>
    <mergeCell ref="V704:V705"/>
    <mergeCell ref="AN698:AN699"/>
    <mergeCell ref="C702:C703"/>
    <mergeCell ref="E702:E703"/>
    <mergeCell ref="I702:I703"/>
    <mergeCell ref="J702:J703"/>
    <mergeCell ref="K702:K703"/>
    <mergeCell ref="AJ683:AJ684"/>
    <mergeCell ref="AK683:AK684"/>
    <mergeCell ref="AL683:AL684"/>
    <mergeCell ref="B615:C615"/>
    <mergeCell ref="O692:O694"/>
    <mergeCell ref="B714:C714"/>
    <mergeCell ref="B586:C586"/>
    <mergeCell ref="A599:B600"/>
    <mergeCell ref="B591:C591"/>
    <mergeCell ref="B593:C593"/>
    <mergeCell ref="B605:C605"/>
    <mergeCell ref="A692:A694"/>
    <mergeCell ref="E692:E694"/>
    <mergeCell ref="B611:C611"/>
    <mergeCell ref="A683:A684"/>
    <mergeCell ref="B683:C684"/>
    <mergeCell ref="L700:L701"/>
    <mergeCell ref="M700:M701"/>
    <mergeCell ref="O700:O701"/>
    <mergeCell ref="P700:P701"/>
    <mergeCell ref="P698:P699"/>
    <mergeCell ref="B698:B699"/>
    <mergeCell ref="C698:C699"/>
    <mergeCell ref="A700:A701"/>
    <mergeCell ref="B700:B701"/>
    <mergeCell ref="B710:C710"/>
    <mergeCell ref="B711:C711"/>
    <mergeCell ref="B713:C713"/>
    <mergeCell ref="B712:C712"/>
    <mergeCell ref="B588:C588"/>
    <mergeCell ref="E698:E699"/>
    <mergeCell ref="I692:I694"/>
    <mergeCell ref="L692:L694"/>
    <mergeCell ref="B643:C643"/>
    <mergeCell ref="M683:M684"/>
    <mergeCell ref="C704:C705"/>
    <mergeCell ref="M686:M687"/>
    <mergeCell ref="E700:E701"/>
    <mergeCell ref="I700:I701"/>
    <mergeCell ref="J700:J701"/>
    <mergeCell ref="K700:K701"/>
    <mergeCell ref="Q700:Q701"/>
    <mergeCell ref="B697:C697"/>
    <mergeCell ref="O686:O687"/>
    <mergeCell ref="X700:X701"/>
    <mergeCell ref="P692:P694"/>
    <mergeCell ref="Q692:Q694"/>
    <mergeCell ref="Q686:Q687"/>
    <mergeCell ref="R686:R687"/>
    <mergeCell ref="U686:U687"/>
    <mergeCell ref="X692:X694"/>
    <mergeCell ref="R683:R684"/>
    <mergeCell ref="E683:E684"/>
    <mergeCell ref="I683:I684"/>
    <mergeCell ref="J683:J684"/>
    <mergeCell ref="G698:G699"/>
    <mergeCell ref="G700:G701"/>
    <mergeCell ref="S692:S694"/>
    <mergeCell ref="K692:K694"/>
    <mergeCell ref="E686:E687"/>
    <mergeCell ref="I686:I687"/>
    <mergeCell ref="M692:M694"/>
    <mergeCell ref="J686:J687"/>
    <mergeCell ref="K686:K687"/>
    <mergeCell ref="P683:P684"/>
    <mergeCell ref="R692:R694"/>
    <mergeCell ref="B696:C696"/>
    <mergeCell ref="K688:K689"/>
    <mergeCell ref="I688:I689"/>
    <mergeCell ref="BD499:BD500"/>
    <mergeCell ref="BE559:BE563"/>
    <mergeCell ref="BG555:BG558"/>
    <mergeCell ref="BJ565:BJ566"/>
    <mergeCell ref="AX708:AY708"/>
    <mergeCell ref="AA707:AA708"/>
    <mergeCell ref="AG707:AI707"/>
    <mergeCell ref="AJ707:AL707"/>
    <mergeCell ref="AM707:AO707"/>
    <mergeCell ref="AV707:AV708"/>
    <mergeCell ref="AY702:AY703"/>
    <mergeCell ref="BC552:BC554"/>
    <mergeCell ref="BC555:BC558"/>
    <mergeCell ref="AV683:AV684"/>
    <mergeCell ref="AX683:AX684"/>
    <mergeCell ref="AY683:AY684"/>
    <mergeCell ref="AG686:AG687"/>
    <mergeCell ref="AH686:AH687"/>
    <mergeCell ref="AI686:AI687"/>
    <mergeCell ref="AJ686:AJ687"/>
    <mergeCell ref="AO686:AO687"/>
    <mergeCell ref="AK700:AK701"/>
    <mergeCell ref="AL700:AL701"/>
    <mergeCell ref="AP700:AP701"/>
    <mergeCell ref="AQ700:AQ701"/>
    <mergeCell ref="AR700:AR701"/>
    <mergeCell ref="AT700:AT701"/>
    <mergeCell ref="BF683:BF684"/>
    <mergeCell ref="BG692:BG694"/>
    <mergeCell ref="BF555:BF558"/>
    <mergeCell ref="AI698:AI699"/>
    <mergeCell ref="AX702:AX703"/>
    <mergeCell ref="BD723:BD724"/>
    <mergeCell ref="BF723:BF724"/>
    <mergeCell ref="BH723:BH724"/>
    <mergeCell ref="BJ723:BJ724"/>
    <mergeCell ref="BD665:BD666"/>
    <mergeCell ref="BF665:BF666"/>
    <mergeCell ref="BH665:BH666"/>
    <mergeCell ref="BJ665:BJ666"/>
    <mergeCell ref="BD707:BD708"/>
    <mergeCell ref="BF707:BF708"/>
    <mergeCell ref="BH707:BH708"/>
    <mergeCell ref="BJ707:BJ708"/>
    <mergeCell ref="AT467:AT468"/>
    <mergeCell ref="AT707:AT708"/>
    <mergeCell ref="BI692:BI694"/>
    <mergeCell ref="BF403:BF404"/>
    <mergeCell ref="BH403:BH404"/>
    <mergeCell ref="BD403:BD404"/>
    <mergeCell ref="BD451:BD454"/>
    <mergeCell ref="AV700:AV701"/>
    <mergeCell ref="AT686:AT687"/>
    <mergeCell ref="AT692:AT694"/>
    <mergeCell ref="BC683:BC684"/>
    <mergeCell ref="BG702:BG703"/>
    <mergeCell ref="BI702:BI703"/>
    <mergeCell ref="BJ702:BJ703"/>
    <mergeCell ref="BH700:BH701"/>
    <mergeCell ref="BI700:BI701"/>
    <mergeCell ref="AV704:AV705"/>
    <mergeCell ref="AX704:AX705"/>
    <mergeCell ref="BC704:BC705"/>
    <mergeCell ref="BD704:BD705"/>
    <mergeCell ref="BM630:BM631"/>
    <mergeCell ref="BH445:BH446"/>
    <mergeCell ref="BD424:BD425"/>
    <mergeCell ref="BF424:BF425"/>
    <mergeCell ref="BD433:BD434"/>
    <mergeCell ref="BE552:BE554"/>
    <mergeCell ref="BO451:BO454"/>
    <mergeCell ref="BO559:BO563"/>
    <mergeCell ref="BO552:BO554"/>
    <mergeCell ref="BO555:BO558"/>
    <mergeCell ref="BM385:BM386"/>
    <mergeCell ref="BO546:BO547"/>
    <mergeCell ref="BJ445:BJ446"/>
    <mergeCell ref="BH433:BH434"/>
    <mergeCell ref="BE555:BE558"/>
    <mergeCell ref="BK403:BK404"/>
    <mergeCell ref="BH555:BH558"/>
    <mergeCell ref="BH549:BH550"/>
    <mergeCell ref="BH393:BH394"/>
    <mergeCell ref="BI393:BI394"/>
    <mergeCell ref="BJ460:BJ461"/>
    <mergeCell ref="BK460:BK461"/>
    <mergeCell ref="BL460:BL461"/>
    <mergeCell ref="BO460:BO461"/>
    <mergeCell ref="BH385:BH386"/>
    <mergeCell ref="BG385:BG386"/>
    <mergeCell ref="BF514:BF515"/>
    <mergeCell ref="BL599:BL600"/>
    <mergeCell ref="BM565:BM566"/>
    <mergeCell ref="BM599:BM600"/>
    <mergeCell ref="BD565:BD566"/>
    <mergeCell ref="BF433:BF434"/>
    <mergeCell ref="BO519:BO520"/>
    <mergeCell ref="BL97:BL98"/>
    <mergeCell ref="BM233:BM234"/>
    <mergeCell ref="BK549:BK550"/>
    <mergeCell ref="BL549:BL550"/>
    <mergeCell ref="BK599:BK600"/>
    <mergeCell ref="BM451:BM454"/>
    <mergeCell ref="BM139:BM140"/>
    <mergeCell ref="BL559:BL563"/>
    <mergeCell ref="BM151:BM152"/>
    <mergeCell ref="BK514:BK515"/>
    <mergeCell ref="BM335:BM336"/>
    <mergeCell ref="BL546:BL547"/>
    <mergeCell ref="BL385:BL386"/>
    <mergeCell ref="BK385:BK386"/>
    <mergeCell ref="BM360:BM361"/>
    <mergeCell ref="BL240:BL241"/>
    <mergeCell ref="BM293:BM294"/>
    <mergeCell ref="BM555:BM558"/>
    <mergeCell ref="BM552:BM554"/>
    <mergeCell ref="BM174:BM175"/>
    <mergeCell ref="BM424:BM425"/>
    <mergeCell ref="BK393:BK394"/>
    <mergeCell ref="BO521:BO523"/>
    <mergeCell ref="BM194:BM195"/>
    <mergeCell ref="BK462:BK464"/>
    <mergeCell ref="BO462:BO464"/>
    <mergeCell ref="BK180:BK181"/>
    <mergeCell ref="BM467:BM468"/>
    <mergeCell ref="BM499:BM500"/>
    <mergeCell ref="BM514:BM515"/>
    <mergeCell ref="BM540:BM541"/>
    <mergeCell ref="BJ17:BJ19"/>
    <mergeCell ref="BJ57:BJ58"/>
    <mergeCell ref="BJ20:BJ22"/>
    <mergeCell ref="BJ207:BJ208"/>
    <mergeCell ref="BO549:BO550"/>
    <mergeCell ref="BM559:BM563"/>
    <mergeCell ref="BL555:BL558"/>
    <mergeCell ref="BM97:BM98"/>
    <mergeCell ref="BM393:BM394"/>
    <mergeCell ref="BM460:BM461"/>
    <mergeCell ref="BI385:BI386"/>
    <mergeCell ref="BI549:BI550"/>
    <mergeCell ref="BL514:BL515"/>
    <mergeCell ref="BL403:BL404"/>
    <mergeCell ref="BL467:BL468"/>
    <mergeCell ref="BL499:BL500"/>
    <mergeCell ref="BK499:BK500"/>
    <mergeCell ref="BK546:BK547"/>
    <mergeCell ref="BI555:BI558"/>
    <mergeCell ref="BL424:BL425"/>
    <mergeCell ref="BK445:BK446"/>
    <mergeCell ref="BL445:BL446"/>
    <mergeCell ref="BJ385:BJ386"/>
    <mergeCell ref="BJ393:BJ394"/>
    <mergeCell ref="BK519:BK520"/>
    <mergeCell ref="BM403:BM404"/>
    <mergeCell ref="BO17:BO19"/>
    <mergeCell ref="BM17:BM19"/>
    <mergeCell ref="BO207:BO208"/>
    <mergeCell ref="BM57:BM58"/>
    <mergeCell ref="BO305:BO306"/>
    <mergeCell ref="BO293:BO294"/>
    <mergeCell ref="BM546:BM547"/>
    <mergeCell ref="BK552:BK554"/>
    <mergeCell ref="BL552:BL554"/>
    <mergeCell ref="BK433:BK434"/>
    <mergeCell ref="BK540:BK541"/>
    <mergeCell ref="BL540:BL541"/>
    <mergeCell ref="BM549:BM550"/>
    <mergeCell ref="BH451:BH454"/>
    <mergeCell ref="BG519:BG520"/>
    <mergeCell ref="BH519:BH520"/>
    <mergeCell ref="BL433:BL434"/>
    <mergeCell ref="BM433:BM434"/>
    <mergeCell ref="BM445:BM446"/>
    <mergeCell ref="BL519:BL520"/>
    <mergeCell ref="BM519:BM520"/>
    <mergeCell ref="BH514:BH515"/>
    <mergeCell ref="BJ514:BJ515"/>
    <mergeCell ref="BH499:BH500"/>
    <mergeCell ref="BG451:BG454"/>
    <mergeCell ref="BH460:BH461"/>
    <mergeCell ref="BI460:BI461"/>
    <mergeCell ref="BJ462:BJ464"/>
    <mergeCell ref="BL462:BL464"/>
    <mergeCell ref="BM462:BM464"/>
    <mergeCell ref="BJ451:BJ454"/>
    <mergeCell ref="BL451:BL454"/>
    <mergeCell ref="BH462:BH464"/>
    <mergeCell ref="BJ499:BJ500"/>
    <mergeCell ref="BI451:BI454"/>
    <mergeCell ref="BK451:BK454"/>
    <mergeCell ref="BK467:BK468"/>
    <mergeCell ref="BI519:BI520"/>
    <mergeCell ref="BK723:BK724"/>
    <mergeCell ref="BL692:BL694"/>
    <mergeCell ref="BM665:BM666"/>
    <mergeCell ref="BM692:BM694"/>
    <mergeCell ref="BM704:BM705"/>
    <mergeCell ref="BO704:BO705"/>
    <mergeCell ref="BM707:BM708"/>
    <mergeCell ref="BM683:BM684"/>
    <mergeCell ref="BM686:BM687"/>
    <mergeCell ref="BL723:BL724"/>
    <mergeCell ref="BK707:BK708"/>
    <mergeCell ref="BL707:BL708"/>
    <mergeCell ref="BM723:BM724"/>
    <mergeCell ref="BK702:BK703"/>
    <mergeCell ref="BL702:BL703"/>
    <mergeCell ref="BL704:BL705"/>
    <mergeCell ref="BO700:BO701"/>
    <mergeCell ref="BM702:BM703"/>
    <mergeCell ref="BK665:BK666"/>
    <mergeCell ref="BO692:BO694"/>
    <mergeCell ref="BO686:BO687"/>
    <mergeCell ref="BO683:BO684"/>
    <mergeCell ref="BL698:BL699"/>
    <mergeCell ref="BM698:BM699"/>
    <mergeCell ref="BO698:BO699"/>
    <mergeCell ref="BL700:BL701"/>
    <mergeCell ref="BO702:BO703"/>
    <mergeCell ref="BK683:BK684"/>
    <mergeCell ref="BL683:BL684"/>
    <mergeCell ref="BL665:BL666"/>
    <mergeCell ref="BK700:BK701"/>
    <mergeCell ref="BM674:BM675"/>
    <mergeCell ref="BK559:BK563"/>
    <mergeCell ref="BJ559:BJ563"/>
    <mergeCell ref="BI546:BI547"/>
    <mergeCell ref="BI559:BI563"/>
    <mergeCell ref="BL686:BL687"/>
    <mergeCell ref="BK692:BK694"/>
    <mergeCell ref="BK630:BK631"/>
    <mergeCell ref="BJ686:BJ687"/>
    <mergeCell ref="BJ692:BJ694"/>
    <mergeCell ref="BG559:BG563"/>
    <mergeCell ref="BH674:BH675"/>
    <mergeCell ref="BI674:BI675"/>
    <mergeCell ref="BJ674:BJ675"/>
    <mergeCell ref="BK674:BK675"/>
    <mergeCell ref="BL674:BL675"/>
    <mergeCell ref="BG552:BG554"/>
    <mergeCell ref="BJ549:BJ550"/>
    <mergeCell ref="BK565:BK566"/>
    <mergeCell ref="BJ552:BJ554"/>
    <mergeCell ref="BJ555:BJ558"/>
    <mergeCell ref="BH683:BH684"/>
    <mergeCell ref="BH692:BH694"/>
    <mergeCell ref="BH559:BH563"/>
    <mergeCell ref="BL630:BL631"/>
    <mergeCell ref="BJ546:BJ547"/>
    <mergeCell ref="BG546:BG547"/>
    <mergeCell ref="BH565:BH566"/>
    <mergeCell ref="BK555:BK558"/>
    <mergeCell ref="BL565:BL566"/>
    <mergeCell ref="BK686:BK687"/>
    <mergeCell ref="BH630:BH631"/>
    <mergeCell ref="BJ630:BJ631"/>
    <mergeCell ref="BK360:BK361"/>
    <mergeCell ref="BH240:BH241"/>
    <mergeCell ref="BG293:BG294"/>
    <mergeCell ref="BI293:BI294"/>
    <mergeCell ref="BM324:BM325"/>
    <mergeCell ref="BF360:BF361"/>
    <mergeCell ref="BD360:BD361"/>
    <mergeCell ref="BJ360:BJ361"/>
    <mergeCell ref="BD335:BD336"/>
    <mergeCell ref="BK335:BK336"/>
    <mergeCell ref="BK324:BK325"/>
    <mergeCell ref="BL360:BL361"/>
    <mergeCell ref="BI254:BI255"/>
    <mergeCell ref="BJ335:BJ336"/>
    <mergeCell ref="BM305:BM306"/>
    <mergeCell ref="BL305:BL306"/>
    <mergeCell ref="BH360:BH361"/>
    <mergeCell ref="BJ240:BJ241"/>
    <mergeCell ref="BM248:BM249"/>
    <mergeCell ref="BF248:BF249"/>
    <mergeCell ref="BF303:BF304"/>
    <mergeCell ref="BG303:BG304"/>
    <mergeCell ref="BH303:BH304"/>
    <mergeCell ref="BI303:BI304"/>
    <mergeCell ref="BJ303:BJ304"/>
    <mergeCell ref="BK303:BK304"/>
    <mergeCell ref="BL303:BL304"/>
    <mergeCell ref="BM303:BM304"/>
    <mergeCell ref="BL310:BL311"/>
    <mergeCell ref="BE332:BE333"/>
    <mergeCell ref="BF332:BF333"/>
    <mergeCell ref="BG332:BG333"/>
    <mergeCell ref="BJ683:BJ684"/>
    <mergeCell ref="BI683:BI684"/>
    <mergeCell ref="BH424:BH425"/>
    <mergeCell ref="BJ433:BJ434"/>
    <mergeCell ref="BJ424:BJ425"/>
    <mergeCell ref="BF686:BF687"/>
    <mergeCell ref="BI552:BI554"/>
    <mergeCell ref="BH546:BH547"/>
    <mergeCell ref="BH686:BH687"/>
    <mergeCell ref="BF674:BF675"/>
    <mergeCell ref="BG674:BG675"/>
    <mergeCell ref="BF519:BF520"/>
    <mergeCell ref="BG683:BG684"/>
    <mergeCell ref="BG686:BG687"/>
    <mergeCell ref="BI686:BI687"/>
    <mergeCell ref="BF552:BF554"/>
    <mergeCell ref="BH552:BH554"/>
    <mergeCell ref="BG549:BG550"/>
    <mergeCell ref="BF646:BF647"/>
    <mergeCell ref="BG646:BG647"/>
    <mergeCell ref="BH646:BH647"/>
    <mergeCell ref="BI646:BI647"/>
    <mergeCell ref="BJ646:BJ647"/>
    <mergeCell ref="BG656:BG657"/>
    <mergeCell ref="BH656:BH657"/>
    <mergeCell ref="BJ519:BJ520"/>
    <mergeCell ref="BF656:BF657"/>
    <mergeCell ref="BF460:BF461"/>
    <mergeCell ref="BG460:BG461"/>
    <mergeCell ref="BI462:BI464"/>
    <mergeCell ref="BF565:BF566"/>
    <mergeCell ref="BE305:BE306"/>
    <mergeCell ref="BH324:BH325"/>
    <mergeCell ref="BD139:BD140"/>
    <mergeCell ref="BF139:BF140"/>
    <mergeCell ref="BI305:BI306"/>
    <mergeCell ref="BL324:BL325"/>
    <mergeCell ref="BK295:BK296"/>
    <mergeCell ref="BF151:BF152"/>
    <mergeCell ref="BG295:BG296"/>
    <mergeCell ref="BF207:BF208"/>
    <mergeCell ref="BJ139:BJ140"/>
    <mergeCell ref="BH139:BH140"/>
    <mergeCell ref="BL174:BL175"/>
    <mergeCell ref="BL254:BL255"/>
    <mergeCell ref="BK139:BK140"/>
    <mergeCell ref="BL139:BL140"/>
    <mergeCell ref="BK285:BK286"/>
    <mergeCell ref="BL248:BL249"/>
    <mergeCell ref="BI295:BI296"/>
    <mergeCell ref="BH295:BH296"/>
    <mergeCell ref="BG305:BG306"/>
    <mergeCell ref="BG240:BG241"/>
    <mergeCell ref="BH254:BH255"/>
    <mergeCell ref="BK424:BK425"/>
    <mergeCell ref="BH248:BH249"/>
    <mergeCell ref="BF240:BF241"/>
    <mergeCell ref="BJ248:BJ249"/>
    <mergeCell ref="BJ324:BJ325"/>
    <mergeCell ref="BD324:BD325"/>
    <mergeCell ref="BL335:BL336"/>
    <mergeCell ref="BF559:BF563"/>
    <mergeCell ref="BC4:BO4"/>
    <mergeCell ref="BC1:BO1"/>
    <mergeCell ref="BC7:BC8"/>
    <mergeCell ref="BE7:BE8"/>
    <mergeCell ref="BG7:BG8"/>
    <mergeCell ref="BI7:BI8"/>
    <mergeCell ref="BK7:BL8"/>
    <mergeCell ref="BO6:BO8"/>
    <mergeCell ref="BC14:BC15"/>
    <mergeCell ref="BE14:BE15"/>
    <mergeCell ref="BG14:BG15"/>
    <mergeCell ref="BI14:BI15"/>
    <mergeCell ref="BK14:BK15"/>
    <mergeCell ref="BL14:BL15"/>
    <mergeCell ref="BO14:BO15"/>
    <mergeCell ref="BF7:BF8"/>
    <mergeCell ref="BF14:BF15"/>
    <mergeCell ref="BM14:BM15"/>
    <mergeCell ref="BC6:BM6"/>
    <mergeCell ref="BM7:BM8"/>
    <mergeCell ref="BJ14:BJ15"/>
    <mergeCell ref="AT393:AT394"/>
    <mergeCell ref="AJ393:AJ394"/>
    <mergeCell ref="AK393:AK394"/>
    <mergeCell ref="AL393:AL394"/>
    <mergeCell ref="BO20:BO22"/>
    <mergeCell ref="BO57:BO58"/>
    <mergeCell ref="BJ403:BJ404"/>
    <mergeCell ref="AY393:AY394"/>
    <mergeCell ref="BI17:BI19"/>
    <mergeCell ref="BK17:BK19"/>
    <mergeCell ref="BL17:BL19"/>
    <mergeCell ref="BD7:BD8"/>
    <mergeCell ref="BD14:BD15"/>
    <mergeCell ref="BF17:BF19"/>
    <mergeCell ref="BH17:BH19"/>
    <mergeCell ref="BH7:BH8"/>
    <mergeCell ref="BJ7:BJ8"/>
    <mergeCell ref="BH14:BH15"/>
    <mergeCell ref="BD17:BD19"/>
    <mergeCell ref="BD305:BD306"/>
    <mergeCell ref="BF324:BF325"/>
    <mergeCell ref="BF305:BF306"/>
    <mergeCell ref="BF293:BF294"/>
    <mergeCell ref="BE17:BE19"/>
    <mergeCell ref="BG17:BG19"/>
    <mergeCell ref="BH20:BH22"/>
    <mergeCell ref="BH194:BH195"/>
    <mergeCell ref="BD151:BD152"/>
    <mergeCell ref="BD57:BD58"/>
    <mergeCell ref="BE57:BE58"/>
    <mergeCell ref="BH151:BH152"/>
    <mergeCell ref="BL393:BL394"/>
    <mergeCell ref="BL151:BL152"/>
    <mergeCell ref="BD54:BD55"/>
    <mergeCell ref="BD61:BD62"/>
    <mergeCell ref="BH97:BH98"/>
    <mergeCell ref="BG254:BG255"/>
    <mergeCell ref="BJ194:BJ195"/>
    <mergeCell ref="BL207:BL208"/>
    <mergeCell ref="BK207:BK208"/>
    <mergeCell ref="BA6:BA8"/>
    <mergeCell ref="BA57:BA58"/>
    <mergeCell ref="AY6:AY8"/>
    <mergeCell ref="BD20:BD22"/>
    <mergeCell ref="BE293:BE294"/>
    <mergeCell ref="BD393:BD394"/>
    <mergeCell ref="A460:A461"/>
    <mergeCell ref="A568:A569"/>
    <mergeCell ref="U385:U386"/>
    <mergeCell ref="P385:P386"/>
    <mergeCell ref="AA360:AA361"/>
    <mergeCell ref="AX515:AY515"/>
    <mergeCell ref="AX468:AY468"/>
    <mergeCell ref="AV385:AV386"/>
    <mergeCell ref="AM360:AO360"/>
    <mergeCell ref="AP360:AR360"/>
    <mergeCell ref="AX385:AX386"/>
    <mergeCell ref="AJ424:AL424"/>
    <mergeCell ref="AM424:AO424"/>
    <mergeCell ref="AG425:AR425"/>
    <mergeCell ref="AX425:AY425"/>
    <mergeCell ref="AG446:AR446"/>
    <mergeCell ref="AX446:AY446"/>
    <mergeCell ref="BC17:BC19"/>
    <mergeCell ref="A686:A687"/>
    <mergeCell ref="A502:A503"/>
    <mergeCell ref="B517:C517"/>
    <mergeCell ref="A517:A518"/>
    <mergeCell ref="W451:W454"/>
    <mergeCell ref="B634:C634"/>
    <mergeCell ref="K683:K684"/>
    <mergeCell ref="L683:L684"/>
    <mergeCell ref="O600:S600"/>
    <mergeCell ref="B637:C637"/>
    <mergeCell ref="B679:C679"/>
    <mergeCell ref="B680:C680"/>
    <mergeCell ref="B672:C672"/>
    <mergeCell ref="B671:C671"/>
    <mergeCell ref="B660:C660"/>
    <mergeCell ref="B661:C661"/>
    <mergeCell ref="B662:C662"/>
    <mergeCell ref="B676:C676"/>
    <mergeCell ref="B678:C678"/>
    <mergeCell ref="B669:C669"/>
    <mergeCell ref="O666:S666"/>
    <mergeCell ref="B654:C654"/>
    <mergeCell ref="B606:C606"/>
    <mergeCell ref="M451:M454"/>
    <mergeCell ref="I666:M666"/>
    <mergeCell ref="L686:L687"/>
    <mergeCell ref="W686:W687"/>
    <mergeCell ref="B505:C505"/>
    <mergeCell ref="B508:C508"/>
    <mergeCell ref="B460:C461"/>
    <mergeCell ref="B552:C554"/>
    <mergeCell ref="B544:C544"/>
    <mergeCell ref="AG403:AI403"/>
    <mergeCell ref="B338:C338"/>
    <mergeCell ref="B385:C386"/>
    <mergeCell ref="AJ335:AL335"/>
    <mergeCell ref="B367:C367"/>
    <mergeCell ref="B411:C411"/>
    <mergeCell ref="B387:C387"/>
    <mergeCell ref="X393:X394"/>
    <mergeCell ref="AC393:AC394"/>
    <mergeCell ref="B393:C394"/>
    <mergeCell ref="I336:M336"/>
    <mergeCell ref="B348:C348"/>
    <mergeCell ref="B427:C427"/>
    <mergeCell ref="B428:C428"/>
    <mergeCell ref="B350:C350"/>
    <mergeCell ref="B383:C383"/>
    <mergeCell ref="B366:C366"/>
    <mergeCell ref="B374:C374"/>
    <mergeCell ref="B372:C372"/>
    <mergeCell ref="B382:C382"/>
    <mergeCell ref="B376:C376"/>
    <mergeCell ref="B398:C398"/>
    <mergeCell ref="B397:C397"/>
    <mergeCell ref="B409:C409"/>
    <mergeCell ref="B407:C407"/>
    <mergeCell ref="B417:C417"/>
    <mergeCell ref="B418:C418"/>
    <mergeCell ref="A360:B361"/>
    <mergeCell ref="B384:C384"/>
    <mergeCell ref="A403:B404"/>
    <mergeCell ref="B412:C412"/>
    <mergeCell ref="B364:C364"/>
    <mergeCell ref="AH295:AH296"/>
    <mergeCell ref="AT360:AT361"/>
    <mergeCell ref="AT335:AT336"/>
    <mergeCell ref="B356:C356"/>
    <mergeCell ref="B344:C344"/>
    <mergeCell ref="E385:E386"/>
    <mergeCell ref="A335:B336"/>
    <mergeCell ref="B363:C363"/>
    <mergeCell ref="B377:C377"/>
    <mergeCell ref="B381:C381"/>
    <mergeCell ref="S385:S386"/>
    <mergeCell ref="B339:C339"/>
    <mergeCell ref="A338:A339"/>
    <mergeCell ref="X385:X386"/>
    <mergeCell ref="B392:C392"/>
    <mergeCell ref="B378:C378"/>
    <mergeCell ref="B391:C391"/>
    <mergeCell ref="B346:C346"/>
    <mergeCell ref="B343:C343"/>
    <mergeCell ref="B347:C347"/>
    <mergeCell ref="B340:C340"/>
    <mergeCell ref="V385:V386"/>
    <mergeCell ref="A332:A333"/>
    <mergeCell ref="B332:C333"/>
    <mergeCell ref="E332:E333"/>
    <mergeCell ref="I332:I333"/>
    <mergeCell ref="J332:J333"/>
    <mergeCell ref="K332:K333"/>
    <mergeCell ref="L332:L333"/>
    <mergeCell ref="M332:M333"/>
    <mergeCell ref="B357:C357"/>
    <mergeCell ref="B370:C370"/>
    <mergeCell ref="B462:C464"/>
    <mergeCell ref="E462:E464"/>
    <mergeCell ref="B449:C449"/>
    <mergeCell ref="B307:C307"/>
    <mergeCell ref="AV360:AV361"/>
    <mergeCell ref="AL341:AL342"/>
    <mergeCell ref="AM341:AM342"/>
    <mergeCell ref="AN341:AN342"/>
    <mergeCell ref="AO341:AO342"/>
    <mergeCell ref="AQ385:AQ386"/>
    <mergeCell ref="AG434:AR434"/>
    <mergeCell ref="AG433:AI433"/>
    <mergeCell ref="B309:C309"/>
    <mergeCell ref="B458:C458"/>
    <mergeCell ref="X321:X322"/>
    <mergeCell ref="K385:K386"/>
    <mergeCell ref="I404:M404"/>
    <mergeCell ref="I361:M361"/>
    <mergeCell ref="I385:I386"/>
    <mergeCell ref="M385:M386"/>
    <mergeCell ref="O336:S336"/>
    <mergeCell ref="B395:C395"/>
    <mergeCell ref="AJ385:AJ386"/>
    <mergeCell ref="B368:C368"/>
    <mergeCell ref="I393:I394"/>
    <mergeCell ref="O404:S404"/>
    <mergeCell ref="L393:L394"/>
    <mergeCell ref="AJ433:AL433"/>
    <mergeCell ref="B406:C406"/>
    <mergeCell ref="O361:S361"/>
    <mergeCell ref="B371:C371"/>
    <mergeCell ref="B358:C358"/>
    <mergeCell ref="AM305:AM306"/>
    <mergeCell ref="AJ360:AL360"/>
    <mergeCell ref="AP385:AP386"/>
    <mergeCell ref="AG393:AG394"/>
    <mergeCell ref="AH393:AH394"/>
    <mergeCell ref="O393:O394"/>
    <mergeCell ref="I325:M325"/>
    <mergeCell ref="V293:V294"/>
    <mergeCell ref="W293:W294"/>
    <mergeCell ref="W295:W296"/>
    <mergeCell ref="AQ295:AQ296"/>
    <mergeCell ref="X295:X296"/>
    <mergeCell ref="W305:W306"/>
    <mergeCell ref="AH385:AH386"/>
    <mergeCell ref="AG324:AI324"/>
    <mergeCell ref="AM335:AO335"/>
    <mergeCell ref="AG336:AR336"/>
    <mergeCell ref="AI393:AI394"/>
    <mergeCell ref="L305:L306"/>
    <mergeCell ref="M393:M394"/>
    <mergeCell ref="K295:K296"/>
    <mergeCell ref="I295:I296"/>
    <mergeCell ref="AP295:AP296"/>
    <mergeCell ref="P321:P322"/>
    <mergeCell ref="Q321:Q322"/>
    <mergeCell ref="R321:R322"/>
    <mergeCell ref="S321:S322"/>
    <mergeCell ref="U321:U322"/>
    <mergeCell ref="V321:V322"/>
    <mergeCell ref="W321:W322"/>
    <mergeCell ref="AE393:AE394"/>
    <mergeCell ref="AO385:AO386"/>
    <mergeCell ref="K460:K461"/>
    <mergeCell ref="B320:C320"/>
    <mergeCell ref="AE460:AE461"/>
    <mergeCell ref="K305:K306"/>
    <mergeCell ref="I305:I306"/>
    <mergeCell ref="J305:J306"/>
    <mergeCell ref="AE305:AE306"/>
    <mergeCell ref="AC451:AC454"/>
    <mergeCell ref="P451:P454"/>
    <mergeCell ref="Q451:Q454"/>
    <mergeCell ref="U451:U454"/>
    <mergeCell ref="V393:V394"/>
    <mergeCell ref="W393:W394"/>
    <mergeCell ref="B431:C431"/>
    <mergeCell ref="B389:C389"/>
    <mergeCell ref="B390:C390"/>
    <mergeCell ref="A445:B446"/>
    <mergeCell ref="B448:C448"/>
    <mergeCell ref="AA460:AA461"/>
    <mergeCell ref="AC460:AC461"/>
    <mergeCell ref="L460:L461"/>
    <mergeCell ref="J451:J454"/>
    <mergeCell ref="B369:C369"/>
    <mergeCell ref="B401:C401"/>
    <mergeCell ref="J393:J394"/>
    <mergeCell ref="K393:K394"/>
    <mergeCell ref="AA335:AA336"/>
    <mergeCell ref="L385:L386"/>
    <mergeCell ref="B396:C396"/>
    <mergeCell ref="B415:C415"/>
    <mergeCell ref="B313:C313"/>
    <mergeCell ref="B331:C331"/>
    <mergeCell ref="A499:B500"/>
    <mergeCell ref="B510:C510"/>
    <mergeCell ref="B480:C480"/>
    <mergeCell ref="B496:C496"/>
    <mergeCell ref="B475:C475"/>
    <mergeCell ref="AA524:AA535"/>
    <mergeCell ref="B511:C511"/>
    <mergeCell ref="A514:B515"/>
    <mergeCell ref="A519:A520"/>
    <mergeCell ref="B473:C473"/>
    <mergeCell ref="B474:C474"/>
    <mergeCell ref="B504:C504"/>
    <mergeCell ref="P552:P554"/>
    <mergeCell ref="L546:L547"/>
    <mergeCell ref="A552:A554"/>
    <mergeCell ref="A546:A547"/>
    <mergeCell ref="A549:A550"/>
    <mergeCell ref="B483:C483"/>
    <mergeCell ref="I541:M541"/>
    <mergeCell ref="B524:C535"/>
    <mergeCell ref="M519:M520"/>
    <mergeCell ref="O519:O520"/>
    <mergeCell ref="AA521:AA523"/>
    <mergeCell ref="W521:W523"/>
    <mergeCell ref="S521:S523"/>
    <mergeCell ref="A543:A544"/>
    <mergeCell ref="Q521:Q523"/>
    <mergeCell ref="R521:R523"/>
    <mergeCell ref="O500:S500"/>
    <mergeCell ref="R546:R547"/>
    <mergeCell ref="Y552:Y554"/>
    <mergeCell ref="I549:I550"/>
    <mergeCell ref="A470:A471"/>
    <mergeCell ref="K549:K550"/>
    <mergeCell ref="M549:M550"/>
    <mergeCell ref="A393:A394"/>
    <mergeCell ref="A524:A535"/>
    <mergeCell ref="M521:M523"/>
    <mergeCell ref="AA499:AA500"/>
    <mergeCell ref="AA514:AA515"/>
    <mergeCell ref="O468:S468"/>
    <mergeCell ref="B487:C487"/>
    <mergeCell ref="B488:C488"/>
    <mergeCell ref="A467:B468"/>
    <mergeCell ref="B482:C482"/>
    <mergeCell ref="R552:R554"/>
    <mergeCell ref="B497:C497"/>
    <mergeCell ref="Q460:Q461"/>
    <mergeCell ref="R460:R461"/>
    <mergeCell ref="B470:C470"/>
    <mergeCell ref="B436:C436"/>
    <mergeCell ref="A448:A449"/>
    <mergeCell ref="B450:C450"/>
    <mergeCell ref="Q393:Q394"/>
    <mergeCell ref="R393:R394"/>
    <mergeCell ref="S393:S394"/>
    <mergeCell ref="U393:U394"/>
    <mergeCell ref="I462:I464"/>
    <mergeCell ref="J462:J464"/>
    <mergeCell ref="P549:P550"/>
    <mergeCell ref="AA519:AA520"/>
    <mergeCell ref="R549:R550"/>
    <mergeCell ref="I460:I461"/>
    <mergeCell ref="J460:J461"/>
    <mergeCell ref="B472:C472"/>
    <mergeCell ref="B471:C471"/>
    <mergeCell ref="B388:C388"/>
    <mergeCell ref="B373:C373"/>
    <mergeCell ref="B607:C607"/>
    <mergeCell ref="B626:C626"/>
    <mergeCell ref="B595:C595"/>
    <mergeCell ref="B579:C579"/>
    <mergeCell ref="B577:C577"/>
    <mergeCell ref="B582:C582"/>
    <mergeCell ref="B589:C589"/>
    <mergeCell ref="B592:C592"/>
    <mergeCell ref="B590:C590"/>
    <mergeCell ref="L524:L535"/>
    <mergeCell ref="B507:C507"/>
    <mergeCell ref="I500:M500"/>
    <mergeCell ref="B610:C610"/>
    <mergeCell ref="B614:C614"/>
    <mergeCell ref="B612:C612"/>
    <mergeCell ref="B613:C613"/>
    <mergeCell ref="E559:E563"/>
    <mergeCell ref="B594:C594"/>
    <mergeCell ref="B580:C580"/>
    <mergeCell ref="B584:C584"/>
    <mergeCell ref="B603:C603"/>
    <mergeCell ref="E519:E520"/>
    <mergeCell ref="I519:I520"/>
    <mergeCell ref="J519:J520"/>
    <mergeCell ref="K519:K520"/>
    <mergeCell ref="L519:L520"/>
    <mergeCell ref="I515:M515"/>
    <mergeCell ref="I468:M468"/>
    <mergeCell ref="AX555:AX558"/>
    <mergeCell ref="AX666:AY666"/>
    <mergeCell ref="AX559:AX563"/>
    <mergeCell ref="AG631:AR631"/>
    <mergeCell ref="AV599:AV600"/>
    <mergeCell ref="AI559:AI563"/>
    <mergeCell ref="AP665:AR665"/>
    <mergeCell ref="V559:V563"/>
    <mergeCell ref="AJ599:AL599"/>
    <mergeCell ref="AI555:AI558"/>
    <mergeCell ref="AJ555:AJ558"/>
    <mergeCell ref="AP555:AP558"/>
    <mergeCell ref="AM555:AM558"/>
    <mergeCell ref="AQ555:AQ558"/>
    <mergeCell ref="AN559:AN563"/>
    <mergeCell ref="AO559:AO563"/>
    <mergeCell ref="W559:W563"/>
    <mergeCell ref="AJ630:AL630"/>
    <mergeCell ref="AM630:AO630"/>
    <mergeCell ref="AP630:AR630"/>
    <mergeCell ref="AQ559:AQ563"/>
    <mergeCell ref="AL559:AL563"/>
    <mergeCell ref="AJ565:AL565"/>
    <mergeCell ref="AK555:AK558"/>
    <mergeCell ref="AV565:AV566"/>
    <mergeCell ref="AT559:AT563"/>
    <mergeCell ref="AG648:AG649"/>
    <mergeCell ref="AH648:AH649"/>
    <mergeCell ref="V646:V647"/>
    <mergeCell ref="W646:W647"/>
    <mergeCell ref="AV648:AV649"/>
    <mergeCell ref="AX648:AX649"/>
    <mergeCell ref="AM665:AO665"/>
    <mergeCell ref="AM599:AO599"/>
    <mergeCell ref="AA559:AA563"/>
    <mergeCell ref="AT665:AT666"/>
    <mergeCell ref="Y555:Y558"/>
    <mergeCell ref="AN555:AN558"/>
    <mergeCell ref="B585:C585"/>
    <mergeCell ref="B571:C571"/>
    <mergeCell ref="I559:I563"/>
    <mergeCell ref="B578:C578"/>
    <mergeCell ref="B581:C581"/>
    <mergeCell ref="Q555:Q558"/>
    <mergeCell ref="O566:S566"/>
    <mergeCell ref="B608:C608"/>
    <mergeCell ref="B583:C583"/>
    <mergeCell ref="AT555:AT558"/>
    <mergeCell ref="X648:X649"/>
    <mergeCell ref="AR555:AR558"/>
    <mergeCell ref="B619:C619"/>
    <mergeCell ref="B597:C597"/>
    <mergeCell ref="B636:C636"/>
    <mergeCell ref="L555:L558"/>
    <mergeCell ref="O631:S631"/>
    <mergeCell ref="I566:M566"/>
    <mergeCell ref="L646:L647"/>
    <mergeCell ref="O646:O647"/>
    <mergeCell ref="R646:R647"/>
    <mergeCell ref="U646:U647"/>
    <mergeCell ref="M646:M647"/>
    <mergeCell ref="P646:P647"/>
    <mergeCell ref="Q646:Q647"/>
    <mergeCell ref="S646:S647"/>
    <mergeCell ref="AG500:AR500"/>
    <mergeCell ref="AL460:AL461"/>
    <mergeCell ref="AG499:AI499"/>
    <mergeCell ref="AG468:AR468"/>
    <mergeCell ref="AT630:AT631"/>
    <mergeCell ref="AA630:AA631"/>
    <mergeCell ref="AG630:AI630"/>
    <mergeCell ref="AM546:AM547"/>
    <mergeCell ref="AT540:AT541"/>
    <mergeCell ref="AT521:AT523"/>
    <mergeCell ref="AT549:AT550"/>
    <mergeCell ref="AO546:AO547"/>
    <mergeCell ref="AM549:AM550"/>
    <mergeCell ref="AC549:AC550"/>
    <mergeCell ref="AO552:AO554"/>
    <mergeCell ref="AQ552:AQ554"/>
    <mergeCell ref="AP552:AP554"/>
    <mergeCell ref="AN549:AN550"/>
    <mergeCell ref="AO549:AO550"/>
    <mergeCell ref="AA549:AA550"/>
    <mergeCell ref="AG540:AI540"/>
    <mergeCell ref="AA540:AA541"/>
    <mergeCell ref="AP540:AR540"/>
    <mergeCell ref="AM499:AO499"/>
    <mergeCell ref="AC521:AC523"/>
    <mergeCell ref="AL555:AL558"/>
    <mergeCell ref="AG467:AI467"/>
    <mergeCell ref="AT499:AT500"/>
    <mergeCell ref="AT514:AT515"/>
    <mergeCell ref="AI549:AI550"/>
    <mergeCell ref="AN546:AN547"/>
    <mergeCell ref="AP462:AP464"/>
    <mergeCell ref="M207:M208"/>
    <mergeCell ref="L207:L208"/>
    <mergeCell ref="E207:E208"/>
    <mergeCell ref="B210:C210"/>
    <mergeCell ref="B209:C209"/>
    <mergeCell ref="B222:C222"/>
    <mergeCell ref="B221:C221"/>
    <mergeCell ref="O207:O208"/>
    <mergeCell ref="O286:S286"/>
    <mergeCell ref="AG451:AG454"/>
    <mergeCell ref="AH451:AH454"/>
    <mergeCell ref="O295:O296"/>
    <mergeCell ref="U295:U296"/>
    <mergeCell ref="AA403:AA404"/>
    <mergeCell ref="AG305:AG306"/>
    <mergeCell ref="AG325:AR325"/>
    <mergeCell ref="AC385:AC386"/>
    <mergeCell ref="AI451:AI454"/>
    <mergeCell ref="B312:C312"/>
    <mergeCell ref="B317:C317"/>
    <mergeCell ref="B318:C318"/>
    <mergeCell ref="B315:C315"/>
    <mergeCell ref="X305:X306"/>
    <mergeCell ref="AA305:AA306"/>
    <mergeCell ref="B228:C228"/>
    <mergeCell ref="B218:C218"/>
    <mergeCell ref="AP403:AR403"/>
    <mergeCell ref="AO305:AO306"/>
    <mergeCell ref="AJ305:AJ306"/>
    <mergeCell ref="AH305:AH306"/>
    <mergeCell ref="AG361:AR361"/>
    <mergeCell ref="AG424:AI424"/>
    <mergeCell ref="B216:C216"/>
    <mergeCell ref="AC240:AC241"/>
    <mergeCell ref="AA248:AA249"/>
    <mergeCell ref="S240:S241"/>
    <mergeCell ref="N240:N241"/>
    <mergeCell ref="B171:C171"/>
    <mergeCell ref="M240:M241"/>
    <mergeCell ref="B240:C241"/>
    <mergeCell ref="J240:J241"/>
    <mergeCell ref="B189:C189"/>
    <mergeCell ref="B190:C190"/>
    <mergeCell ref="B192:C192"/>
    <mergeCell ref="B215:C215"/>
    <mergeCell ref="K207:K208"/>
    <mergeCell ref="B178:C178"/>
    <mergeCell ref="B179:C179"/>
    <mergeCell ref="A194:B195"/>
    <mergeCell ref="A197:A198"/>
    <mergeCell ref="B206:C206"/>
    <mergeCell ref="B191:C191"/>
    <mergeCell ref="B198:C198"/>
    <mergeCell ref="P207:P208"/>
    <mergeCell ref="A180:A181"/>
    <mergeCell ref="B180:C181"/>
    <mergeCell ref="E180:E181"/>
    <mergeCell ref="L180:L181"/>
    <mergeCell ref="M180:M181"/>
    <mergeCell ref="O180:O181"/>
    <mergeCell ref="Q180:Q181"/>
    <mergeCell ref="R180:R181"/>
    <mergeCell ref="S180:S181"/>
    <mergeCell ref="O249:S249"/>
    <mergeCell ref="W254:W255"/>
    <mergeCell ref="B203:C203"/>
    <mergeCell ref="I175:M175"/>
    <mergeCell ref="O152:S152"/>
    <mergeCell ref="B163:C163"/>
    <mergeCell ref="B14:C15"/>
    <mergeCell ref="B16:C16"/>
    <mergeCell ref="B17:C19"/>
    <mergeCell ref="B82:C82"/>
    <mergeCell ref="V14:V15"/>
    <mergeCell ref="V17:V19"/>
    <mergeCell ref="V57:V58"/>
    <mergeCell ref="V20:V22"/>
    <mergeCell ref="A139:B140"/>
    <mergeCell ref="B156:C156"/>
    <mergeCell ref="U240:U241"/>
    <mergeCell ref="W207:W208"/>
    <mergeCell ref="K254:K255"/>
    <mergeCell ref="B237:C237"/>
    <mergeCell ref="L20:L22"/>
    <mergeCell ref="O195:S195"/>
    <mergeCell ref="B201:C201"/>
    <mergeCell ref="E240:E241"/>
    <mergeCell ref="I195:M195"/>
    <mergeCell ref="B207:C208"/>
    <mergeCell ref="B200:C200"/>
    <mergeCell ref="B199:C199"/>
    <mergeCell ref="A207:A208"/>
    <mergeCell ref="B197:C197"/>
    <mergeCell ref="B213:C213"/>
    <mergeCell ref="I207:I208"/>
    <mergeCell ref="B211:C211"/>
    <mergeCell ref="S207:S208"/>
    <mergeCell ref="A285:B286"/>
    <mergeCell ref="A254:A255"/>
    <mergeCell ref="B239:C239"/>
    <mergeCell ref="A233:B234"/>
    <mergeCell ref="I234:M234"/>
    <mergeCell ref="L240:L241"/>
    <mergeCell ref="B280:C280"/>
    <mergeCell ref="B267:C267"/>
    <mergeCell ref="B276:C276"/>
    <mergeCell ref="B274:C274"/>
    <mergeCell ref="B265:C265"/>
    <mergeCell ref="B278:C278"/>
    <mergeCell ref="B279:C279"/>
    <mergeCell ref="B244:C244"/>
    <mergeCell ref="B253:C253"/>
    <mergeCell ref="B272:C272"/>
    <mergeCell ref="B264:C264"/>
    <mergeCell ref="B259:C259"/>
    <mergeCell ref="B263:C263"/>
    <mergeCell ref="K240:K241"/>
    <mergeCell ref="B281:C281"/>
    <mergeCell ref="B252:C252"/>
    <mergeCell ref="I254:I255"/>
    <mergeCell ref="J254:J255"/>
    <mergeCell ref="A240:A241"/>
    <mergeCell ref="Q254:Q255"/>
    <mergeCell ref="A256:A257"/>
    <mergeCell ref="B227:C227"/>
    <mergeCell ref="B223:C223"/>
    <mergeCell ref="B225:C225"/>
    <mergeCell ref="B226:C226"/>
    <mergeCell ref="A248:B249"/>
    <mergeCell ref="L293:L294"/>
    <mergeCell ref="M293:M294"/>
    <mergeCell ref="A295:A296"/>
    <mergeCell ref="B289:C289"/>
    <mergeCell ref="E295:E296"/>
    <mergeCell ref="B242:C242"/>
    <mergeCell ref="E293:E294"/>
    <mergeCell ref="E254:E255"/>
    <mergeCell ref="B290:C290"/>
    <mergeCell ref="B291:C291"/>
    <mergeCell ref="B277:C277"/>
    <mergeCell ref="B275:C275"/>
    <mergeCell ref="B273:C273"/>
    <mergeCell ref="I286:M286"/>
    <mergeCell ref="I293:I294"/>
    <mergeCell ref="B231:C231"/>
    <mergeCell ref="L295:L296"/>
    <mergeCell ref="G254:G255"/>
    <mergeCell ref="G256:G257"/>
    <mergeCell ref="G293:G294"/>
    <mergeCell ref="G295:G296"/>
    <mergeCell ref="J293:J294"/>
    <mergeCell ref="K293:K294"/>
    <mergeCell ref="AY14:AY15"/>
    <mergeCell ref="AY17:AY19"/>
    <mergeCell ref="AY57:AY58"/>
    <mergeCell ref="AY20:AY22"/>
    <mergeCell ref="A27:B28"/>
    <mergeCell ref="B20:C22"/>
    <mergeCell ref="A151:B152"/>
    <mergeCell ref="B83:C83"/>
    <mergeCell ref="B143:C143"/>
    <mergeCell ref="B85:C85"/>
    <mergeCell ref="I17:I19"/>
    <mergeCell ref="J17:J19"/>
    <mergeCell ref="K17:K19"/>
    <mergeCell ref="L17:L19"/>
    <mergeCell ref="AA27:AA28"/>
    <mergeCell ref="B101:C101"/>
    <mergeCell ref="K57:K58"/>
    <mergeCell ref="L57:L58"/>
    <mergeCell ref="M57:M58"/>
    <mergeCell ref="AE57:AE58"/>
    <mergeCell ref="AV14:AV15"/>
    <mergeCell ref="Q17:Q19"/>
    <mergeCell ref="R17:R19"/>
    <mergeCell ref="R57:R58"/>
    <mergeCell ref="S57:S58"/>
    <mergeCell ref="AC57:AC58"/>
    <mergeCell ref="AJ151:AL151"/>
    <mergeCell ref="AV139:AV140"/>
    <mergeCell ref="AV23:AV24"/>
    <mergeCell ref="AT54:AT55"/>
    <mergeCell ref="G14:G15"/>
    <mergeCell ref="G17:G19"/>
    <mergeCell ref="A1:F1"/>
    <mergeCell ref="B6:C8"/>
    <mergeCell ref="B12:C12"/>
    <mergeCell ref="A57:A58"/>
    <mergeCell ref="E57:E58"/>
    <mergeCell ref="A3:AD3"/>
    <mergeCell ref="A4:AD4"/>
    <mergeCell ref="B11:C11"/>
    <mergeCell ref="A14:A15"/>
    <mergeCell ref="V6:V8"/>
    <mergeCell ref="AH6:AH8"/>
    <mergeCell ref="AI6:AI8"/>
    <mergeCell ref="AG6:AG8"/>
    <mergeCell ref="AO6:AO8"/>
    <mergeCell ref="AR14:AR15"/>
    <mergeCell ref="P17:P19"/>
    <mergeCell ref="AC14:AC15"/>
    <mergeCell ref="AJ6:AJ8"/>
    <mergeCell ref="AK6:AK8"/>
    <mergeCell ref="O14:O15"/>
    <mergeCell ref="I57:I58"/>
    <mergeCell ref="J57:J58"/>
    <mergeCell ref="W14:W15"/>
    <mergeCell ref="W17:W19"/>
    <mergeCell ref="W57:W58"/>
    <mergeCell ref="W20:W22"/>
    <mergeCell ref="W23:W24"/>
    <mergeCell ref="W54:W55"/>
    <mergeCell ref="A11:A12"/>
    <mergeCell ref="U54:U55"/>
    <mergeCell ref="AG23:AG24"/>
    <mergeCell ref="AJ23:AJ24"/>
    <mergeCell ref="A20:A22"/>
    <mergeCell ref="A17:A19"/>
    <mergeCell ref="AV18:AV19"/>
    <mergeCell ref="X17:X19"/>
    <mergeCell ref="AT6:AT8"/>
    <mergeCell ref="AQ57:AQ58"/>
    <mergeCell ref="P14:P15"/>
    <mergeCell ref="Q14:Q15"/>
    <mergeCell ref="S14:S15"/>
    <mergeCell ref="AO14:AO15"/>
    <mergeCell ref="AN14:AN15"/>
    <mergeCell ref="AT14:AT15"/>
    <mergeCell ref="AP14:AP15"/>
    <mergeCell ref="I6:M6"/>
    <mergeCell ref="L14:L15"/>
    <mergeCell ref="AX6:AX8"/>
    <mergeCell ref="AC17:AC19"/>
    <mergeCell ref="O17:O19"/>
    <mergeCell ref="M14:M15"/>
    <mergeCell ref="AG14:AG15"/>
    <mergeCell ref="AK14:AK15"/>
    <mergeCell ref="AH14:AH15"/>
    <mergeCell ref="K14:K15"/>
    <mergeCell ref="E17:E19"/>
    <mergeCell ref="O6:S6"/>
    <mergeCell ref="U14:U15"/>
    <mergeCell ref="AL6:AL8"/>
    <mergeCell ref="AA6:AA8"/>
    <mergeCell ref="I14:I15"/>
    <mergeCell ref="J14:J15"/>
    <mergeCell ref="E6:E8"/>
    <mergeCell ref="G57:G58"/>
    <mergeCell ref="AQ14:AQ15"/>
    <mergeCell ref="AX54:AX55"/>
    <mergeCell ref="B75:C75"/>
    <mergeCell ref="I98:M98"/>
    <mergeCell ref="B106:C106"/>
    <mergeCell ref="B109:C109"/>
    <mergeCell ref="W6:Y7"/>
    <mergeCell ref="Y20:Y22"/>
    <mergeCell ref="Y23:Y24"/>
    <mergeCell ref="AX57:AX58"/>
    <mergeCell ref="AX20:AX22"/>
    <mergeCell ref="AX14:AX15"/>
    <mergeCell ref="AX17:AX19"/>
    <mergeCell ref="B100:C100"/>
    <mergeCell ref="B13:C13"/>
    <mergeCell ref="AJ57:AJ58"/>
    <mergeCell ref="AK57:AK58"/>
    <mergeCell ref="AL57:AL58"/>
    <mergeCell ref="AG57:AG58"/>
    <mergeCell ref="U57:U58"/>
    <mergeCell ref="Q57:Q58"/>
    <mergeCell ref="P57:P58"/>
    <mergeCell ref="AH57:AH58"/>
    <mergeCell ref="Y14:Y15"/>
    <mergeCell ref="Y17:Y19"/>
    <mergeCell ref="Y57:Y58"/>
    <mergeCell ref="B72:C72"/>
    <mergeCell ref="G20:G22"/>
    <mergeCell ref="G23:G24"/>
    <mergeCell ref="G33:G34"/>
    <mergeCell ref="G35:G36"/>
    <mergeCell ref="G47:G48"/>
    <mergeCell ref="G6:G8"/>
    <mergeCell ref="AT17:AT19"/>
    <mergeCell ref="AO57:AO58"/>
    <mergeCell ref="A5:S5"/>
    <mergeCell ref="A6:A8"/>
    <mergeCell ref="AC6:AC8"/>
    <mergeCell ref="AE6:AE8"/>
    <mergeCell ref="E14:E15"/>
    <mergeCell ref="T5:AV5"/>
    <mergeCell ref="AV6:AV8"/>
    <mergeCell ref="O57:O58"/>
    <mergeCell ref="AV57:AV58"/>
    <mergeCell ref="M54:M55"/>
    <mergeCell ref="N54:N55"/>
    <mergeCell ref="O54:O55"/>
    <mergeCell ref="AP57:AP58"/>
    <mergeCell ref="AV20:AV22"/>
    <mergeCell ref="AT20:AT22"/>
    <mergeCell ref="S20:S22"/>
    <mergeCell ref="AC20:AC22"/>
    <mergeCell ref="X57:X58"/>
    <mergeCell ref="X20:X22"/>
    <mergeCell ref="AN54:AN55"/>
    <mergeCell ref="AR54:AR55"/>
    <mergeCell ref="AQ6:AQ8"/>
    <mergeCell ref="AP6:AP8"/>
    <mergeCell ref="AR6:AR8"/>
    <mergeCell ref="AM14:AM15"/>
    <mergeCell ref="J20:J22"/>
    <mergeCell ref="M17:M19"/>
    <mergeCell ref="AM6:AM8"/>
    <mergeCell ref="AN6:AN8"/>
    <mergeCell ref="AC23:AC24"/>
    <mergeCell ref="AG98:AR98"/>
    <mergeCell ref="AG139:AI139"/>
    <mergeCell ref="AJ139:AL139"/>
    <mergeCell ref="AG27:AI27"/>
    <mergeCell ref="AA139:AA140"/>
    <mergeCell ref="AJ27:AL27"/>
    <mergeCell ref="AM27:AO27"/>
    <mergeCell ref="AA151:AA152"/>
    <mergeCell ref="AL54:AL55"/>
    <mergeCell ref="AM54:AM55"/>
    <mergeCell ref="AH23:AH24"/>
    <mergeCell ref="U23:U24"/>
    <mergeCell ref="X23:X24"/>
    <mergeCell ref="AO54:AO55"/>
    <mergeCell ref="AO23:AO24"/>
    <mergeCell ref="AK49:AK50"/>
    <mergeCell ref="AH89:AH90"/>
    <mergeCell ref="AI89:AI90"/>
    <mergeCell ref="AK87:AK88"/>
    <mergeCell ref="AL87:AL88"/>
    <mergeCell ref="AM87:AM88"/>
    <mergeCell ref="AO49:AO50"/>
    <mergeCell ref="AP49:AP50"/>
    <mergeCell ref="AQ49:AQ50"/>
    <mergeCell ref="AR43:AR44"/>
    <mergeCell ref="AK35:AK36"/>
    <mergeCell ref="AL35:AL36"/>
    <mergeCell ref="AM49:AM50"/>
    <mergeCell ref="AN49:AN50"/>
    <mergeCell ref="Y79:Y80"/>
    <mergeCell ref="AK89:AK90"/>
    <mergeCell ref="AT23:AT24"/>
    <mergeCell ref="AT57:AT58"/>
    <mergeCell ref="AT97:AT98"/>
    <mergeCell ref="AM20:AM22"/>
    <mergeCell ref="AN20:AN22"/>
    <mergeCell ref="AO20:AO22"/>
    <mergeCell ref="AQ20:AQ22"/>
    <mergeCell ref="AV151:AV152"/>
    <mergeCell ref="AH54:AH55"/>
    <mergeCell ref="AI54:AI55"/>
    <mergeCell ref="AJ54:AJ55"/>
    <mergeCell ref="AJ97:AL97"/>
    <mergeCell ref="AT27:AT28"/>
    <mergeCell ref="AT61:AT62"/>
    <mergeCell ref="AM57:AM58"/>
    <mergeCell ref="AR57:AR58"/>
    <mergeCell ref="AP23:AP24"/>
    <mergeCell ref="AQ23:AQ24"/>
    <mergeCell ref="AR23:AR24"/>
    <mergeCell ref="AP79:AP80"/>
    <mergeCell ref="AQ79:AQ80"/>
    <mergeCell ref="AR79:AR80"/>
    <mergeCell ref="AT79:AT80"/>
    <mergeCell ref="AV79:AV80"/>
    <mergeCell ref="AJ89:AJ90"/>
    <mergeCell ref="AQ54:AQ55"/>
    <mergeCell ref="AR47:AR48"/>
    <mergeCell ref="AT47:AT48"/>
    <mergeCell ref="AV47:AV48"/>
    <mergeCell ref="AH49:AH50"/>
    <mergeCell ref="AI49:AI50"/>
    <mergeCell ref="AJ49:AJ50"/>
    <mergeCell ref="X14:X15"/>
    <mergeCell ref="S54:S55"/>
    <mergeCell ref="AM23:AM24"/>
    <mergeCell ref="AN23:AN24"/>
    <mergeCell ref="O325:S325"/>
    <mergeCell ref="S293:S294"/>
    <mergeCell ref="P295:P296"/>
    <mergeCell ref="AP324:AR324"/>
    <mergeCell ref="Q293:Q294"/>
    <mergeCell ref="AC295:AC296"/>
    <mergeCell ref="U293:U294"/>
    <mergeCell ref="AK305:AK306"/>
    <mergeCell ref="AL305:AL306"/>
    <mergeCell ref="AA295:AA296"/>
    <mergeCell ref="AA324:AA325"/>
    <mergeCell ref="Q295:Q296"/>
    <mergeCell ref="S295:S296"/>
    <mergeCell ref="AI240:AI241"/>
    <mergeCell ref="AJ240:AJ241"/>
    <mergeCell ref="AK240:AK241"/>
    <mergeCell ref="AC305:AC306"/>
    <mergeCell ref="AE293:AE294"/>
    <mergeCell ref="AK293:AK294"/>
    <mergeCell ref="AJ174:AL174"/>
    <mergeCell ref="AM174:AO174"/>
    <mergeCell ref="AA194:AA195"/>
    <mergeCell ref="AG140:AR140"/>
    <mergeCell ref="R20:R22"/>
    <mergeCell ref="U20:U22"/>
    <mergeCell ref="S17:S19"/>
    <mergeCell ref="AK23:AK24"/>
    <mergeCell ref="AL23:AL24"/>
    <mergeCell ref="AY552:AY554"/>
    <mergeCell ref="AV559:AV563"/>
    <mergeCell ref="AR552:AR554"/>
    <mergeCell ref="AG549:AG550"/>
    <mergeCell ref="AP565:AR565"/>
    <mergeCell ref="R14:R15"/>
    <mergeCell ref="AL14:AL15"/>
    <mergeCell ref="AI57:AI58"/>
    <mergeCell ref="AI14:AI15"/>
    <mergeCell ref="AP20:AP22"/>
    <mergeCell ref="AJ14:AJ15"/>
    <mergeCell ref="U546:U547"/>
    <mergeCell ref="AC559:AC563"/>
    <mergeCell ref="U559:U563"/>
    <mergeCell ref="W552:W554"/>
    <mergeCell ref="W555:W558"/>
    <mergeCell ref="U17:U19"/>
    <mergeCell ref="AI23:AI24"/>
    <mergeCell ref="AN57:AN58"/>
    <mergeCell ref="AG54:AG55"/>
    <mergeCell ref="AP27:AR27"/>
    <mergeCell ref="AM514:AO514"/>
    <mergeCell ref="AL451:AL454"/>
    <mergeCell ref="AN451:AN454"/>
    <mergeCell ref="AV27:AV28"/>
    <mergeCell ref="AJ35:AJ36"/>
    <mergeCell ref="AV393:AV394"/>
    <mergeCell ref="AX336:AY336"/>
    <mergeCell ref="AX305:AX306"/>
    <mergeCell ref="AX321:AX322"/>
    <mergeCell ref="AT324:AT325"/>
    <mergeCell ref="AA174:AA175"/>
    <mergeCell ref="B685:C685"/>
    <mergeCell ref="AJ723:AL723"/>
    <mergeCell ref="AA665:AA666"/>
    <mergeCell ref="AG599:AI599"/>
    <mergeCell ref="B621:C621"/>
    <mergeCell ref="B616:C616"/>
    <mergeCell ref="B618:C618"/>
    <mergeCell ref="B617:C617"/>
    <mergeCell ref="B644:C644"/>
    <mergeCell ref="AT599:AT600"/>
    <mergeCell ref="B651:C651"/>
    <mergeCell ref="B652:C652"/>
    <mergeCell ref="B624:C624"/>
    <mergeCell ref="I600:M600"/>
    <mergeCell ref="B641:C641"/>
    <mergeCell ref="B642:C642"/>
    <mergeCell ref="B650:C650"/>
    <mergeCell ref="AG666:AR666"/>
    <mergeCell ref="B655:C655"/>
    <mergeCell ref="AA599:AA600"/>
    <mergeCell ref="B692:C694"/>
    <mergeCell ref="J692:J694"/>
    <mergeCell ref="X686:X687"/>
    <mergeCell ref="AT723:AT724"/>
    <mergeCell ref="B695:C695"/>
    <mergeCell ref="B682:C682"/>
    <mergeCell ref="W683:W684"/>
    <mergeCell ref="B622:C622"/>
    <mergeCell ref="AA723:AA724"/>
    <mergeCell ref="AO692:AO694"/>
    <mergeCell ref="B639:C639"/>
    <mergeCell ref="AG665:AI665"/>
    <mergeCell ref="AX724:AY724"/>
    <mergeCell ref="B677:C677"/>
    <mergeCell ref="B625:C625"/>
    <mergeCell ref="O708:S708"/>
    <mergeCell ref="AP707:AR707"/>
    <mergeCell ref="AA692:AA694"/>
    <mergeCell ref="A630:B631"/>
    <mergeCell ref="AI692:AI694"/>
    <mergeCell ref="AJ692:AJ694"/>
    <mergeCell ref="AK692:AK694"/>
    <mergeCell ref="AP686:AP687"/>
    <mergeCell ref="AQ683:AQ684"/>
    <mergeCell ref="I631:M631"/>
    <mergeCell ref="A723:B724"/>
    <mergeCell ref="A707:B708"/>
    <mergeCell ref="I708:M708"/>
    <mergeCell ref="AV686:AV687"/>
    <mergeCell ref="AX686:AX687"/>
    <mergeCell ref="A665:B666"/>
    <mergeCell ref="B645:C645"/>
    <mergeCell ref="B640:C640"/>
    <mergeCell ref="A688:A689"/>
    <mergeCell ref="B688:C689"/>
    <mergeCell ref="E688:E689"/>
    <mergeCell ref="B686:C687"/>
    <mergeCell ref="B681:C681"/>
    <mergeCell ref="AR686:AR687"/>
    <mergeCell ref="S686:S687"/>
    <mergeCell ref="AQ688:AQ689"/>
    <mergeCell ref="AR688:AR689"/>
    <mergeCell ref="AT688:AT689"/>
    <mergeCell ref="AV688:AV689"/>
    <mergeCell ref="B628:C628"/>
    <mergeCell ref="B574:C574"/>
    <mergeCell ref="O559:O563"/>
    <mergeCell ref="P555:P558"/>
    <mergeCell ref="S559:S563"/>
    <mergeCell ref="B559:C563"/>
    <mergeCell ref="B569:C569"/>
    <mergeCell ref="AG559:AG563"/>
    <mergeCell ref="AH559:AH563"/>
    <mergeCell ref="B555:C558"/>
    <mergeCell ref="B609:C609"/>
    <mergeCell ref="I552:I554"/>
    <mergeCell ref="E552:E554"/>
    <mergeCell ref="B573:C573"/>
    <mergeCell ref="X555:X558"/>
    <mergeCell ref="B575:C575"/>
    <mergeCell ref="B576:C576"/>
    <mergeCell ref="B570:C570"/>
    <mergeCell ref="L559:L563"/>
    <mergeCell ref="B572:C572"/>
    <mergeCell ref="B587:C587"/>
    <mergeCell ref="B623:C623"/>
    <mergeCell ref="B620:C620"/>
    <mergeCell ref="B604:C604"/>
    <mergeCell ref="J559:J563"/>
    <mergeCell ref="K559:K563"/>
    <mergeCell ref="M559:M563"/>
    <mergeCell ref="E555:E558"/>
    <mergeCell ref="B596:C596"/>
    <mergeCell ref="AG723:AI723"/>
    <mergeCell ref="AH555:AH558"/>
    <mergeCell ref="AG555:AG558"/>
    <mergeCell ref="AH552:AH554"/>
    <mergeCell ref="AM403:AO403"/>
    <mergeCell ref="AJ559:AJ563"/>
    <mergeCell ref="AT546:AT547"/>
    <mergeCell ref="K521:K523"/>
    <mergeCell ref="L521:L523"/>
    <mergeCell ref="U521:U523"/>
    <mergeCell ref="V521:V523"/>
    <mergeCell ref="AA467:AA468"/>
    <mergeCell ref="O515:S515"/>
    <mergeCell ref="AA565:AA566"/>
    <mergeCell ref="AG565:AI565"/>
    <mergeCell ref="AA555:AA558"/>
    <mergeCell ref="AJ665:AL665"/>
    <mergeCell ref="AA552:AA554"/>
    <mergeCell ref="M524:M535"/>
    <mergeCell ref="AJ552:AJ554"/>
    <mergeCell ref="AK552:AK554"/>
    <mergeCell ref="X552:X554"/>
    <mergeCell ref="R559:R563"/>
    <mergeCell ref="S552:S554"/>
    <mergeCell ref="U555:U558"/>
    <mergeCell ref="AK559:AK563"/>
    <mergeCell ref="AI552:AI554"/>
    <mergeCell ref="AR549:AR550"/>
    <mergeCell ref="AC555:AC558"/>
    <mergeCell ref="V546:V547"/>
    <mergeCell ref="U692:U694"/>
    <mergeCell ref="P686:P687"/>
    <mergeCell ref="I1:BA1"/>
    <mergeCell ref="AE3:BA3"/>
    <mergeCell ref="AE4:BA4"/>
    <mergeCell ref="AM723:AO723"/>
    <mergeCell ref="AP723:AR723"/>
    <mergeCell ref="AV723:AV724"/>
    <mergeCell ref="U6:U8"/>
    <mergeCell ref="I724:M724"/>
    <mergeCell ref="O724:S724"/>
    <mergeCell ref="AG724:AR724"/>
    <mergeCell ref="K552:K554"/>
    <mergeCell ref="L552:L554"/>
    <mergeCell ref="K555:K558"/>
    <mergeCell ref="S549:S550"/>
    <mergeCell ref="Q552:Q554"/>
    <mergeCell ref="S546:S547"/>
    <mergeCell ref="R524:R535"/>
    <mergeCell ref="AM194:AO194"/>
    <mergeCell ref="AP194:AR194"/>
    <mergeCell ref="AG174:AI174"/>
    <mergeCell ref="AT151:AT152"/>
    <mergeCell ref="AM151:AO151"/>
    <mergeCell ref="AG151:AI151"/>
    <mergeCell ref="J552:J554"/>
    <mergeCell ref="R555:R558"/>
    <mergeCell ref="AY559:AY563"/>
    <mergeCell ref="AV540:AV541"/>
    <mergeCell ref="AG552:AG554"/>
    <mergeCell ref="AG194:AI194"/>
    <mergeCell ref="AJ194:AL194"/>
    <mergeCell ref="AG708:AR708"/>
    <mergeCell ref="AX546:AX547"/>
    <mergeCell ref="A540:B541"/>
    <mergeCell ref="AH549:AH550"/>
    <mergeCell ref="J549:J550"/>
    <mergeCell ref="M552:M554"/>
    <mergeCell ref="O524:O535"/>
    <mergeCell ref="AK549:AK550"/>
    <mergeCell ref="Q549:Q550"/>
    <mergeCell ref="A555:A558"/>
    <mergeCell ref="M555:M558"/>
    <mergeCell ref="J555:J558"/>
    <mergeCell ref="K546:K547"/>
    <mergeCell ref="O546:O547"/>
    <mergeCell ref="J524:J535"/>
    <mergeCell ref="AO555:AO558"/>
    <mergeCell ref="AV552:AV554"/>
    <mergeCell ref="V549:V550"/>
    <mergeCell ref="V552:V554"/>
    <mergeCell ref="B551:C551"/>
    <mergeCell ref="AJ549:AJ550"/>
    <mergeCell ref="AK546:AK547"/>
    <mergeCell ref="AP549:AP550"/>
    <mergeCell ref="O555:O558"/>
    <mergeCell ref="U524:U535"/>
    <mergeCell ref="V524:V535"/>
    <mergeCell ref="B548:C548"/>
    <mergeCell ref="P546:P547"/>
    <mergeCell ref="Q546:Q547"/>
    <mergeCell ref="M546:M547"/>
    <mergeCell ref="BE385:BE386"/>
    <mergeCell ref="AP233:AR233"/>
    <mergeCell ref="BA321:BA322"/>
    <mergeCell ref="BC321:BC322"/>
    <mergeCell ref="AY546:AY547"/>
    <mergeCell ref="AV546:AV547"/>
    <mergeCell ref="AV549:AV550"/>
    <mergeCell ref="AI546:AI547"/>
    <mergeCell ref="B538:C538"/>
    <mergeCell ref="O521:O523"/>
    <mergeCell ref="P521:P523"/>
    <mergeCell ref="K524:K535"/>
    <mergeCell ref="AC546:AC547"/>
    <mergeCell ref="AC293:AC294"/>
    <mergeCell ref="AA293:AA294"/>
    <mergeCell ref="I249:M249"/>
    <mergeCell ref="B256:C257"/>
    <mergeCell ref="B260:C260"/>
    <mergeCell ref="B261:C261"/>
    <mergeCell ref="B245:C245"/>
    <mergeCell ref="B251:C251"/>
    <mergeCell ref="B258:C258"/>
    <mergeCell ref="J295:J296"/>
    <mergeCell ref="L254:L255"/>
    <mergeCell ref="M254:M255"/>
    <mergeCell ref="M295:M296"/>
    <mergeCell ref="B536:C536"/>
    <mergeCell ref="B295:C296"/>
    <mergeCell ref="AI305:AI306"/>
    <mergeCell ref="AK385:AK386"/>
    <mergeCell ref="AI385:AI386"/>
    <mergeCell ref="AI293:AI294"/>
    <mergeCell ref="BO54:BO55"/>
    <mergeCell ref="AX175:AY175"/>
    <mergeCell ref="AX152:AY152"/>
    <mergeCell ref="AX98:AY98"/>
    <mergeCell ref="AX140:AY140"/>
    <mergeCell ref="AY207:AY208"/>
    <mergeCell ref="BC207:BC208"/>
    <mergeCell ref="BG207:BG208"/>
    <mergeCell ref="AY23:AY24"/>
    <mergeCell ref="BA23:BA24"/>
    <mergeCell ref="BH207:BH208"/>
    <mergeCell ref="BE54:BE55"/>
    <mergeCell ref="BD97:BD98"/>
    <mergeCell ref="BF97:BF98"/>
    <mergeCell ref="AX23:AX24"/>
    <mergeCell ref="BE207:BE208"/>
    <mergeCell ref="BD174:BD175"/>
    <mergeCell ref="BF174:BF175"/>
    <mergeCell ref="BA207:BA208"/>
    <mergeCell ref="BA54:BA55"/>
    <mergeCell ref="BC54:BC55"/>
    <mergeCell ref="AY54:AY55"/>
    <mergeCell ref="BF194:BF195"/>
    <mergeCell ref="BH61:BH62"/>
    <mergeCell ref="BF61:BF62"/>
    <mergeCell ref="BC23:BC24"/>
    <mergeCell ref="BD27:BD28"/>
    <mergeCell ref="BK174:BK175"/>
    <mergeCell ref="BH182:BH183"/>
    <mergeCell ref="BJ97:BJ98"/>
    <mergeCell ref="BH174:BH175"/>
    <mergeCell ref="BK151:BK152"/>
    <mergeCell ref="BD23:BD24"/>
    <mergeCell ref="BH47:BH48"/>
    <mergeCell ref="BI54:BI55"/>
    <mergeCell ref="BH54:BH55"/>
    <mergeCell ref="BJ54:BJ55"/>
    <mergeCell ref="BK54:BK55"/>
    <mergeCell ref="BG54:BG55"/>
    <mergeCell ref="BH77:BH78"/>
    <mergeCell ref="BI77:BI78"/>
    <mergeCell ref="BJ77:BJ78"/>
    <mergeCell ref="BH35:BH36"/>
    <mergeCell ref="BI35:BI36"/>
    <mergeCell ref="BJ35:BJ36"/>
    <mergeCell ref="BK35:BK36"/>
    <mergeCell ref="BL35:BL36"/>
    <mergeCell ref="BM35:BM36"/>
    <mergeCell ref="AX28:AY28"/>
    <mergeCell ref="BM20:BM22"/>
    <mergeCell ref="BL20:BL22"/>
    <mergeCell ref="BL23:BL24"/>
    <mergeCell ref="BF54:BF55"/>
    <mergeCell ref="BE47:BE48"/>
    <mergeCell ref="BF47:BF48"/>
    <mergeCell ref="BG47:BG48"/>
    <mergeCell ref="BL89:BL90"/>
    <mergeCell ref="BM89:BM90"/>
    <mergeCell ref="BM87:BM88"/>
    <mergeCell ref="BK77:BK78"/>
    <mergeCell ref="BL77:BL78"/>
    <mergeCell ref="BM77:BM78"/>
    <mergeCell ref="BJ120:BJ121"/>
    <mergeCell ref="BK120:BK121"/>
    <mergeCell ref="BJ147:BJ148"/>
    <mergeCell ref="BK147:BK148"/>
    <mergeCell ref="BJ79:BJ80"/>
    <mergeCell ref="BK79:BK80"/>
    <mergeCell ref="BL79:BL80"/>
    <mergeCell ref="BM79:BM80"/>
    <mergeCell ref="BG87:BG88"/>
    <mergeCell ref="BI87:BI88"/>
    <mergeCell ref="BM285:BM286"/>
    <mergeCell ref="BM23:BM24"/>
    <mergeCell ref="BM61:BM62"/>
    <mergeCell ref="BL57:BL58"/>
    <mergeCell ref="BE20:BE22"/>
    <mergeCell ref="BG20:BG22"/>
    <mergeCell ref="BI20:BI22"/>
    <mergeCell ref="BO180:BO181"/>
    <mergeCell ref="BK20:BK22"/>
    <mergeCell ref="BJ61:BJ62"/>
    <mergeCell ref="BK61:BK62"/>
    <mergeCell ref="BL61:BL62"/>
    <mergeCell ref="BG23:BG24"/>
    <mergeCell ref="BH23:BH24"/>
    <mergeCell ref="BI23:BI24"/>
    <mergeCell ref="BJ23:BJ24"/>
    <mergeCell ref="BK23:BK24"/>
    <mergeCell ref="BE23:BE24"/>
    <mergeCell ref="BF27:BF28"/>
    <mergeCell ref="BF23:BF24"/>
    <mergeCell ref="BF57:BF58"/>
    <mergeCell ref="BK27:BK28"/>
    <mergeCell ref="BG57:BG58"/>
    <mergeCell ref="BF20:BF22"/>
    <mergeCell ref="BM54:BM55"/>
    <mergeCell ref="BM27:BM28"/>
    <mergeCell ref="BI57:BI58"/>
    <mergeCell ref="BK57:BK58"/>
    <mergeCell ref="BH27:BH28"/>
    <mergeCell ref="BJ27:BJ28"/>
    <mergeCell ref="BL27:BL28"/>
    <mergeCell ref="BH57:BH58"/>
    <mergeCell ref="AG256:AG257"/>
    <mergeCell ref="AH256:AH257"/>
    <mergeCell ref="AI256:AI257"/>
    <mergeCell ref="AJ256:AJ257"/>
    <mergeCell ref="AK256:AK257"/>
    <mergeCell ref="AL256:AL257"/>
    <mergeCell ref="AM240:AM241"/>
    <mergeCell ref="AY293:AY294"/>
    <mergeCell ref="AC256:AC257"/>
    <mergeCell ref="BO23:BO24"/>
    <mergeCell ref="BL54:BL55"/>
    <mergeCell ref="BC57:BC58"/>
    <mergeCell ref="BC20:BC22"/>
    <mergeCell ref="BA305:BA306"/>
    <mergeCell ref="BJ254:BJ255"/>
    <mergeCell ref="AT293:AT294"/>
    <mergeCell ref="AR254:AR255"/>
    <mergeCell ref="AR295:AR296"/>
    <mergeCell ref="BA293:BA294"/>
    <mergeCell ref="BD194:BD195"/>
    <mergeCell ref="BA254:BA255"/>
    <mergeCell ref="BC254:BC255"/>
    <mergeCell ref="BD254:BD255"/>
    <mergeCell ref="BE254:BE255"/>
    <mergeCell ref="BF254:BF255"/>
    <mergeCell ref="AG195:AR195"/>
    <mergeCell ref="AX195:AY195"/>
    <mergeCell ref="AT194:AT195"/>
    <mergeCell ref="AV194:AV195"/>
    <mergeCell ref="BO254:BO255"/>
    <mergeCell ref="BO295:BO296"/>
    <mergeCell ref="BE295:BE296"/>
    <mergeCell ref="BJ305:BJ306"/>
    <mergeCell ref="AY519:AY520"/>
    <mergeCell ref="AO254:AO255"/>
    <mergeCell ref="B305:C306"/>
    <mergeCell ref="J385:J386"/>
    <mergeCell ref="AG286:AR286"/>
    <mergeCell ref="AM293:AM294"/>
    <mergeCell ref="AL293:AL294"/>
    <mergeCell ref="AR385:AR386"/>
    <mergeCell ref="AT451:AT454"/>
    <mergeCell ref="AG295:AG296"/>
    <mergeCell ref="AN254:AN255"/>
    <mergeCell ref="AP254:AP255"/>
    <mergeCell ref="AH254:AH255"/>
    <mergeCell ref="AI254:AI255"/>
    <mergeCell ref="AK254:AK255"/>
    <mergeCell ref="AJ254:AJ255"/>
    <mergeCell ref="AH293:AH294"/>
    <mergeCell ref="AJ293:AJ294"/>
    <mergeCell ref="AK451:AK454"/>
    <mergeCell ref="AO295:AO296"/>
    <mergeCell ref="B293:C294"/>
    <mergeCell ref="B288:C288"/>
    <mergeCell ref="B292:C292"/>
    <mergeCell ref="AA445:AA446"/>
    <mergeCell ref="O425:S425"/>
    <mergeCell ref="AT445:AT446"/>
    <mergeCell ref="V254:V255"/>
    <mergeCell ref="AT424:AT425"/>
    <mergeCell ref="AT403:AT404"/>
    <mergeCell ref="AM433:AO433"/>
    <mergeCell ref="AQ451:AQ454"/>
    <mergeCell ref="U254:U255"/>
    <mergeCell ref="U207:U208"/>
    <mergeCell ref="AA233:AA234"/>
    <mergeCell ref="X519:X520"/>
    <mergeCell ref="X451:X454"/>
    <mergeCell ref="AL295:AL296"/>
    <mergeCell ref="AA285:AA286"/>
    <mergeCell ref="R240:R241"/>
    <mergeCell ref="AA240:AA241"/>
    <mergeCell ref="R254:R255"/>
    <mergeCell ref="S254:S255"/>
    <mergeCell ref="R295:R296"/>
    <mergeCell ref="AE240:AE241"/>
    <mergeCell ref="AI295:AI296"/>
    <mergeCell ref="AG285:AI285"/>
    <mergeCell ref="AX361:AY361"/>
    <mergeCell ref="AJ403:AL403"/>
    <mergeCell ref="AI460:AI461"/>
    <mergeCell ref="AJ460:AJ461"/>
    <mergeCell ref="AK460:AK461"/>
    <mergeCell ref="AT460:AT461"/>
    <mergeCell ref="AM445:AO445"/>
    <mergeCell ref="AH460:AH461"/>
    <mergeCell ref="AG404:AR404"/>
    <mergeCell ref="AN305:AN306"/>
    <mergeCell ref="AM385:AM386"/>
    <mergeCell ref="AJ445:AL445"/>
    <mergeCell ref="R385:R386"/>
    <mergeCell ref="AA451:AA454"/>
    <mergeCell ref="AR393:AR394"/>
    <mergeCell ref="AJ462:AJ464"/>
    <mergeCell ref="X207:X208"/>
    <mergeCell ref="BM295:BM296"/>
    <mergeCell ref="AJ295:AJ296"/>
    <mergeCell ref="R293:R294"/>
    <mergeCell ref="O541:S541"/>
    <mergeCell ref="AG254:AG255"/>
    <mergeCell ref="AP293:AP294"/>
    <mergeCell ref="AY254:AY255"/>
    <mergeCell ref="AL254:AL255"/>
    <mergeCell ref="BH293:BH294"/>
    <mergeCell ref="AT248:AT249"/>
    <mergeCell ref="BA240:BA241"/>
    <mergeCell ref="AX234:AY234"/>
    <mergeCell ref="AP240:AP241"/>
    <mergeCell ref="AQ240:AQ241"/>
    <mergeCell ref="BC305:BC306"/>
    <mergeCell ref="AN240:AN241"/>
    <mergeCell ref="W240:W241"/>
    <mergeCell ref="AC519:AC520"/>
    <mergeCell ref="W524:W535"/>
    <mergeCell ref="W519:W520"/>
    <mergeCell ref="Y254:Y255"/>
    <mergeCell ref="AM254:AM255"/>
    <mergeCell ref="BK305:BK306"/>
    <mergeCell ref="BK233:BK234"/>
    <mergeCell ref="BH305:BH306"/>
    <mergeCell ref="BH335:BH336"/>
    <mergeCell ref="BF295:BF296"/>
    <mergeCell ref="BD285:BD286"/>
    <mergeCell ref="BC240:BC241"/>
    <mergeCell ref="U519:U520"/>
    <mergeCell ref="BK240:BK241"/>
    <mergeCell ref="O234:S234"/>
    <mergeCell ref="AQ254:AQ255"/>
    <mergeCell ref="AY295:AY296"/>
    <mergeCell ref="BC293:BC294"/>
    <mergeCell ref="BC295:BC296"/>
    <mergeCell ref="AT295:AT296"/>
    <mergeCell ref="BJ285:BJ286"/>
    <mergeCell ref="BF285:BF286"/>
    <mergeCell ref="BL285:BL286"/>
    <mergeCell ref="BH285:BH286"/>
    <mergeCell ref="AT254:AT255"/>
    <mergeCell ref="AX207:AX208"/>
    <mergeCell ref="AL240:AL241"/>
    <mergeCell ref="AT240:AT241"/>
    <mergeCell ref="AR240:AR241"/>
    <mergeCell ref="AX254:AX255"/>
    <mergeCell ref="AT256:AT257"/>
    <mergeCell ref="AV233:AV234"/>
    <mergeCell ref="BJ233:BJ234"/>
    <mergeCell ref="BD207:BD208"/>
    <mergeCell ref="BD240:BD241"/>
    <mergeCell ref="AN207:AN208"/>
    <mergeCell ref="BI207:BI208"/>
    <mergeCell ref="AO293:AO294"/>
    <mergeCell ref="AM248:AO248"/>
    <mergeCell ref="AO207:AO208"/>
    <mergeCell ref="AQ256:AQ257"/>
    <mergeCell ref="AR256:AR257"/>
    <mergeCell ref="AJ233:AL233"/>
    <mergeCell ref="BD293:BD294"/>
    <mergeCell ref="BD295:BD296"/>
    <mergeCell ref="AK295:AK296"/>
    <mergeCell ref="BK248:BK249"/>
    <mergeCell ref="U256:U257"/>
    <mergeCell ref="V256:V257"/>
    <mergeCell ref="W256:W257"/>
    <mergeCell ref="X256:X257"/>
    <mergeCell ref="Y256:Y257"/>
    <mergeCell ref="AL207:AL208"/>
    <mergeCell ref="AG234:AR234"/>
    <mergeCell ref="AG248:AI248"/>
    <mergeCell ref="O240:O241"/>
    <mergeCell ref="V519:V520"/>
    <mergeCell ref="P293:P294"/>
    <mergeCell ref="AE295:AE296"/>
    <mergeCell ref="Q240:Q241"/>
    <mergeCell ref="E305:E306"/>
    <mergeCell ref="AP451:AP454"/>
    <mergeCell ref="AG335:AI335"/>
    <mergeCell ref="AG460:AG461"/>
    <mergeCell ref="AP207:AP208"/>
    <mergeCell ref="AM256:AM257"/>
    <mergeCell ref="AN256:AN257"/>
    <mergeCell ref="AO256:AO257"/>
    <mergeCell ref="AP256:AP257"/>
    <mergeCell ref="AC321:AC322"/>
    <mergeCell ref="AG321:AG322"/>
    <mergeCell ref="AH321:AH322"/>
    <mergeCell ref="AI321:AI322"/>
    <mergeCell ref="AJ321:AJ322"/>
    <mergeCell ref="M321:M322"/>
    <mergeCell ref="O321:O322"/>
    <mergeCell ref="V240:V241"/>
    <mergeCell ref="P240:P241"/>
    <mergeCell ref="X240:X241"/>
    <mergeCell ref="A451:A454"/>
    <mergeCell ref="B319:C319"/>
    <mergeCell ref="B419:C419"/>
    <mergeCell ref="B421:C421"/>
    <mergeCell ref="B416:C416"/>
    <mergeCell ref="B266:C266"/>
    <mergeCell ref="L256:L257"/>
    <mergeCell ref="M256:M257"/>
    <mergeCell ref="O256:O257"/>
    <mergeCell ref="P256:P257"/>
    <mergeCell ref="Q256:Q257"/>
    <mergeCell ref="A321:A322"/>
    <mergeCell ref="B321:C322"/>
    <mergeCell ref="E321:E322"/>
    <mergeCell ref="G321:G322"/>
    <mergeCell ref="I321:I322"/>
    <mergeCell ref="J321:J322"/>
    <mergeCell ref="K321:K322"/>
    <mergeCell ref="L321:L322"/>
    <mergeCell ref="B298:C298"/>
    <mergeCell ref="B302:C302"/>
    <mergeCell ref="B327:C327"/>
    <mergeCell ref="B314:C314"/>
    <mergeCell ref="B380:C380"/>
    <mergeCell ref="I451:I454"/>
    <mergeCell ref="O293:O294"/>
    <mergeCell ref="B375:C375"/>
    <mergeCell ref="E393:E394"/>
    <mergeCell ref="B379:C379"/>
    <mergeCell ref="B352:C352"/>
    <mergeCell ref="G305:G306"/>
    <mergeCell ref="G332:G333"/>
    <mergeCell ref="E521:E523"/>
    <mergeCell ref="I521:I523"/>
    <mergeCell ref="J521:J523"/>
    <mergeCell ref="A174:B175"/>
    <mergeCell ref="B142:C142"/>
    <mergeCell ref="B84:C84"/>
    <mergeCell ref="B93:C93"/>
    <mergeCell ref="B162:C162"/>
    <mergeCell ref="B133:C133"/>
    <mergeCell ref="B158:C158"/>
    <mergeCell ref="B146:C146"/>
    <mergeCell ref="I152:M152"/>
    <mergeCell ref="B94:C94"/>
    <mergeCell ref="I240:I241"/>
    <mergeCell ref="B214:C214"/>
    <mergeCell ref="B229:C229"/>
    <mergeCell ref="B230:C230"/>
    <mergeCell ref="B212:C212"/>
    <mergeCell ref="B519:C520"/>
    <mergeCell ref="B518:C518"/>
    <mergeCell ref="B512:C512"/>
    <mergeCell ref="B243:C243"/>
    <mergeCell ref="B254:C255"/>
    <mergeCell ref="B262:C262"/>
    <mergeCell ref="B127:C127"/>
    <mergeCell ref="A305:A306"/>
    <mergeCell ref="B308:C308"/>
    <mergeCell ref="B301:C301"/>
    <mergeCell ref="B297:C297"/>
    <mergeCell ref="B299:C299"/>
    <mergeCell ref="A293:A294"/>
    <mergeCell ref="B300:C300"/>
    <mergeCell ref="AA256:AA257"/>
    <mergeCell ref="B400:C400"/>
    <mergeCell ref="AP120:AP121"/>
    <mergeCell ref="AQ120:AQ121"/>
    <mergeCell ref="AR120:AR121"/>
    <mergeCell ref="AG120:AG121"/>
    <mergeCell ref="AH120:AH121"/>
    <mergeCell ref="AI120:AI121"/>
    <mergeCell ref="AJ120:AJ121"/>
    <mergeCell ref="AK120:AK121"/>
    <mergeCell ref="AL120:AL121"/>
    <mergeCell ref="R207:R208"/>
    <mergeCell ref="B144:C144"/>
    <mergeCell ref="B154:C154"/>
    <mergeCell ref="E256:E257"/>
    <mergeCell ref="I256:I257"/>
    <mergeCell ref="J256:J257"/>
    <mergeCell ref="K256:K257"/>
    <mergeCell ref="R256:R257"/>
    <mergeCell ref="S256:S257"/>
    <mergeCell ref="B159:C159"/>
    <mergeCell ref="B157:C157"/>
    <mergeCell ref="B170:C170"/>
    <mergeCell ref="B269:C269"/>
    <mergeCell ref="B268:C268"/>
    <mergeCell ref="B270:C270"/>
    <mergeCell ref="B283:C283"/>
    <mergeCell ref="B271:C271"/>
    <mergeCell ref="Y240:Y241"/>
    <mergeCell ref="O254:O255"/>
    <mergeCell ref="P254:P255"/>
    <mergeCell ref="AG233:AI233"/>
    <mergeCell ref="AI79:AI80"/>
    <mergeCell ref="Y207:Y208"/>
    <mergeCell ref="B137:C137"/>
    <mergeCell ref="B136:C136"/>
    <mergeCell ref="Q207:Q208"/>
    <mergeCell ref="J207:J208"/>
    <mergeCell ref="V207:V208"/>
    <mergeCell ref="A100:A101"/>
    <mergeCell ref="B51:C51"/>
    <mergeCell ref="B188:C188"/>
    <mergeCell ref="B161:C161"/>
    <mergeCell ref="AG89:AG90"/>
    <mergeCell ref="B224:C224"/>
    <mergeCell ref="B219:C219"/>
    <mergeCell ref="B220:C220"/>
    <mergeCell ref="B205:C205"/>
    <mergeCell ref="B202:C202"/>
    <mergeCell ref="AA97:AA98"/>
    <mergeCell ref="AG152:AR152"/>
    <mergeCell ref="B73:C73"/>
    <mergeCell ref="B91:C91"/>
    <mergeCell ref="B108:C108"/>
    <mergeCell ref="B86:C86"/>
    <mergeCell ref="AA207:AA208"/>
    <mergeCell ref="AG207:AG208"/>
    <mergeCell ref="AC207:AC208"/>
    <mergeCell ref="AP139:AR139"/>
    <mergeCell ref="Y54:Y55"/>
    <mergeCell ref="B92:C92"/>
    <mergeCell ref="AL89:AL90"/>
    <mergeCell ref="AM97:AO97"/>
    <mergeCell ref="AP54:AP55"/>
    <mergeCell ref="B204:C204"/>
    <mergeCell ref="B122:C122"/>
    <mergeCell ref="B102:C102"/>
    <mergeCell ref="B149:C149"/>
    <mergeCell ref="B172:C172"/>
    <mergeCell ref="B81:C81"/>
    <mergeCell ref="B95:C95"/>
    <mergeCell ref="B185:C185"/>
    <mergeCell ref="B184:C184"/>
    <mergeCell ref="A30:A31"/>
    <mergeCell ref="B30:C30"/>
    <mergeCell ref="B31:C31"/>
    <mergeCell ref="B32:C32"/>
    <mergeCell ref="B71:C71"/>
    <mergeCell ref="P54:P55"/>
    <mergeCell ref="L54:L55"/>
    <mergeCell ref="B56:C56"/>
    <mergeCell ref="A154:A155"/>
    <mergeCell ref="B177:C177"/>
    <mergeCell ref="A177:A178"/>
    <mergeCell ref="B160:C160"/>
    <mergeCell ref="G49:G50"/>
    <mergeCell ref="G52:G53"/>
    <mergeCell ref="G54:G55"/>
    <mergeCell ref="G77:G78"/>
    <mergeCell ref="G79:G80"/>
    <mergeCell ref="G87:G88"/>
    <mergeCell ref="G89:G90"/>
    <mergeCell ref="G147:G148"/>
    <mergeCell ref="J180:J181"/>
    <mergeCell ref="G180:G181"/>
    <mergeCell ref="I180:I181"/>
    <mergeCell ref="AE54:AE55"/>
    <mergeCell ref="B74:C74"/>
    <mergeCell ref="AP61:AR61"/>
    <mergeCell ref="AG97:AI97"/>
    <mergeCell ref="V23:V24"/>
    <mergeCell ref="V54:V55"/>
    <mergeCell ref="Q54:Q55"/>
    <mergeCell ref="R54:R55"/>
    <mergeCell ref="B65:C65"/>
    <mergeCell ref="AK54:AK55"/>
    <mergeCell ref="B59:C59"/>
    <mergeCell ref="B54:C55"/>
    <mergeCell ref="E54:E55"/>
    <mergeCell ref="I54:I55"/>
    <mergeCell ref="AA61:AA62"/>
    <mergeCell ref="AG61:AI61"/>
    <mergeCell ref="AJ61:AL61"/>
    <mergeCell ref="AM61:AO61"/>
    <mergeCell ref="J54:J55"/>
    <mergeCell ref="X54:X55"/>
    <mergeCell ref="AA54:AA55"/>
    <mergeCell ref="AG28:AR28"/>
    <mergeCell ref="B37:C37"/>
    <mergeCell ref="B67:C67"/>
    <mergeCell ref="K54:K55"/>
    <mergeCell ref="I62:M62"/>
    <mergeCell ref="AE23:AE24"/>
    <mergeCell ref="B69:C69"/>
    <mergeCell ref="B70:C70"/>
    <mergeCell ref="AJ79:AJ80"/>
    <mergeCell ref="AQ89:AQ90"/>
    <mergeCell ref="AR89:AR90"/>
    <mergeCell ref="AR20:AR22"/>
    <mergeCell ref="M20:M22"/>
    <mergeCell ref="O62:S62"/>
    <mergeCell ref="AG62:AR62"/>
    <mergeCell ref="I20:I22"/>
    <mergeCell ref="AC54:AC55"/>
    <mergeCell ref="AG20:AG22"/>
    <mergeCell ref="AH20:AH22"/>
    <mergeCell ref="AI20:AI22"/>
    <mergeCell ref="AJ20:AJ22"/>
    <mergeCell ref="AK20:AK22"/>
    <mergeCell ref="AL20:AL22"/>
    <mergeCell ref="AM35:AM36"/>
    <mergeCell ref="AN35:AN36"/>
    <mergeCell ref="AO35:AO36"/>
    <mergeCell ref="AP35:AP36"/>
    <mergeCell ref="AQ35:AQ36"/>
    <mergeCell ref="AR35:AR36"/>
    <mergeCell ref="AA35:AA36"/>
    <mergeCell ref="AA20:AA21"/>
    <mergeCell ref="Y33:Y34"/>
    <mergeCell ref="Y47:Y48"/>
    <mergeCell ref="AA47:AA48"/>
    <mergeCell ref="AC47:AC48"/>
    <mergeCell ref="AG47:AG48"/>
    <mergeCell ref="AH47:AH48"/>
    <mergeCell ref="O28:S28"/>
    <mergeCell ref="O47:O48"/>
    <mergeCell ref="AC35:AC36"/>
    <mergeCell ref="AG35:AG36"/>
    <mergeCell ref="AH35:AH36"/>
    <mergeCell ref="AI35:AI36"/>
    <mergeCell ref="R23:R24"/>
    <mergeCell ref="S23:S24"/>
    <mergeCell ref="B123:C123"/>
    <mergeCell ref="A97:B98"/>
    <mergeCell ref="B107:C107"/>
    <mergeCell ref="I28:M28"/>
    <mergeCell ref="B66:C66"/>
    <mergeCell ref="B68:C68"/>
    <mergeCell ref="B38:C38"/>
    <mergeCell ref="B39:C39"/>
    <mergeCell ref="B40:C40"/>
    <mergeCell ref="B41:C41"/>
    <mergeCell ref="B42:C42"/>
    <mergeCell ref="B45:C45"/>
    <mergeCell ref="B46:C46"/>
    <mergeCell ref="B25:C25"/>
    <mergeCell ref="A54:A55"/>
    <mergeCell ref="J47:J48"/>
    <mergeCell ref="K47:K48"/>
    <mergeCell ref="L47:L48"/>
    <mergeCell ref="M47:M48"/>
    <mergeCell ref="B76:C76"/>
    <mergeCell ref="A61:B62"/>
    <mergeCell ref="A64:A65"/>
    <mergeCell ref="AH207:AH208"/>
    <mergeCell ref="AR207:AR208"/>
    <mergeCell ref="AG240:AG241"/>
    <mergeCell ref="AH240:AH241"/>
    <mergeCell ref="AJ499:AL499"/>
    <mergeCell ref="AJ514:AL514"/>
    <mergeCell ref="BK254:BK255"/>
    <mergeCell ref="BL295:BL296"/>
    <mergeCell ref="AV521:AV523"/>
    <mergeCell ref="AX521:AX523"/>
    <mergeCell ref="AM207:AM208"/>
    <mergeCell ref="BK97:BK98"/>
    <mergeCell ref="BI240:BI241"/>
    <mergeCell ref="BJ151:BJ152"/>
    <mergeCell ref="BH180:BH181"/>
    <mergeCell ref="BI180:BI181"/>
    <mergeCell ref="BJ180:BJ181"/>
    <mergeCell ref="BL180:BL181"/>
    <mergeCell ref="AT519:AT520"/>
    <mergeCell ref="AV451:AV454"/>
    <mergeCell ref="AV403:AV404"/>
    <mergeCell ref="AG147:AG148"/>
    <mergeCell ref="AH147:AH148"/>
    <mergeCell ref="BC521:BC523"/>
    <mergeCell ref="AI207:AI208"/>
    <mergeCell ref="AM233:AO233"/>
    <mergeCell ref="AP174:AR174"/>
    <mergeCell ref="AT207:AT208"/>
    <mergeCell ref="AT174:AT175"/>
    <mergeCell ref="AP151:AR151"/>
    <mergeCell ref="BL293:BL294"/>
    <mergeCell ref="BK293:BK294"/>
    <mergeCell ref="BD521:BD523"/>
    <mergeCell ref="BE521:BE523"/>
    <mergeCell ref="BF521:BF523"/>
    <mergeCell ref="BG521:BG523"/>
    <mergeCell ref="BH521:BH523"/>
    <mergeCell ref="BI521:BI523"/>
    <mergeCell ref="BJ521:BJ523"/>
    <mergeCell ref="BK521:BK523"/>
    <mergeCell ref="BL521:BL523"/>
    <mergeCell ref="BM521:BM523"/>
    <mergeCell ref="AO240:AO241"/>
    <mergeCell ref="AG175:AR175"/>
    <mergeCell ref="BA295:BA296"/>
    <mergeCell ref="BM207:BM208"/>
    <mergeCell ref="BM180:BM181"/>
    <mergeCell ref="BE240:BE241"/>
    <mergeCell ref="BC393:BC394"/>
    <mergeCell ref="BD248:BD249"/>
    <mergeCell ref="BJ174:BJ175"/>
    <mergeCell ref="BD233:BD234"/>
    <mergeCell ref="BH233:BH234"/>
    <mergeCell ref="BF233:BF234"/>
    <mergeCell ref="AV248:AV249"/>
    <mergeCell ref="AX249:AY249"/>
    <mergeCell ref="AX240:AX241"/>
    <mergeCell ref="AY240:AY241"/>
    <mergeCell ref="AV445:AV446"/>
    <mergeCell ref="AY385:AY386"/>
    <mergeCell ref="AV324:AV325"/>
    <mergeCell ref="AM324:AO324"/>
    <mergeCell ref="AV514:AV515"/>
    <mergeCell ref="AR451:AR454"/>
    <mergeCell ref="AP248:AR248"/>
    <mergeCell ref="AT285:AT286"/>
    <mergeCell ref="AQ293:AQ294"/>
    <mergeCell ref="AX393:AX394"/>
    <mergeCell ref="AX325:AY325"/>
    <mergeCell ref="AX293:AX294"/>
    <mergeCell ref="AX286:AY286"/>
    <mergeCell ref="AX295:AX296"/>
    <mergeCell ref="AY305:AY306"/>
    <mergeCell ref="BA17:BA19"/>
    <mergeCell ref="AE17:AE19"/>
    <mergeCell ref="AG17:AG19"/>
    <mergeCell ref="AH17:AH19"/>
    <mergeCell ref="AI17:AI19"/>
    <mergeCell ref="AJ17:AJ19"/>
    <mergeCell ref="AK17:AK19"/>
    <mergeCell ref="AL17:AL19"/>
    <mergeCell ref="AO17:AO19"/>
    <mergeCell ref="AM17:AM19"/>
    <mergeCell ref="AN17:AN19"/>
    <mergeCell ref="AP17:AP19"/>
    <mergeCell ref="AQ17:AQ19"/>
    <mergeCell ref="AR17:AR19"/>
    <mergeCell ref="AM89:AM90"/>
    <mergeCell ref="AN89:AN90"/>
    <mergeCell ref="AO89:AO90"/>
    <mergeCell ref="AP89:AP90"/>
    <mergeCell ref="AM139:AO139"/>
    <mergeCell ref="AP97:AR97"/>
    <mergeCell ref="AX62:AY62"/>
    <mergeCell ref="AT233:AT234"/>
    <mergeCell ref="AV97:AV98"/>
    <mergeCell ref="E20:E22"/>
    <mergeCell ref="K20:K22"/>
    <mergeCell ref="AX79:AX80"/>
    <mergeCell ref="A79:A80"/>
    <mergeCell ref="B79:C80"/>
    <mergeCell ref="E79:E80"/>
    <mergeCell ref="I79:I80"/>
    <mergeCell ref="J79:J80"/>
    <mergeCell ref="K79:K80"/>
    <mergeCell ref="L79:L80"/>
    <mergeCell ref="M79:M80"/>
    <mergeCell ref="O79:O80"/>
    <mergeCell ref="P79:P80"/>
    <mergeCell ref="Q79:Q80"/>
    <mergeCell ref="R79:R80"/>
    <mergeCell ref="S79:S80"/>
    <mergeCell ref="U79:U80"/>
    <mergeCell ref="V79:V80"/>
    <mergeCell ref="W79:W80"/>
    <mergeCell ref="X79:X80"/>
    <mergeCell ref="AV61:AV62"/>
    <mergeCell ref="A23:A24"/>
    <mergeCell ref="B23:C24"/>
    <mergeCell ref="E23:E24"/>
    <mergeCell ref="I23:I24"/>
    <mergeCell ref="J23:J24"/>
    <mergeCell ref="K23:K24"/>
    <mergeCell ref="L23:L24"/>
    <mergeCell ref="M23:M24"/>
    <mergeCell ref="O23:O24"/>
    <mergeCell ref="P23:P24"/>
    <mergeCell ref="Q23:Q24"/>
    <mergeCell ref="AM77:AM78"/>
    <mergeCell ref="AN77:AN78"/>
    <mergeCell ref="AO77:AO78"/>
    <mergeCell ref="AK79:AK80"/>
    <mergeCell ref="AL79:AL80"/>
    <mergeCell ref="AM79:AM80"/>
    <mergeCell ref="AN79:AN80"/>
    <mergeCell ref="AO79:AO80"/>
    <mergeCell ref="AT35:AT36"/>
    <mergeCell ref="AV35:AV36"/>
    <mergeCell ref="AX35:AX36"/>
    <mergeCell ref="A47:A48"/>
    <mergeCell ref="B47:C48"/>
    <mergeCell ref="E47:E48"/>
    <mergeCell ref="I47:I48"/>
    <mergeCell ref="BO79:BO80"/>
    <mergeCell ref="A89:A90"/>
    <mergeCell ref="B89:C90"/>
    <mergeCell ref="E89:E90"/>
    <mergeCell ref="I89:I90"/>
    <mergeCell ref="J89:J90"/>
    <mergeCell ref="K89:K90"/>
    <mergeCell ref="L89:L90"/>
    <mergeCell ref="M89:M90"/>
    <mergeCell ref="O89:O90"/>
    <mergeCell ref="P89:P90"/>
    <mergeCell ref="Q89:Q90"/>
    <mergeCell ref="R89:R90"/>
    <mergeCell ref="S89:S90"/>
    <mergeCell ref="U89:U90"/>
    <mergeCell ref="V89:V90"/>
    <mergeCell ref="W89:W90"/>
    <mergeCell ref="BD79:BD80"/>
    <mergeCell ref="BE79:BE80"/>
    <mergeCell ref="BG89:BG90"/>
    <mergeCell ref="BH89:BH90"/>
    <mergeCell ref="BI89:BI90"/>
    <mergeCell ref="AN87:AN88"/>
    <mergeCell ref="AO87:AO88"/>
    <mergeCell ref="BF77:BF78"/>
    <mergeCell ref="BG77:BG78"/>
    <mergeCell ref="BC87:BC88"/>
    <mergeCell ref="BC89:BC90"/>
    <mergeCell ref="BD89:BD90"/>
    <mergeCell ref="BE89:BE90"/>
    <mergeCell ref="BF89:BF90"/>
    <mergeCell ref="BH87:BH88"/>
    <mergeCell ref="BF79:BF80"/>
    <mergeCell ref="BG79:BG80"/>
    <mergeCell ref="BH79:BH80"/>
    <mergeCell ref="BI79:BI80"/>
    <mergeCell ref="AT89:AT90"/>
    <mergeCell ref="AV89:AV90"/>
    <mergeCell ref="AX89:AX90"/>
    <mergeCell ref="AY89:AY90"/>
    <mergeCell ref="AY79:AY80"/>
    <mergeCell ref="AP87:AP88"/>
    <mergeCell ref="AQ87:AQ88"/>
    <mergeCell ref="AR87:AR88"/>
    <mergeCell ref="AT87:AT88"/>
    <mergeCell ref="AV87:AV88"/>
    <mergeCell ref="AX87:AX88"/>
    <mergeCell ref="AY87:AY88"/>
    <mergeCell ref="BO89:BO90"/>
    <mergeCell ref="A87:A88"/>
    <mergeCell ref="B87:C88"/>
    <mergeCell ref="E87:E88"/>
    <mergeCell ref="I87:I88"/>
    <mergeCell ref="J87:J88"/>
    <mergeCell ref="K87:K88"/>
    <mergeCell ref="L87:L88"/>
    <mergeCell ref="M87:M88"/>
    <mergeCell ref="O87:O88"/>
    <mergeCell ref="P87:P88"/>
    <mergeCell ref="Q87:Q88"/>
    <mergeCell ref="R87:R88"/>
    <mergeCell ref="S87:S88"/>
    <mergeCell ref="U87:U88"/>
    <mergeCell ref="V87:V88"/>
    <mergeCell ref="W87:W88"/>
    <mergeCell ref="X87:X88"/>
    <mergeCell ref="Y87:Y88"/>
    <mergeCell ref="AA87:AA88"/>
    <mergeCell ref="X89:X90"/>
    <mergeCell ref="Y89:Y90"/>
    <mergeCell ref="AA89:AA90"/>
    <mergeCell ref="BJ89:BJ90"/>
    <mergeCell ref="BK89:BK90"/>
    <mergeCell ref="A77:A78"/>
    <mergeCell ref="B77:C78"/>
    <mergeCell ref="E77:E78"/>
    <mergeCell ref="I77:I78"/>
    <mergeCell ref="J77:J78"/>
    <mergeCell ref="K77:K78"/>
    <mergeCell ref="L77:L78"/>
    <mergeCell ref="M77:M78"/>
    <mergeCell ref="O77:O78"/>
    <mergeCell ref="P77:P78"/>
    <mergeCell ref="Q77:Q78"/>
    <mergeCell ref="R77:R78"/>
    <mergeCell ref="S77:S78"/>
    <mergeCell ref="U77:U78"/>
    <mergeCell ref="V77:V78"/>
    <mergeCell ref="W77:W78"/>
    <mergeCell ref="X77:X78"/>
    <mergeCell ref="AP77:AP78"/>
    <mergeCell ref="AQ77:AQ78"/>
    <mergeCell ref="AR77:AR78"/>
    <mergeCell ref="AT77:AT78"/>
    <mergeCell ref="AV77:AV78"/>
    <mergeCell ref="AX77:AX78"/>
    <mergeCell ref="AY77:AY78"/>
    <mergeCell ref="BC77:BC78"/>
    <mergeCell ref="BC120:BC121"/>
    <mergeCell ref="Y77:Y78"/>
    <mergeCell ref="AA77:AA78"/>
    <mergeCell ref="AC77:AC78"/>
    <mergeCell ref="AG77:AG78"/>
    <mergeCell ref="AG87:AG88"/>
    <mergeCell ref="AH87:AH88"/>
    <mergeCell ref="AI87:AI88"/>
    <mergeCell ref="AJ87:AJ88"/>
    <mergeCell ref="AC87:AC88"/>
    <mergeCell ref="AC89:AC90"/>
    <mergeCell ref="AV115:AV116"/>
    <mergeCell ref="AX115:AX116"/>
    <mergeCell ref="BC115:BC116"/>
    <mergeCell ref="AA79:AA80"/>
    <mergeCell ref="AC79:AC80"/>
    <mergeCell ref="AG79:AG80"/>
    <mergeCell ref="AH79:AH80"/>
    <mergeCell ref="BC79:BC80"/>
    <mergeCell ref="AH77:AH78"/>
    <mergeCell ref="AI77:AI78"/>
    <mergeCell ref="AJ77:AJ78"/>
    <mergeCell ref="AK77:AK78"/>
    <mergeCell ref="AL77:AL78"/>
    <mergeCell ref="AY521:AY523"/>
    <mergeCell ref="AQ207:AQ208"/>
    <mergeCell ref="AV174:AV175"/>
    <mergeCell ref="AT139:AT140"/>
    <mergeCell ref="AK688:AK689"/>
    <mergeCell ref="AL688:AL689"/>
    <mergeCell ref="AM688:AM689"/>
    <mergeCell ref="AN688:AN689"/>
    <mergeCell ref="AO688:AO689"/>
    <mergeCell ref="AP688:AP689"/>
    <mergeCell ref="AX688:AX689"/>
    <mergeCell ref="AY688:AY689"/>
    <mergeCell ref="BC688:BC689"/>
    <mergeCell ref="BD688:BD689"/>
    <mergeCell ref="BE688:BE689"/>
    <mergeCell ref="BF688:BF689"/>
    <mergeCell ref="BG688:BG689"/>
    <mergeCell ref="AK321:AK322"/>
    <mergeCell ref="AL321:AL322"/>
    <mergeCell ref="AM321:AM322"/>
    <mergeCell ref="AN321:AN322"/>
    <mergeCell ref="AO321:AO322"/>
    <mergeCell ref="AP321:AP322"/>
    <mergeCell ref="AQ321:AQ322"/>
    <mergeCell ref="AR321:AR322"/>
    <mergeCell ref="AT321:AT322"/>
    <mergeCell ref="AY321:AY322"/>
    <mergeCell ref="AV499:AV500"/>
    <mergeCell ref="AL385:AL386"/>
    <mergeCell ref="AV285:AV286"/>
    <mergeCell ref="AM285:AO285"/>
    <mergeCell ref="AN385:AN386"/>
    <mergeCell ref="BO77:BO78"/>
    <mergeCell ref="BD77:BD78"/>
    <mergeCell ref="BD87:BD88"/>
    <mergeCell ref="BE87:BE88"/>
    <mergeCell ref="BF87:BF88"/>
    <mergeCell ref="BI147:BI148"/>
    <mergeCell ref="BH147:BH148"/>
    <mergeCell ref="BD120:BD121"/>
    <mergeCell ref="BE120:BE121"/>
    <mergeCell ref="BF120:BF121"/>
    <mergeCell ref="BG120:BG121"/>
    <mergeCell ref="BJ87:BJ88"/>
    <mergeCell ref="BK87:BK88"/>
    <mergeCell ref="BL87:BL88"/>
    <mergeCell ref="BO87:BO88"/>
    <mergeCell ref="BE77:BE78"/>
    <mergeCell ref="L688:L689"/>
    <mergeCell ref="M688:M689"/>
    <mergeCell ref="O688:O689"/>
    <mergeCell ref="P688:P689"/>
    <mergeCell ref="Q688:Q689"/>
    <mergeCell ref="R688:R689"/>
    <mergeCell ref="S688:S689"/>
    <mergeCell ref="U688:U689"/>
    <mergeCell ref="V688:V689"/>
    <mergeCell ref="W688:W689"/>
    <mergeCell ref="X688:X689"/>
    <mergeCell ref="AA688:AA689"/>
    <mergeCell ref="AC688:AC689"/>
    <mergeCell ref="AG688:AG689"/>
    <mergeCell ref="AH688:AH689"/>
    <mergeCell ref="AI688:AI689"/>
    <mergeCell ref="AJ688:AJ689"/>
    <mergeCell ref="BH688:BH689"/>
    <mergeCell ref="BI688:BI689"/>
    <mergeCell ref="BJ688:BJ689"/>
    <mergeCell ref="BK688:BK689"/>
    <mergeCell ref="BL688:BL689"/>
    <mergeCell ref="BM688:BM689"/>
    <mergeCell ref="BO688:BO689"/>
    <mergeCell ref="A35:A36"/>
    <mergeCell ref="B35:C36"/>
    <mergeCell ref="E35:E36"/>
    <mergeCell ref="I35:I36"/>
    <mergeCell ref="J35:J36"/>
    <mergeCell ref="K35:K36"/>
    <mergeCell ref="L35:L36"/>
    <mergeCell ref="M35:M36"/>
    <mergeCell ref="O35:O36"/>
    <mergeCell ref="P35:P36"/>
    <mergeCell ref="Q35:Q36"/>
    <mergeCell ref="R35:R36"/>
    <mergeCell ref="S35:S36"/>
    <mergeCell ref="U35:U36"/>
    <mergeCell ref="V35:V36"/>
    <mergeCell ref="W35:W36"/>
    <mergeCell ref="X35:X36"/>
    <mergeCell ref="Y35:Y36"/>
    <mergeCell ref="AY35:AY36"/>
    <mergeCell ref="BC35:BC36"/>
    <mergeCell ref="BD35:BD36"/>
    <mergeCell ref="BE35:BE36"/>
    <mergeCell ref="BF35:BF36"/>
    <mergeCell ref="BG35:BG36"/>
    <mergeCell ref="BO35:BO36"/>
    <mergeCell ref="A33:A34"/>
    <mergeCell ref="B33:C34"/>
    <mergeCell ref="E33:E34"/>
    <mergeCell ref="I33:I34"/>
    <mergeCell ref="J33:J34"/>
    <mergeCell ref="K33:K34"/>
    <mergeCell ref="L33:L34"/>
    <mergeCell ref="M33:M34"/>
    <mergeCell ref="O33:O34"/>
    <mergeCell ref="P33:P34"/>
    <mergeCell ref="Q33:Q34"/>
    <mergeCell ref="R33:R34"/>
    <mergeCell ref="S33:S34"/>
    <mergeCell ref="U33:U34"/>
    <mergeCell ref="V33:V34"/>
    <mergeCell ref="W33:W34"/>
    <mergeCell ref="X33:X34"/>
    <mergeCell ref="AY33:AY34"/>
    <mergeCell ref="BC33:BC34"/>
    <mergeCell ref="BD33:BD34"/>
    <mergeCell ref="BE33:BE34"/>
    <mergeCell ref="BF33:BF34"/>
    <mergeCell ref="BG33:BG34"/>
    <mergeCell ref="BH33:BH34"/>
    <mergeCell ref="BI33:BI34"/>
    <mergeCell ref="BJ33:BJ34"/>
    <mergeCell ref="BK33:BK34"/>
    <mergeCell ref="BL33:BL34"/>
    <mergeCell ref="BM33:BM34"/>
    <mergeCell ref="BO33:BO34"/>
    <mergeCell ref="AA33:AA34"/>
    <mergeCell ref="AC33:AC34"/>
    <mergeCell ref="AG33:AG34"/>
    <mergeCell ref="AH33:AH34"/>
    <mergeCell ref="AI33:AI34"/>
    <mergeCell ref="AJ33:AJ34"/>
    <mergeCell ref="AK33:AK34"/>
    <mergeCell ref="AL33:AL34"/>
    <mergeCell ref="AM33:AM34"/>
    <mergeCell ref="AN33:AN34"/>
    <mergeCell ref="AO33:AO34"/>
    <mergeCell ref="AP33:AP34"/>
    <mergeCell ref="AQ33:AQ34"/>
    <mergeCell ref="AR33:AR34"/>
    <mergeCell ref="AT33:AT34"/>
    <mergeCell ref="AV33:AV34"/>
    <mergeCell ref="AX33:AX34"/>
    <mergeCell ref="P47:P48"/>
    <mergeCell ref="Q47:Q48"/>
    <mergeCell ref="R47:R48"/>
    <mergeCell ref="S47:S48"/>
    <mergeCell ref="U47:U48"/>
    <mergeCell ref="V47:V48"/>
    <mergeCell ref="W47:W48"/>
    <mergeCell ref="X47:X48"/>
    <mergeCell ref="AI47:AI48"/>
    <mergeCell ref="AJ47:AJ48"/>
    <mergeCell ref="AK47:AK48"/>
    <mergeCell ref="AL47:AL48"/>
    <mergeCell ref="AM47:AM48"/>
    <mergeCell ref="AN47:AN48"/>
    <mergeCell ref="AO47:AO48"/>
    <mergeCell ref="AP47:AP48"/>
    <mergeCell ref="AQ47:AQ48"/>
    <mergeCell ref="AX47:AX48"/>
    <mergeCell ref="AY47:AY48"/>
    <mergeCell ref="BC47:BC48"/>
    <mergeCell ref="BD47:BD48"/>
    <mergeCell ref="BI47:BI48"/>
    <mergeCell ref="BJ47:BJ48"/>
    <mergeCell ref="BK47:BK48"/>
    <mergeCell ref="BL47:BL48"/>
    <mergeCell ref="BM47:BM48"/>
    <mergeCell ref="BO47:BO48"/>
    <mergeCell ref="A49:A50"/>
    <mergeCell ref="B49:C50"/>
    <mergeCell ref="E49:E50"/>
    <mergeCell ref="I49:I50"/>
    <mergeCell ref="J49:J50"/>
    <mergeCell ref="K49:K50"/>
    <mergeCell ref="L49:L50"/>
    <mergeCell ref="M49:M50"/>
    <mergeCell ref="O49:O50"/>
    <mergeCell ref="P49:P50"/>
    <mergeCell ref="Q49:Q50"/>
    <mergeCell ref="R49:R50"/>
    <mergeCell ref="S49:S50"/>
    <mergeCell ref="U49:U50"/>
    <mergeCell ref="V49:V50"/>
    <mergeCell ref="W49:W50"/>
    <mergeCell ref="X49:X50"/>
    <mergeCell ref="Y49:Y50"/>
    <mergeCell ref="AA49:AA50"/>
    <mergeCell ref="AC49:AC50"/>
    <mergeCell ref="AG49:AG50"/>
    <mergeCell ref="AL49:AL50"/>
    <mergeCell ref="AR49:AR50"/>
    <mergeCell ref="AT49:AT50"/>
    <mergeCell ref="AV49:AV50"/>
    <mergeCell ref="AX49:AX50"/>
    <mergeCell ref="AY49:AY50"/>
    <mergeCell ref="BC49:BC50"/>
    <mergeCell ref="BD49:BD50"/>
    <mergeCell ref="BE49:BE50"/>
    <mergeCell ref="BF49:BF50"/>
    <mergeCell ref="BG49:BG50"/>
    <mergeCell ref="BH49:BH50"/>
    <mergeCell ref="BI49:BI50"/>
    <mergeCell ref="BJ49:BJ50"/>
    <mergeCell ref="BK49:BK50"/>
    <mergeCell ref="BL49:BL50"/>
    <mergeCell ref="BM49:BM50"/>
    <mergeCell ref="BO49:BO50"/>
    <mergeCell ref="A52:A53"/>
    <mergeCell ref="B52:C53"/>
    <mergeCell ref="E52:E53"/>
    <mergeCell ref="I52:I53"/>
    <mergeCell ref="J52:J53"/>
    <mergeCell ref="K52:K53"/>
    <mergeCell ref="L52:L53"/>
    <mergeCell ref="M52:M53"/>
    <mergeCell ref="O52:O53"/>
    <mergeCell ref="P52:P53"/>
    <mergeCell ref="Q52:Q53"/>
    <mergeCell ref="R52:R53"/>
    <mergeCell ref="S52:S53"/>
    <mergeCell ref="U52:U53"/>
    <mergeCell ref="V52:V53"/>
    <mergeCell ref="W52:W53"/>
    <mergeCell ref="X52:X53"/>
    <mergeCell ref="Y52:Y53"/>
    <mergeCell ref="AA52:AA53"/>
    <mergeCell ref="AC52:AC53"/>
    <mergeCell ref="AG52:AG53"/>
    <mergeCell ref="AH52:AH53"/>
    <mergeCell ref="AI52:AI53"/>
    <mergeCell ref="AJ52:AJ53"/>
    <mergeCell ref="AK52:AK53"/>
    <mergeCell ref="AL52:AL53"/>
    <mergeCell ref="AM52:AM53"/>
    <mergeCell ref="AN52:AN53"/>
    <mergeCell ref="AO52:AO53"/>
    <mergeCell ref="AP52:AP53"/>
    <mergeCell ref="AQ52:AQ53"/>
    <mergeCell ref="AR52:AR53"/>
    <mergeCell ref="AT52:AT53"/>
    <mergeCell ref="AV52:AV53"/>
    <mergeCell ref="AX52:AX53"/>
    <mergeCell ref="AY52:AY53"/>
    <mergeCell ref="BC52:BC53"/>
    <mergeCell ref="BD52:BD53"/>
    <mergeCell ref="BE52:BE53"/>
    <mergeCell ref="BF52:BF53"/>
    <mergeCell ref="BG52:BG53"/>
    <mergeCell ref="BH52:BH53"/>
    <mergeCell ref="BI52:BI53"/>
    <mergeCell ref="BJ52:BJ53"/>
    <mergeCell ref="BK52:BK53"/>
    <mergeCell ref="BL52:BL53"/>
    <mergeCell ref="BM52:BM53"/>
    <mergeCell ref="BO52:BO53"/>
    <mergeCell ref="A147:A148"/>
    <mergeCell ref="B147:C148"/>
    <mergeCell ref="E147:E148"/>
    <mergeCell ref="I147:I148"/>
    <mergeCell ref="J147:J148"/>
    <mergeCell ref="K147:K148"/>
    <mergeCell ref="L147:L148"/>
    <mergeCell ref="M147:M148"/>
    <mergeCell ref="O147:O148"/>
    <mergeCell ref="P147:P148"/>
    <mergeCell ref="Q147:Q148"/>
    <mergeCell ref="R147:R148"/>
    <mergeCell ref="S147:S148"/>
    <mergeCell ref="U147:U148"/>
    <mergeCell ref="V147:V148"/>
    <mergeCell ref="W147:W148"/>
    <mergeCell ref="X147:X148"/>
    <mergeCell ref="Y147:Y148"/>
    <mergeCell ref="AY147:AY148"/>
    <mergeCell ref="BA147:BA148"/>
    <mergeCell ref="BC147:BC148"/>
    <mergeCell ref="BD147:BD148"/>
    <mergeCell ref="BE147:BE148"/>
    <mergeCell ref="BF147:BF148"/>
    <mergeCell ref="BG147:BG148"/>
    <mergeCell ref="BL147:BL148"/>
    <mergeCell ref="BM147:BM148"/>
    <mergeCell ref="BO147:BO148"/>
    <mergeCell ref="AA147:AA148"/>
    <mergeCell ref="AC147:AC148"/>
    <mergeCell ref="AI147:AI148"/>
    <mergeCell ref="AJ147:AJ148"/>
    <mergeCell ref="AK147:AK148"/>
    <mergeCell ref="AL147:AL148"/>
    <mergeCell ref="AM147:AM148"/>
    <mergeCell ref="AN147:AN148"/>
    <mergeCell ref="AO147:AO148"/>
    <mergeCell ref="AP147:AP148"/>
    <mergeCell ref="AQ147:AQ148"/>
    <mergeCell ref="AR147:AR148"/>
    <mergeCell ref="AT147:AT148"/>
    <mergeCell ref="AV147:AV148"/>
    <mergeCell ref="AX147:AX148"/>
    <mergeCell ref="BO120:BO121"/>
    <mergeCell ref="A120:A121"/>
    <mergeCell ref="B120:C121"/>
    <mergeCell ref="E120:E121"/>
    <mergeCell ref="G120:G121"/>
    <mergeCell ref="I120:I121"/>
    <mergeCell ref="J120:J121"/>
    <mergeCell ref="K120:K121"/>
    <mergeCell ref="L120:L121"/>
    <mergeCell ref="M120:M121"/>
    <mergeCell ref="O120:O121"/>
    <mergeCell ref="P120:P121"/>
    <mergeCell ref="R120:R121"/>
    <mergeCell ref="S120:S121"/>
    <mergeCell ref="W120:W121"/>
    <mergeCell ref="X120:X121"/>
    <mergeCell ref="Y120:Y121"/>
    <mergeCell ref="U120:U121"/>
    <mergeCell ref="AA120:AA121"/>
    <mergeCell ref="AC120:AC121"/>
    <mergeCell ref="AM120:AM121"/>
    <mergeCell ref="AN120:AN121"/>
    <mergeCell ref="AO120:AO121"/>
    <mergeCell ref="AT120:AT121"/>
    <mergeCell ref="AV120:AV121"/>
    <mergeCell ref="AX120:AX121"/>
    <mergeCell ref="AY120:AY121"/>
    <mergeCell ref="Q120:Q121"/>
    <mergeCell ref="BH120:BH121"/>
    <mergeCell ref="BI120:BI121"/>
    <mergeCell ref="A115:A116"/>
    <mergeCell ref="E115:E116"/>
    <mergeCell ref="G115:G116"/>
    <mergeCell ref="I115:I116"/>
    <mergeCell ref="J115:J116"/>
    <mergeCell ref="K115:K116"/>
    <mergeCell ref="L115:L116"/>
    <mergeCell ref="M115:M116"/>
    <mergeCell ref="O115:O116"/>
    <mergeCell ref="P115:P116"/>
    <mergeCell ref="Q115:Q116"/>
    <mergeCell ref="R115:R116"/>
    <mergeCell ref="S115:S116"/>
    <mergeCell ref="U115:U116"/>
    <mergeCell ref="V115:V116"/>
    <mergeCell ref="W115:W116"/>
    <mergeCell ref="AY115:AY116"/>
    <mergeCell ref="X115:X116"/>
    <mergeCell ref="Y115:Y116"/>
    <mergeCell ref="BD115:BD116"/>
    <mergeCell ref="BE115:BE116"/>
    <mergeCell ref="BF115:BF116"/>
    <mergeCell ref="BG115:BG116"/>
    <mergeCell ref="BH115:BH116"/>
    <mergeCell ref="BI115:BI116"/>
    <mergeCell ref="BJ115:BJ116"/>
    <mergeCell ref="BK115:BK116"/>
    <mergeCell ref="BL115:BL116"/>
    <mergeCell ref="BM115:BM116"/>
    <mergeCell ref="BO115:BO116"/>
    <mergeCell ref="B115:B116"/>
    <mergeCell ref="C115:C116"/>
    <mergeCell ref="B282:C282"/>
    <mergeCell ref="AA115:AA116"/>
    <mergeCell ref="AC115:AC116"/>
    <mergeCell ref="AG115:AG116"/>
    <mergeCell ref="AH115:AH116"/>
    <mergeCell ref="AI115:AI116"/>
    <mergeCell ref="AJ115:AJ116"/>
    <mergeCell ref="AK115:AK116"/>
    <mergeCell ref="AL115:AL116"/>
    <mergeCell ref="AM115:AM116"/>
    <mergeCell ref="AN115:AN116"/>
    <mergeCell ref="AO115:AO116"/>
    <mergeCell ref="AP115:AP116"/>
    <mergeCell ref="AQ115:AQ116"/>
    <mergeCell ref="AR115:AR116"/>
    <mergeCell ref="AT115:AT116"/>
    <mergeCell ref="V120:V121"/>
    <mergeCell ref="BL120:BL121"/>
    <mergeCell ref="BM120:BM121"/>
    <mergeCell ref="B670:C670"/>
    <mergeCell ref="BE321:BE322"/>
    <mergeCell ref="BF321:BF322"/>
    <mergeCell ref="BG321:BG322"/>
    <mergeCell ref="BH321:BH322"/>
    <mergeCell ref="BI321:BI322"/>
    <mergeCell ref="BJ321:BJ322"/>
    <mergeCell ref="BK321:BK322"/>
    <mergeCell ref="BL321:BL322"/>
    <mergeCell ref="BM321:BM322"/>
    <mergeCell ref="BO321:BO322"/>
    <mergeCell ref="AE303:AE304"/>
    <mergeCell ref="AE254:AE255"/>
    <mergeCell ref="AV256:AV257"/>
    <mergeCell ref="AX256:AX257"/>
    <mergeCell ref="AY256:AY257"/>
    <mergeCell ref="BC256:BC257"/>
    <mergeCell ref="BD256:BD257"/>
    <mergeCell ref="BE256:BE257"/>
    <mergeCell ref="BF256:BF257"/>
    <mergeCell ref="BG256:BG257"/>
    <mergeCell ref="BH256:BH257"/>
    <mergeCell ref="BI256:BI257"/>
    <mergeCell ref="BJ256:BJ257"/>
    <mergeCell ref="BK256:BK257"/>
    <mergeCell ref="BL256:BL257"/>
    <mergeCell ref="BM256:BM257"/>
    <mergeCell ref="BO256:BO257"/>
    <mergeCell ref="BM254:BM255"/>
    <mergeCell ref="AN310:AN311"/>
    <mergeCell ref="Y321:Y322"/>
    <mergeCell ref="AA321:AA322"/>
  </mergeCells>
  <phoneticPr fontId="22" type="noConversion"/>
  <dataValidations count="4">
    <dataValidation type="list" allowBlank="1" showInputMessage="1" showErrorMessage="1" sqref="E196:E207 E711:E722 E295 E250:E251 E447:E449 E466 E209:E232 E362:E363 E1:E5 E725:E1048576 E536:E539 E337:E340 E405:E406 E423 E435:E436 E444 G725:G1048576 E402 E709 E658 E32:E54 E99 E153:E173 E176:E193 E334 E426:E432 E469:E498 E501:E513 E516:E518 E542:E544 E567:E598 E601:E629 E706 E284 E9:E10 E29 E242:E247 E700 E702 E704 E297:E303 E287:E293 E235:E240 E524 E555:E564 E307:E310 G9:G10 E326:E327 E81:E87 E91:E96 E89 E79 E66:E77 E632:E646 E141:E150 E63 G1:G5 E305 E102:E115 E343:E353 E356:E359 E56:E60 E13:E26 E122:E138 E117:E120 E312:E321 E323 E648 E650:E656 E660:E664 G722 E667:E698" xr:uid="{7A39C16A-05C3-4CD2-920F-61F7BA0CB220}">
      <formula1>Tipo_Producto</formula1>
    </dataValidation>
    <dataValidation type="list" allowBlank="1" showInputMessage="1" showErrorMessage="1" sqref="W727:Y1048576 V29:V31 V435:V436 V444 V196:V198 V432 V405:V406 V423 V323 V193 V176:V178 V153:V155 V99:V102 V173 V601:V603 V706 V709:V710 V667:V668 V9:Y12 V567:V569 V542:V544 V516:V518 V469:V471 V447:V449 V426:V427 V362:V363 V548:V564 V326:V327 V250:V251 V235:V236 V141:V142 V133 V129 V123 V109 V632:V634 V284 V337:V339 V513 V722 V402 V96 V232 V150 V138 V334 V466 V498 V539 V598 V629 V26 V60 V697 V359 V247 V664 V501:V503 V725:V1048576 V2:Y5 V63:V65" xr:uid="{0726AD4A-C5A4-4BBB-90EC-CCE6C6B04BBF}">
      <formula1>$A$2:$A$6</formula1>
    </dataValidation>
    <dataValidation type="list" allowBlank="1" showInputMessage="1" showErrorMessage="1" sqref="AG722:AR722 AE133 AE287:AE288 AE359 AE513 AE598 AG629:AR629 O2:S5 AA11 AV2:AV5 AE235:AE236 AG247:AR247 AE334 AG667:AR668 U99:U114 AE138 AG725:AR1048576 O725:S1048576 I725:M1048576 BA2:BA5 AV725:AV1048576 AV722 AE664 BA232 U2:U5 BA284 BA323 BA150 BA247 BA250:BA251 AG359:AR359 BA466 AE2:AE5 BA96 BA725:BA1048576 AE722 AE232 AE284 BA287:BA288 AG109:AR109 AE247 AG284:AR284 O447:S449 AE706 AG513:AR513 AG598:AR598 AE362:AE363 AE725:AE1048576 U235:U240 U539 AE542:AE544 AG706:AR706 AG423:AR423 AG402:AR402 O99:S115 AE96 BA109 M658 AE629 AE109 AE129 AE123 BA26 AG129:AR129 AG133:AR138 AG150:AR150 BA193 AE469:AE471 AE173 BA235:BA236 AE150 BA173 AG26:AR26 AG536:AR539 O501:S513 AG173:AR173 AG123:AR123 AE141:AE142 AG141:AR142 AE26 AG193:AR193 AE193 BA326:BA327 AG232:AR232 AG235:AR236 AG250:AR251 AE250:AE251 BA334 AG287:AR288 AG323:AR323 U256:V284 I250:M284 AE323 O323:S323 O287:S288 AE326:AE327 AG326:AR327 AG334:AR334 U426:U432 BA359 AG337:AR339 BA337:BA339 AE176:AE178 AE153:AE155 BA141:BA142 BA138 BA133 BA129 BA123 AG362:AR363 AE432 U312:V321 O426:S432 I426:M432 BA444 O362:S392 AG432:AR432 AE426:AE427 AG426:AR427 AE405:AE406 AG354:AR354 U658 AE402 I362:M392 U435:U444 BA432 AE564 AG405:AR406 AE196:AE198 AG444:AR444 U122:U138 AE423 AG435:AR436 U469:U498 AE435:AE436 O435:S444 I435:M444 BA447:BA449 I469:M498 O469:S498 O516:S539 AE601:AE603 AG664:AR664 BA658 U620:V620 W646 U601:U627 AG697:AR697 AE667:AE668 AE516:AE518 AE567:AE569 BA629 AG709:AR710 AV709:AV710 AG9:AR12 BA9:BA12 AE9:AE12 BA99:BA102 AG99:AR102 AE99:AE102 I660:M664 BA153:BA155 AG153:AR155 BA176:BA178 AG176:AR178 U660:U664 AG196:AR198 BA196:BA198 I632:K646 BA498 AE498 AE447:AE449 U501:U513 BA513 AG501:AR503 AE501:AE503 BA598 O660:S664 I501:M513 AG516:AR518 BA402 M632:M646 AG567:AR569 BA601:BA603 BA660:BA664 AG632:AR634 AG601:AR603 AE632:AE634 I667:M668 AG469:AR471 AG498:AR498 U250:U251 AE539 BA423 AG2:AR5 BA567:BA569 BA501:BA503 BA469:BA471 BA435:BA436 BA426:BA427 BA405:BA406 BA362:BA363 U405:U423 O405:S423 I405:M423 U153:U173 I153:M173 O153:S173 P632:Q646 BA29:BA31 AE29:AE31 AG29:AR31 AG96:AR96 BA60 AG60:AR60 AE60 U196:U207 AE709:AE710 O196:S232 I196:M232 I2:M5 U447:U449 U242:U247 S632:S646 O235:S247 I235:M247 I697:M697 BA632:BA646 AE697 O700:S700 O702:S702 U706 O704:S704 I706:M706 V635:V645 O706:S706 V604:V627 U209:U232 U725:U1048576 U287:V293 U295:V295 U516:U518 U622:V628 U252:V254 U700:V700 U702:V702 U704:V704 V242:V246 L632:L645 V25 V199:V207 V20:V21 V13:V14 V156:V172 V407:V422 V383:V385 O632:O645 V698 V209:V231 V428:V431 V711:V721 V692 V695:V696 V685:V686 V504:V512 I447:M449 V237:V240 V134:V137 V130:V132 V124:V128 V103:V108 V57 I26:M26 I9:M12 O9:S12 O26:S26 V23 V545:V547 U334 R632:R645 U632:U646 V16:V17 AG466:AR466 AG447:AR449 BA667:BA668 BA697 BA706 V387:V392 U629 S648 I188:M193 U323 U383:U392 BA516:BA518 X519 V536:V538 U648 V519 V524 W628 W648 V472:V497 I648:K648 M648 O542:S564 I542:M564 AG542:AR564 U542:U564 BA542:BA564 O598:S598 O567:S569 I567:M569 I598:M598 U709:U722 I466:M466 O466:S466 V365:V373 U362:U373 U9:U26 U326:U327 V676:V683 V143:V147 U374:V382 P648:Q648 AE337:AE339 BA648 U567:U598 I356:M359 U356:U359 V356:V358 I326:M332 BA539 BA709:BA722 O709:S722 I709:M722 U466 V521 O650:S655 V149 X521 I516:M539 I99:M115 I149:M150 O149:S150 I650:M655 I658:K658 V91:V95 I91:M96 O91:S96 O79:S79 V650:V655 U79:V79 O81:S87 U91:U96 I89:M89 O89:S89 I601:M629 O601:S629 U395:U402 U89:V89 U81:V87 I81:M87 V66:V76 I79:M79 U77:V77 V570:V597 AE63:AE65 V688 O29:S32 V35 U650:U656 S656 I29:M32 V33 O54:S60 I45:M46 V47 V49 O51:S51 I51:M51 I54:M60 V52 W656 O141:S146 I141:M146 U141:U150 I176:M179 I656:K656 O176:S179 V179:V180 O184:S185 I184:M185 M656 V184:V186 V182 U176:U193 P656 O188:S193 V188:V192 U305:V305 U297:V303 O250:S284 U307:V310 I334:M334 O334:S334 O326:S332 AG332:AR332 U337:U340 BA650:BA656 V340 I337:M341 AG341:AR341 O337:S341 U343:V353 V660:V663 O356:S359 I287:M323 O343:S354 I343:M354 AV9:AV12 P658 U56:U60 I395:M402 O395:S402 V395:V401 W658 W120:Y120 I122:M138 V122 O122:S138 O117:S120 I117:M120 U117:V120 AE444 V110:V114 U115:Y115 U29:U54 I37:M42 O37:S42 O45:S46 V43 BA63:BA65 AG63:AR65 U63:U76 I63:M77 O63:S77 V669:V674 U667:U698 O667:S698 V690" xr:uid="{CE15E6FD-ACEF-4890-8731-CC46EBB2EF74}">
      <formula1>#REF!</formula1>
    </dataValidation>
    <dataValidation type="whole" allowBlank="1" showInputMessage="1" showErrorMessage="1" sqref="AG130:AR132 AG103:AR108 AG604:AR628 AG199:AR231 AG149:AR149 AG711:AR721 I698:M705 AG124:AR128 AG156:AR172 AG504:AR512 AG188:AR192 AG522:AR522 AG570:AR597 AG237:AR246 AG524:AR535 O289:S322 AG658:AR658 AG110:AR115 AG143:AR146 AG179:AR179 AG184:AR185 AG122:AR122 AG117:AR120 AG472:AR497 AG635:AR646 AG648:AR648 AG650:AR656 AG660:AR663 I669:M696" xr:uid="{9B45F6DB-FA56-43ED-881C-954272A570E3}">
      <formula1>1</formula1>
      <formula2>1</formula2>
    </dataValidation>
  </dataValidations>
  <printOptions horizontalCentered="1"/>
  <pageMargins left="0.19685039370078741" right="0.19685039370078741" top="0.59055118110236227" bottom="0.59055118110236227" header="0.39370078740157483" footer="0.19685039370078741"/>
  <pageSetup paperSize="119" scale="28" fitToHeight="10" orientation="landscape" horizontalDpi="1200" verticalDpi="1200" r:id="rId1"/>
  <headerFooter alignWithMargins="0">
    <oddFooter xml:space="preserve">&amp;C&amp;20&amp;K0000CCPágina &amp;P de &amp;N&amp;R
</oddFooter>
  </headerFooter>
  <ignoredErrors>
    <ignoredError sqref="BL707 AU379:AX379" formula="1"/>
    <ignoredError sqref="AT24:AU26 AT27:AU27 BM27 AT630:AU630 BM630 AT666:AU668 AT665:AU665 BM665 AT150:AU155 AU94 AT539:AU545 AU467 AT37:AU42 AT631:AU634 AT20:AU20 AT22:AU22 BB22:BM22 AT193:AU195 AT402:AU407 AT597:AU597 AT284:AU288 AU333 AW333 AT328:AU330 AW328:BK329 AY331 AT598:AU607 AT13:AU16 AT18:AU18 BB18:BM18 AT19:AU19 BB19:BM19 AT23:AU23 BB23:BM23 AG28 AG27:AR27 O27:S27 I27:M27 E27:E28 I28:S28 AT188 AT192:AU192 BK188:BM190 AT189:AU190 AT697:AU697 AT685:AU685 BB685:BM685 AT694:AU696 BB694:BM696 AT698:AU705 BB698:BM705 AT323:AU327 AT293:AU293 BB293:BM293 BB356:BM356 AT466:AU466 BB410:BM410 AW636:BM636 AT393 AY393 AT562:AU572 AT531:AU533 AT524:AU529 AT684:AU684 BB684:BM684 AT683:AU683 BB683:BM683 AT546:AU552 AT294:AU302 AT196:AU211 AT283:AU283 BB283:BM283 AY280:AY281 AT380:AU386 AT468:AU471 AT519 AY519 AT521 AY521 BK523:BM523 AT17:AU17 AW638:BM645 AW637:AZ637 BB637:BM637 AW650:AZ650 BB650:BM650 AT635 AY635 AY401 AW283:AZ283 BB278:BM279 AT96:AU109 BB163:BM163 AT423:AU427 AT498:AU518 AT472:AU497 AW472:BM474 AT554:AU560 BB692:BM692 AT692:AU692 AT428:AU432 BB671:BM673 AT671:AU673 AT674 AT184:AU185 AT676:AU682 BB676:BM682 AT149 AY149 AT401 AT334:AU338 AY67 BB66:BM66 BB68:BM68 AT68:AU76 BB73:BM73 BB81:BM81 AT67 BB83:BM83 AT81:AU86 BB85:BM85 AT91:AU93 BB91:BM93 AT110:AU114 BB118:BM118 BB124:BM125 AT129:AU143 BB128:BM128 AG140 AT144:AU145 BB156:BM156 BB158:BM158 BB161:BM161 AT173:AU179 AT156:AU172 BB172:BM172 AY188 AY191 AU212 AT230:AU236 AT213:AU229 BB229:BM229 AT239:AU241 AT237:AU238 BB237:BM238 AT245:AU252 AT242:AU244 BB242:BM244 AT254:AU255 AT253:AU253 BB253:BM253 BB266:BM267 BB269:BM269 BB274:BM274 AT280:AT281 AT289:AU292 BB289:BM289 AT305:AU306 BB305:BM306 AT307:AU309 BB307:BM309 BB312:BM312 AT312:AU320 BB318:BM319 AW330:AZ330 BB330:BM330 BB343:BM345 BB348:BM349 BB351:BM351 AT343:AU353 BB353:BM353 AT359:AU363 AT356:AU358 BB358:BM358 BB370:BD370 BB374:BD374 AT364:AU378 BB377:BD377 AT387:AU392 AT395:AU399 AU408:AU410 BB419:BM419 AT411:AU422 AT434:AU437 AT433:AU433 BB433:BM433 AT442:AU451 AT438:AU441 AT454:AU459 AT453:AU453 BB453:BM453 AT460 AY460 AT465 AY465 AW478:BM478 AW475:AZ477 BB475:BM477 AW484:BM484 AW483:AZ483 BB483:BM483 AW488:BM488 AW485:AZ487 BB485:BM487 AW490:BM490 AW489:AZ489 BB489:BM489 AW495:BM497 AT535:AU538 BC535:BM538 BC531:BM533 BC524:BM529 BB574:BM574 BB587:BM587 BB589:BM589 AT574:AU594 BB592:BM594 AT595 AY595 BB608:BM608 BB610:BM614 BB619:BM621 AT608:AU629 AY674 BK521:BM521 W27:Y27 I61:S61 W61:Y61 BB17:BM17 W97:Y97 W151:Y151 W139:Y139 W174:Y174 W194:Y194 W233:Y233 W248:Y248 W285:Y285 W324:Y324 W335:Y335 W403:Y403 W424:Y424 W433:Y433 W445:Y445 W467:Y467 W499:Y499 W514:Y514 W540:Y540 W599:Y599 W630:Y630 W665:Y665 W707:Y707 AT258:AU279 BK331:BM331 BM328:BM329 AT636:AU646 AT660:AU664 AT648 AT79 AW69:BM72 AT95:AU95 AW94:BM95 AW66:AZ66 AW68:AZ68 AW74:BM76 AW73:AZ73 AW82:BM82 AW81:AZ81 AW84:BM84 AW83:AZ83 AW86:BM86 AW85:AZ85 AW91:AZ93 AY79 BM79 BK79:BL80 AT89 AY89 AT122:AU128 AT87 AY87 AT77 AY77 AT686:AU687 BB686:BM687 AT688 AY688 AT60:AU63 AT28:AU31 AT35 AT59:AU59 AW59:BM59 AT32:AU32 AW32:BM32 AY35 BK35:BM36 AT33 AY33 AW45:BM46 AT45:AU46 AT47 AY47 AT49 AW51:BM51 AT51:AU51 AT52 AT147 AY147 BK147:BM148 BK149:BM149 AU146 AT180 BK180:BL181 BM180 O194:S194 AT191 AT186 AY186 AY182 AT182 AY180 BB333 AY332 AT332 BK332:BM333 W360:Y360 BB340:BM340 AT340:AU340 AT341 AY341 BK341:BL342 BM341 AW54:BM56 AT54:AU56 AT57 BK57:BL58 AY57 AT120:AU120 BB120:BD120 BK120:BM120 AT117:AU119 AY115 AT115 AW646:BD646 BK646:BM646 AY648 AW651:BM655 AT650:AU655 AY49 AY52 AW24:BM26 AW27:BK27 AW660:BM664 AW630:BK630 AW666:BM668 AW665:BK665 AW150:BM155 AW539:BM545 AW467:BM467 AW631:BM634 AW20:BM20 AW22:AZ22 AW193:BM195 AW346:BM347 AW402:BM407 AW597:BM597 AW284:BM288 AW598:BM607 AW13:BM14 AW18:AZ18 AW19:AZ19 AW23:AZ23 AW192:BM192 AW189:BJ190 AW697:BM697 AW685:AZ685 AW694:AZ696 AW698:AZ705 AW323:BM327 AW293:AZ293 AW356:AZ356 AW466:BM466 AW416:BM416 AW411:BM411 AW410:AZ410 AW562:BM572 AW531:AZ533 AW524:AZ529 AW684:AZ684 AW683:AZ683 AW546:BM552 AW294:BM302 AW196:BM211 AW380:BD386 AW468:BM471 AW17:AZ17 AW278:AZ279 AW96:BM104 AW164:BM171 AW163:AZ163 AW423:BM427 AW498:BM504 AW554:BM560 AW692:AZ692 AW432:BM432 AW357:BM357 AW671:AZ673 AW184:BM185 AW676:AZ682 AW334:BM338 AW112:BM114 AW118:AZ118 AW126:BM127 AW124:AZ125 AW129:BM130 AW128:AZ128 AW157:BM157 AW156:AZ156 AW159:BM160 AW158:AZ158 AW162:BM162 AW161:AZ161 AW173:BM179 AW172:AZ172 AW212:BM228 AW230:BM236 AW229:AZ229 AW239:BM241 AW237:AZ238 AW245:BM252 AW242:AZ244 AW254:BM255 AW253:AZ253 AW268:BM268 AW266:AZ267 AW270:BM273 AW269:AZ269 AW275:BM277 AW274:AZ274 AW290:BM292 AW289:AZ289 AW305:AZ306 AW307:AZ309 AW313:BM317 AW312:AZ312 AW320:BM320 AW318:AZ319 AW343:AZ345 AW350:BM350 AW348:AZ349 AW352:BM352 AW351:AZ351 AW353:AZ353 AW359:BM363 AW358:AZ358 AW367:BD369 AW364:AZ366 AW371:BD373 AW370:AZ370 AW375:BD376 AW374:AZ374 AW378:BD378 AW377:AZ377 AW389:BD390 AW391:AZ392 AW397:BD397 AW395:AZ396 AW408:BM409 AW420:BM420 AW419:AZ419 AW421:AZ422 AW434:BM436 AW433:AZ433 AW440:BM440 AW454:BM459 AW453:AZ453 AW535:AZ538 AW575:BM575 AW574:AZ574 AW581:BM581 AW588:BM588 AW587:AZ587 AW590:BM591 AW589:AZ589 AW592:AZ594 AW609:BM609 AW608:AZ608 AW615:BM618 AW610:AZ614 AW622:BM623 AW619:AZ621 AW629:BM629 AW258:BM265 AW122:BM123 AW686:AZ687 AW60:BM63 AW28:BM31 AW145:BM146 AW340:AZ340 AW119:BM119 AW120:AZ120 AW117:BM117 AT656 AY656 AT658 AY658 AW16:BM16 AW15:AZ15 BB15:BM15 AW106:BM109 AW105:AZ105 BB105:BM105 AW110:AZ111 BB110:BM111 AW132:BM142 AW131:AZ131 BB131:BM131 AW143:AZ144 BB143:BM144 E97:E98 A27 A61 A97 A139 O151:S151 I151:M151 E151:E152 A151 I139:S139 E139:E140 I97:S98 I62 O62 E61:E62 A174 E174:E175 I174:S175 A194 E194:E195 O195 I194:M194 I195:M195 A233 E233:E234 I233:S234 I152:S152 A707 I707:S708 A665 I665:S666 A630 I630:S631 A599 I599:S600 I565:S566 A540 I540:S541 A514 I514:S515 A499 I499:S500 A467 A445:D446 A433:D434 A424:D425 A403:D404 A360:D361 A335:D336 A285:F286 A248:F249 AW624:AZ628 BB624:BM628 AT596:AY596 AW586:BM586 AW584:AZ585 BB584:BM585 AW583:BM583 AW582:AZ582 BB582:BM582 AW579:AZ580 BB579:BM580 AW577:BM578 AW576:AZ576 BB576:BM576 AT534:BA534 AW507:BM518 AW505:AZ506 BB505:BM506 AW491:AZ494 BB491:BM494 AW482:BM482 AW481:AZ481 BB481:BM481 AW480:BM480 AW479:AZ479 BB479:BM479 AT462:AY464 AW444:BM451 AW441:AZ443 BB441:BM443 AW437:AZ439 BB437:BM439 AW428:AZ431 BB428:BM431 BB421:BM422 AW418:BM418 AW417:AZ417 BB417:BM417 AW414:AZ415 BB414:BM415 AW413:BM413 AW412:AZ412 BB412:BM412 AT400:AY400 AW399:BD399 AW398:AZ398 BB398:BD398 BB395:BD396 BB391:BD392 AW387:AZ388 BB387:BD388 BB364:BD366 AG403:AR404 BK380:BK386 BH387:BK392 BK393:BK394 BK364:BK379 BK395:BK401 BF380:BF386 BF398:BF399 BF395:BF396 BF387:BF392 BF364:BF378 BH380:BJ386 BH395:BJ399 BH364:BJ378 BM380:BM386 BM387:BM392 BM393 BM394 BM364:BM379 BM395:BM401 E723:E724 AG723:AR724 AT723 AX723:AY724 BC724:BM724 BC723:BK723 BM723 G61:G62 G97:G98 G723:G724 G139:G140 G151:G152 G174:G175 G194:G195 G233:G234 H248:S249 G248:G249 H285:S286 G285:G286 E324:G325 H335:S336 E335:G336 H360:S361 E360:G361 H403:S404 E403:G404 H424:S425 E424:G425 H433:S434 E433:G434 H445:S446 E445:G446 H468:S468 H467:S467 E467:G468 E499:G500 E514:G515 E540:G541 E565:G566 E599:G600 E630:G631 E665:G666 E707:G708 I723:S723 I724:S724 AT65:AU66 AW65:BM65 AW37:BM42 AW669:AZ669 AT669:AU669 BB669:BM669 AY321" unlockedFormula="1"/>
    <ignoredError sqref="BL665 BL630 BL27 AT94 AT331 AT212 AT410 AT408:AT409 AT146 AT573:AY573 AY379 AT379 BL723" formula="1" unlockedFormula="1"/>
    <ignoredError sqref="BL328:BL329 BL365 BL366 BL364 BL388 BL392 BL395 BL398 BL399 BL397 BL389:BL390 BL378 BL375:BL376 BL371:BL373 BL367:BL369 BL380:BL386 BL396 BL391 BL387 BL377 BL374 BL370 BL393:BL394 BL379 BL400:BL401" evalError="1" unlockedFormula="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F0A87FAB-EB38-40F8-B804-D165444B2160}">
          <x14:formula1>
            <xm:f>Rotación!$A$2:$A$6</xm:f>
          </x14:formula1>
          <xm:sqref>V437:V443 V393:V394 V364 V54:V59 V32 V450:V465 V51 V328:V332 V341 V354 V37:V42 V45:V46</xm:sqref>
        </x14:dataValidation>
        <x14:dataValidation type="list" allowBlank="1" showInputMessage="1" showErrorMessage="1" xr:uid="{3B173F75-0C08-4BC6-A782-B14EA5B5179C}">
          <x14:formula1>
            <xm:f>Vinculación!$A$2:$A$3</xm:f>
          </x14:formula1>
          <xm:sqref>BA328:BA332 BA472:BA497 BA134:BA137 BA130:BA132 BA124:BA128 BA103:BA108 BA504:BA512 BA437:BA443 BA428:BA431 BA407:BA422 BA156:BA172 BA199:BA231 BA32:BA59 BA237:BA246 BA13:BA17 BA23:BA25 BA258:BA283 BA698:BA705 BA179:BA192 BA604:BA628 BA570:BA597 BA110:BA115 BA143:BA149 BA20:BA21 BA252:BA255 BA66:BA95 BA340:BA341 BA356:BA358 BA343:BA354 BA519:BB538 BA122 BA117:BA120 BA289:BA322 BA450:BA465 BA364:BA401 BA669:BA696</xm:sqref>
        </x14:dataValidation>
        <x14:dataValidation type="list" allowBlank="1" showInputMessage="1" showErrorMessage="1" xr:uid="{3C63CA0D-0337-4922-8D75-7BE9A1569B20}">
          <x14:formula1>
            <xm:f>'Cantidad Productos'!$A$2</xm:f>
          </x14:formula1>
          <xm:sqref>AG698:AR705 AG407:AR422 W325:Y332 AG428:AR431 W122:Y138 I393:M394 O393:S394 AG519:AR521 AG523:AR523 AG13:AR17 W98:Y114 W152:Y173 W140:Y150 X515:Y518 W195:Y232 W234:Y247 W356:Y359 W404:Y423 W425:Y432 W434:Y444 W500:Y513 X524:X539 Y539 W541:Y598 W708:Y726 W175:Y193 W515:W539 O13:S25 AG252:AR255 W249:Y255 AG91:AR95 AG79:AR79 AG81:AR87 W91:Y96 AG89:AR89 W600:Y629 W89:Y89 W81:Y87 W79:Y79 AG66:AR77 I570:S597 AG258:AR283 I33:M36 O33:S36 I47:M50 O47:S50 I52:M53 O52:S53 I147:M148 O147:S148 AG147:AR148 AG180:AR183 I180:M183 O180:S183 I186:M187 O186:S187 AG186:AR187 W62:Y77 W334:Y334 AG328:AR331 AG340:AR340 W336:Y341 AG343:AR353 AG356:AR358 W343:Y354 W286:Y323 AG20:AR25 I57:M58 I13:M25 W13:Y26 O57:S58 AG437:AR443 W117:Y119 W258:Y284 AG289:AR322 AG32:AR59 W446:Y466 I450:S465 AG364:AR401 W361:Y402 W468:Y498 X522 W631:W645 X631:Y646 R646 V646 L646 O646 O648 X648:Y648 R648 V648 L648 W650:Y655 L656 O656 X656:Y656 Q656:R656 V656 W660:Y664 L658 O658 X658:Y658 Q658:S658 V658 I43:M44 O43:S44 W28:Y60 W666:Y706 AG669:AR696</xm:sqref>
        </x14:dataValidation>
        <x14:dataValidation type="list" allowBlank="1" showInputMessage="1" showErrorMessage="1" xr:uid="{717C587A-4792-4B81-A9FB-022263AF0C4B}">
          <x14:formula1>
            <xm:f>Riesgo!$A$2:$A$4</xm:f>
          </x14:formula1>
          <xm:sqref>U393:U394 U328:U332 U341 U354 U450:U465 U519:U538</xm:sqref>
        </x14:dataValidation>
        <x14:dataValidation type="list" allowBlank="1" showInputMessage="1" showErrorMessage="1" xr:uid="{A8423A86-5E75-474A-9166-4E9141CFB367}">
          <x14:formula1>
            <xm:f>Coordinador!$B$2:$B$5</xm:f>
          </x14:formula1>
          <xm:sqref>AC81:AC87 AC89 AC79 AC122:AC255 AC334:AC341 AC91:AC115 AC343:AC354 AC117:AC120 AC258:AC332 AC13:AC77 AC356:AC705</xm:sqref>
        </x14:dataValidation>
        <x14:dataValidation type="list" allowBlank="1" showInputMessage="1" showErrorMessage="1" xr:uid="{591DB9E2-7E68-4F07-A771-4D841375128D}">
          <x14:formula1>
            <xm:f>Producto!$B$2:$B$8</xm:f>
          </x14:formula1>
          <xm:sqref>G632:G646 G343:G354 G658 G117:G120 E100:E101 G99:G115 G648 G650:G656 G326:G332 E30:E31 E11:E12 G337:G341 G11:G26 E64:E65 G122:G138 G141:G150 G153:G173 G176:G193 G196:G232 G235:G247 G250:G284 G287:G323 G334 G356:G359 G362:G402 G405:G423 G426:G432 G435:G444 G447:G466 G469:G498 G501:G513 G516:G539 G542:G564 G567:G598 G601:G629 G660:G664 G63:G96 G709:G721 G29:G60 G667:G706</xm:sqref>
        </x14:dataValidation>
        <x14:dataValidation type="list" allowBlank="1" showInputMessage="1" showErrorMessage="1" xr:uid="{F95DC209-630B-4BC2-AFC9-B444466AE537}">
          <x14:formula1>
            <xm:f>'Cantidad Productos'!$A$2:$A$2</xm:f>
          </x14:formula1>
          <xm:sqref>AG450:AR465</xm:sqref>
        </x14:dataValidation>
        <x14:dataValidation type="list" allowBlank="1" showInputMessage="1" showErrorMessage="1" xr:uid="{AFCAB81C-09AF-442A-BF23-3A0F70DF9F2C}">
          <x14:formula1>
            <xm:f>'Recurso Humano'!$B$3:$B$26</xm:f>
          </x14:formula1>
          <xm:sqref>AE143:AE149 AE504:AE512 AE604:AE628 AE124:AE128 AE110:AE122 AE66:AE95 AE156:AE172 AE20:AE25 AE179:AE192 AE364:AE393 AE472:AE497 AE437:AE443 AE395:AE401 AE545:AE563 AE341:AE342 AE13:AE17 AE103:AE108 AE134:AE137 AE711:AE721 AE328:AE333 AE570:AE597 AE355 AE698:AE705 AE32:AE59 AE130:AE132 AE199:AE231 AE669:AE696</xm:sqref>
        </x14:dataValidation>
        <x14:dataValidation type="list" allowBlank="1" showInputMessage="1" showErrorMessage="1" xr:uid="{412CC923-14B6-448C-80C2-14FB627D011A}">
          <x14:formula1>
            <xm:f>'Recurso Humano'!$B$2:$B$26</xm:f>
          </x14:formula1>
          <xm:sqref>B711:C721 AE305:AE322 AE289:AE303 AE450:AE466 AE343:AE354 AE356:AE358 AE340 AE237:AE246 AE519:AE538 AE428:AE431 AE252:AE254 AE256:AE283 AE407:AE422 AE635:AE663</xm:sqref>
        </x14:dataValidation>
        <x14:dataValidation type="list" allowBlank="1" showInputMessage="1" showErrorMessage="1" xr:uid="{DAAF34F7-B92F-40F7-B566-CF5088800396}">
          <x14:formula1>
            <xm:f>Actividad!$B$3:$B$56</xm:f>
          </x14:formula1>
          <xm:sqref>E407:E422 E437:E443</xm:sqref>
        </x14:dataValidation>
        <x14:dataValidation type="list" allowBlank="1" showInputMessage="1" showErrorMessage="1" xr:uid="{D24CB022-614B-4F39-8EC1-D2D905FEF70D}">
          <x14:formula1>
            <xm:f>Actividad!$B$3:$B$57</xm:f>
          </x14:formula1>
          <xm:sqref>E710 E354 E341 E328:E332 E252:E255 E523 E519:E521 E545:E552 E258:E283 E450:E465 E364:E401</xm:sqref>
        </x14:dataValidation>
        <x14:dataValidation type="list" allowBlank="1" showInputMessage="1" showErrorMessage="1" xr:uid="{B162ACF0-5845-486E-94E9-4A66742CF131}">
          <x14:formula1>
            <xm:f>'Áreas Organizacionales'!$B$2:$B$31</xm:f>
          </x14:formula1>
          <xm:sqref>AV711:AV721 AV63:AV96 AV632:AV664 AV13:AV26 AV29:AV60 AV99:AV138 AV141:AV150 AV153:AV173 AV176:AV193 AV196:AV232 AV235:AV247 AV250:AV284 AV287:AV323 AV326:AV334 AV337:AV359 AV362:AV402 AV405:AV423 AV426:AV432 AV435:AV444 AV447:AV466 AV469:AV498 AV501:AV513 AV516:AV539 AV542:AV564 AV567:AV598 AV601:AV629 AV667:AV706</xm:sqref>
        </x14:dataValidation>
        <x14:dataValidation type="list" allowBlank="1" showInputMessage="1" showErrorMessage="1" xr:uid="{459EC615-4BF2-4E75-9F77-E528B4778863}">
          <x14:formula1>
            <xm:f>'Áreas Organizacionales'!$B$2:$B$29</xm:f>
          </x14:formula1>
          <xm:sqref>B472:C497 B356:C358 B343:C353 B340:C340 B570:C594 B597:C597 B604:C628</xm:sqref>
        </x14:dataValidation>
        <x14:dataValidation type="whole" allowBlank="1" showInputMessage="1" showErrorMessage="1" xr:uid="{702C6AB0-F436-4574-A3AE-ED1F8AFDDB91}">
          <x14:formula1>
            <xm:f>'Cantidad Productos'!C7</xm:f>
          </x14:formula1>
          <x14:formula2>
            <xm:f>'Cantidad Productos'!C7</xm:f>
          </x14:formula2>
          <xm:sqref>Y522:Y538</xm:sqref>
        </x14:dataValidation>
        <x14:dataValidation type="whole" allowBlank="1" showInputMessage="1" showErrorMessage="1" xr:uid="{9D28B791-32D4-4E58-BE16-B6787A578DEE}">
          <x14:formula1>
            <xm:f>'Cantidad Productos'!C2</xm:f>
          </x14:formula1>
          <x14:formula2>
            <xm:f>'Cantidad Productos'!C2</xm:f>
          </x14:formula2>
          <xm:sqref>Y519:Y521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
  <sheetViews>
    <sheetView workbookViewId="0">
      <selection activeCell="C20" sqref="C20"/>
    </sheetView>
  </sheetViews>
  <sheetFormatPr baseColWidth="10" defaultColWidth="11.42578125" defaultRowHeight="19.5" x14ac:dyDescent="0.2"/>
  <cols>
    <col min="1" max="1" width="32.28515625" style="14" customWidth="1"/>
    <col min="2" max="16384" width="11.42578125" style="14"/>
  </cols>
  <sheetData>
    <row r="1" spans="1:1" ht="48.75" customHeight="1" x14ac:dyDescent="0.2">
      <c r="A1" s="21" t="s">
        <v>513</v>
      </c>
    </row>
    <row r="2" spans="1:1" ht="27" customHeight="1" x14ac:dyDescent="0.2">
      <c r="A2" s="16">
        <v>1</v>
      </c>
    </row>
    <row r="3" spans="1:1" ht="27" customHeight="1" x14ac:dyDescent="0.2">
      <c r="A3" s="16">
        <v>2</v>
      </c>
    </row>
    <row r="4" spans="1:1" ht="27" customHeight="1" x14ac:dyDescent="0.2">
      <c r="A4" s="16">
        <v>3</v>
      </c>
    </row>
    <row r="5" spans="1:1" ht="27" customHeight="1" x14ac:dyDescent="0.2">
      <c r="A5" s="16">
        <v>4</v>
      </c>
    </row>
    <row r="6" spans="1:1" ht="27" customHeight="1" x14ac:dyDescent="0.2">
      <c r="A6" s="16">
        <v>5</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election activeCell="A2" sqref="A2"/>
    </sheetView>
  </sheetViews>
  <sheetFormatPr baseColWidth="10" defaultColWidth="11.42578125" defaultRowHeight="19.5" x14ac:dyDescent="0.2"/>
  <cols>
    <col min="1" max="1" width="32.28515625" style="14" customWidth="1"/>
    <col min="2" max="16384" width="11.42578125" style="14"/>
  </cols>
  <sheetData>
    <row r="1" spans="1:1" ht="48.75" customHeight="1" x14ac:dyDescent="0.2">
      <c r="A1" s="21" t="s">
        <v>0</v>
      </c>
    </row>
    <row r="2" spans="1:1" ht="27" customHeight="1" x14ac:dyDescent="0.2">
      <c r="A2" s="16">
        <v>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33"/>
  <sheetViews>
    <sheetView workbookViewId="0">
      <selection activeCell="A8" sqref="A8"/>
    </sheetView>
  </sheetViews>
  <sheetFormatPr baseColWidth="10" defaultColWidth="11.42578125" defaultRowHeight="15.75" x14ac:dyDescent="0.25"/>
  <cols>
    <col min="1" max="6" width="8" style="28" customWidth="1"/>
    <col min="7" max="7" width="18.85546875" style="28" customWidth="1"/>
    <col min="8" max="256" width="11.42578125" style="22"/>
    <col min="257" max="262" width="8" style="22" customWidth="1"/>
    <col min="263" max="263" width="18.85546875" style="22" customWidth="1"/>
    <col min="264" max="512" width="11.42578125" style="22"/>
    <col min="513" max="518" width="8" style="22" customWidth="1"/>
    <col min="519" max="519" width="18.85546875" style="22" customWidth="1"/>
    <col min="520" max="768" width="11.42578125" style="22"/>
    <col min="769" max="774" width="8" style="22" customWidth="1"/>
    <col min="775" max="775" width="18.85546875" style="22" customWidth="1"/>
    <col min="776" max="1024" width="11.42578125" style="22"/>
    <col min="1025" max="1030" width="8" style="22" customWidth="1"/>
    <col min="1031" max="1031" width="18.85546875" style="22" customWidth="1"/>
    <col min="1032" max="1280" width="11.42578125" style="22"/>
    <col min="1281" max="1286" width="8" style="22" customWidth="1"/>
    <col min="1287" max="1287" width="18.85546875" style="22" customWidth="1"/>
    <col min="1288" max="1536" width="11.42578125" style="22"/>
    <col min="1537" max="1542" width="8" style="22" customWidth="1"/>
    <col min="1543" max="1543" width="18.85546875" style="22" customWidth="1"/>
    <col min="1544" max="1792" width="11.42578125" style="22"/>
    <col min="1793" max="1798" width="8" style="22" customWidth="1"/>
    <col min="1799" max="1799" width="18.85546875" style="22" customWidth="1"/>
    <col min="1800" max="2048" width="11.42578125" style="22"/>
    <col min="2049" max="2054" width="8" style="22" customWidth="1"/>
    <col min="2055" max="2055" width="18.85546875" style="22" customWidth="1"/>
    <col min="2056" max="2304" width="11.42578125" style="22"/>
    <col min="2305" max="2310" width="8" style="22" customWidth="1"/>
    <col min="2311" max="2311" width="18.85546875" style="22" customWidth="1"/>
    <col min="2312" max="2560" width="11.42578125" style="22"/>
    <col min="2561" max="2566" width="8" style="22" customWidth="1"/>
    <col min="2567" max="2567" width="18.85546875" style="22" customWidth="1"/>
    <col min="2568" max="2816" width="11.42578125" style="22"/>
    <col min="2817" max="2822" width="8" style="22" customWidth="1"/>
    <col min="2823" max="2823" width="18.85546875" style="22" customWidth="1"/>
    <col min="2824" max="3072" width="11.42578125" style="22"/>
    <col min="3073" max="3078" width="8" style="22" customWidth="1"/>
    <col min="3079" max="3079" width="18.85546875" style="22" customWidth="1"/>
    <col min="3080" max="3328" width="11.42578125" style="22"/>
    <col min="3329" max="3334" width="8" style="22" customWidth="1"/>
    <col min="3335" max="3335" width="18.85546875" style="22" customWidth="1"/>
    <col min="3336" max="3584" width="11.42578125" style="22"/>
    <col min="3585" max="3590" width="8" style="22" customWidth="1"/>
    <col min="3591" max="3591" width="18.85546875" style="22" customWidth="1"/>
    <col min="3592" max="3840" width="11.42578125" style="22"/>
    <col min="3841" max="3846" width="8" style="22" customWidth="1"/>
    <col min="3847" max="3847" width="18.85546875" style="22" customWidth="1"/>
    <col min="3848" max="4096" width="11.42578125" style="22"/>
    <col min="4097" max="4102" width="8" style="22" customWidth="1"/>
    <col min="4103" max="4103" width="18.85546875" style="22" customWidth="1"/>
    <col min="4104" max="4352" width="11.42578125" style="22"/>
    <col min="4353" max="4358" width="8" style="22" customWidth="1"/>
    <col min="4359" max="4359" width="18.85546875" style="22" customWidth="1"/>
    <col min="4360" max="4608" width="11.42578125" style="22"/>
    <col min="4609" max="4614" width="8" style="22" customWidth="1"/>
    <col min="4615" max="4615" width="18.85546875" style="22" customWidth="1"/>
    <col min="4616" max="4864" width="11.42578125" style="22"/>
    <col min="4865" max="4870" width="8" style="22" customWidth="1"/>
    <col min="4871" max="4871" width="18.85546875" style="22" customWidth="1"/>
    <col min="4872" max="5120" width="11.42578125" style="22"/>
    <col min="5121" max="5126" width="8" style="22" customWidth="1"/>
    <col min="5127" max="5127" width="18.85546875" style="22" customWidth="1"/>
    <col min="5128" max="5376" width="11.42578125" style="22"/>
    <col min="5377" max="5382" width="8" style="22" customWidth="1"/>
    <col min="5383" max="5383" width="18.85546875" style="22" customWidth="1"/>
    <col min="5384" max="5632" width="11.42578125" style="22"/>
    <col min="5633" max="5638" width="8" style="22" customWidth="1"/>
    <col min="5639" max="5639" width="18.85546875" style="22" customWidth="1"/>
    <col min="5640" max="5888" width="11.42578125" style="22"/>
    <col min="5889" max="5894" width="8" style="22" customWidth="1"/>
    <col min="5895" max="5895" width="18.85546875" style="22" customWidth="1"/>
    <col min="5896" max="6144" width="11.42578125" style="22"/>
    <col min="6145" max="6150" width="8" style="22" customWidth="1"/>
    <col min="6151" max="6151" width="18.85546875" style="22" customWidth="1"/>
    <col min="6152" max="6400" width="11.42578125" style="22"/>
    <col min="6401" max="6406" width="8" style="22" customWidth="1"/>
    <col min="6407" max="6407" width="18.85546875" style="22" customWidth="1"/>
    <col min="6408" max="6656" width="11.42578125" style="22"/>
    <col min="6657" max="6662" width="8" style="22" customWidth="1"/>
    <col min="6663" max="6663" width="18.85546875" style="22" customWidth="1"/>
    <col min="6664" max="6912" width="11.42578125" style="22"/>
    <col min="6913" max="6918" width="8" style="22" customWidth="1"/>
    <col min="6919" max="6919" width="18.85546875" style="22" customWidth="1"/>
    <col min="6920" max="7168" width="11.42578125" style="22"/>
    <col min="7169" max="7174" width="8" style="22" customWidth="1"/>
    <col min="7175" max="7175" width="18.85546875" style="22" customWidth="1"/>
    <col min="7176" max="7424" width="11.42578125" style="22"/>
    <col min="7425" max="7430" width="8" style="22" customWidth="1"/>
    <col min="7431" max="7431" width="18.85546875" style="22" customWidth="1"/>
    <col min="7432" max="7680" width="11.42578125" style="22"/>
    <col min="7681" max="7686" width="8" style="22" customWidth="1"/>
    <col min="7687" max="7687" width="18.85546875" style="22" customWidth="1"/>
    <col min="7688" max="7936" width="11.42578125" style="22"/>
    <col min="7937" max="7942" width="8" style="22" customWidth="1"/>
    <col min="7943" max="7943" width="18.85546875" style="22" customWidth="1"/>
    <col min="7944" max="8192" width="11.42578125" style="22"/>
    <col min="8193" max="8198" width="8" style="22" customWidth="1"/>
    <col min="8199" max="8199" width="18.85546875" style="22" customWidth="1"/>
    <col min="8200" max="8448" width="11.42578125" style="22"/>
    <col min="8449" max="8454" width="8" style="22" customWidth="1"/>
    <col min="8455" max="8455" width="18.85546875" style="22" customWidth="1"/>
    <col min="8456" max="8704" width="11.42578125" style="22"/>
    <col min="8705" max="8710" width="8" style="22" customWidth="1"/>
    <col min="8711" max="8711" width="18.85546875" style="22" customWidth="1"/>
    <col min="8712" max="8960" width="11.42578125" style="22"/>
    <col min="8961" max="8966" width="8" style="22" customWidth="1"/>
    <col min="8967" max="8967" width="18.85546875" style="22" customWidth="1"/>
    <col min="8968" max="9216" width="11.42578125" style="22"/>
    <col min="9217" max="9222" width="8" style="22" customWidth="1"/>
    <col min="9223" max="9223" width="18.85546875" style="22" customWidth="1"/>
    <col min="9224" max="9472" width="11.42578125" style="22"/>
    <col min="9473" max="9478" width="8" style="22" customWidth="1"/>
    <col min="9479" max="9479" width="18.85546875" style="22" customWidth="1"/>
    <col min="9480" max="9728" width="11.42578125" style="22"/>
    <col min="9729" max="9734" width="8" style="22" customWidth="1"/>
    <col min="9735" max="9735" width="18.85546875" style="22" customWidth="1"/>
    <col min="9736" max="9984" width="11.42578125" style="22"/>
    <col min="9985" max="9990" width="8" style="22" customWidth="1"/>
    <col min="9991" max="9991" width="18.85546875" style="22" customWidth="1"/>
    <col min="9992" max="10240" width="11.42578125" style="22"/>
    <col min="10241" max="10246" width="8" style="22" customWidth="1"/>
    <col min="10247" max="10247" width="18.85546875" style="22" customWidth="1"/>
    <col min="10248" max="10496" width="11.42578125" style="22"/>
    <col min="10497" max="10502" width="8" style="22" customWidth="1"/>
    <col min="10503" max="10503" width="18.85546875" style="22" customWidth="1"/>
    <col min="10504" max="10752" width="11.42578125" style="22"/>
    <col min="10753" max="10758" width="8" style="22" customWidth="1"/>
    <col min="10759" max="10759" width="18.85546875" style="22" customWidth="1"/>
    <col min="10760" max="11008" width="11.42578125" style="22"/>
    <col min="11009" max="11014" width="8" style="22" customWidth="1"/>
    <col min="11015" max="11015" width="18.85546875" style="22" customWidth="1"/>
    <col min="11016" max="11264" width="11.42578125" style="22"/>
    <col min="11265" max="11270" width="8" style="22" customWidth="1"/>
    <col min="11271" max="11271" width="18.85546875" style="22" customWidth="1"/>
    <col min="11272" max="11520" width="11.42578125" style="22"/>
    <col min="11521" max="11526" width="8" style="22" customWidth="1"/>
    <col min="11527" max="11527" width="18.85546875" style="22" customWidth="1"/>
    <col min="11528" max="11776" width="11.42578125" style="22"/>
    <col min="11777" max="11782" width="8" style="22" customWidth="1"/>
    <col min="11783" max="11783" width="18.85546875" style="22" customWidth="1"/>
    <col min="11784" max="12032" width="11.42578125" style="22"/>
    <col min="12033" max="12038" width="8" style="22" customWidth="1"/>
    <col min="12039" max="12039" width="18.85546875" style="22" customWidth="1"/>
    <col min="12040" max="12288" width="11.42578125" style="22"/>
    <col min="12289" max="12294" width="8" style="22" customWidth="1"/>
    <col min="12295" max="12295" width="18.85546875" style="22" customWidth="1"/>
    <col min="12296" max="12544" width="11.42578125" style="22"/>
    <col min="12545" max="12550" width="8" style="22" customWidth="1"/>
    <col min="12551" max="12551" width="18.85546875" style="22" customWidth="1"/>
    <col min="12552" max="12800" width="11.42578125" style="22"/>
    <col min="12801" max="12806" width="8" style="22" customWidth="1"/>
    <col min="12807" max="12807" width="18.85546875" style="22" customWidth="1"/>
    <col min="12808" max="13056" width="11.42578125" style="22"/>
    <col min="13057" max="13062" width="8" style="22" customWidth="1"/>
    <col min="13063" max="13063" width="18.85546875" style="22" customWidth="1"/>
    <col min="13064" max="13312" width="11.42578125" style="22"/>
    <col min="13313" max="13318" width="8" style="22" customWidth="1"/>
    <col min="13319" max="13319" width="18.85546875" style="22" customWidth="1"/>
    <col min="13320" max="13568" width="11.42578125" style="22"/>
    <col min="13569" max="13574" width="8" style="22" customWidth="1"/>
    <col min="13575" max="13575" width="18.85546875" style="22" customWidth="1"/>
    <col min="13576" max="13824" width="11.42578125" style="22"/>
    <col min="13825" max="13830" width="8" style="22" customWidth="1"/>
    <col min="13831" max="13831" width="18.85546875" style="22" customWidth="1"/>
    <col min="13832" max="14080" width="11.42578125" style="22"/>
    <col min="14081" max="14086" width="8" style="22" customWidth="1"/>
    <col min="14087" max="14087" width="18.85546875" style="22" customWidth="1"/>
    <col min="14088" max="14336" width="11.42578125" style="22"/>
    <col min="14337" max="14342" width="8" style="22" customWidth="1"/>
    <col min="14343" max="14343" width="18.85546875" style="22" customWidth="1"/>
    <col min="14344" max="14592" width="11.42578125" style="22"/>
    <col min="14593" max="14598" width="8" style="22" customWidth="1"/>
    <col min="14599" max="14599" width="18.85546875" style="22" customWidth="1"/>
    <col min="14600" max="14848" width="11.42578125" style="22"/>
    <col min="14849" max="14854" width="8" style="22" customWidth="1"/>
    <col min="14855" max="14855" width="18.85546875" style="22" customWidth="1"/>
    <col min="14856" max="15104" width="11.42578125" style="22"/>
    <col min="15105" max="15110" width="8" style="22" customWidth="1"/>
    <col min="15111" max="15111" width="18.85546875" style="22" customWidth="1"/>
    <col min="15112" max="15360" width="11.42578125" style="22"/>
    <col min="15361" max="15366" width="8" style="22" customWidth="1"/>
    <col min="15367" max="15367" width="18.85546875" style="22" customWidth="1"/>
    <col min="15368" max="15616" width="11.42578125" style="22"/>
    <col min="15617" max="15622" width="8" style="22" customWidth="1"/>
    <col min="15623" max="15623" width="18.85546875" style="22" customWidth="1"/>
    <col min="15624" max="15872" width="11.42578125" style="22"/>
    <col min="15873" max="15878" width="8" style="22" customWidth="1"/>
    <col min="15879" max="15879" width="18.85546875" style="22" customWidth="1"/>
    <col min="15880" max="16128" width="11.42578125" style="22"/>
    <col min="16129" max="16134" width="8" style="22" customWidth="1"/>
    <col min="16135" max="16135" width="18.85546875" style="22" customWidth="1"/>
    <col min="16136" max="16384" width="11.42578125" style="22"/>
  </cols>
  <sheetData>
    <row r="1" spans="1:35" ht="45" customHeight="1" x14ac:dyDescent="0.2">
      <c r="A1" s="1396" t="s">
        <v>522</v>
      </c>
      <c r="B1" s="1396"/>
      <c r="C1" s="1396"/>
      <c r="D1" s="1396"/>
      <c r="E1" s="1396"/>
      <c r="F1" s="1396"/>
      <c r="G1" s="1396"/>
    </row>
    <row r="2" spans="1:35" ht="36.75" customHeight="1" x14ac:dyDescent="0.2">
      <c r="A2" s="1397" t="s">
        <v>523</v>
      </c>
      <c r="B2" s="1397"/>
      <c r="C2" s="1397"/>
      <c r="D2" s="1397"/>
      <c r="E2" s="1397"/>
      <c r="F2" s="1397"/>
      <c r="G2" s="1397" t="s">
        <v>524</v>
      </c>
    </row>
    <row r="3" spans="1:35" ht="36.75" customHeight="1" x14ac:dyDescent="0.2">
      <c r="A3" s="1397" t="s">
        <v>525</v>
      </c>
      <c r="B3" s="1397"/>
      <c r="C3" s="1397" t="s">
        <v>526</v>
      </c>
      <c r="D3" s="1397"/>
      <c r="E3" s="1397" t="s">
        <v>527</v>
      </c>
      <c r="F3" s="1397"/>
      <c r="G3" s="1397"/>
    </row>
    <row r="4" spans="1:35" ht="33" customHeight="1" x14ac:dyDescent="0.2">
      <c r="A4" s="23">
        <v>0</v>
      </c>
      <c r="B4" s="23">
        <v>29</v>
      </c>
      <c r="C4" s="23">
        <v>0</v>
      </c>
      <c r="D4" s="23">
        <v>59</v>
      </c>
      <c r="E4" s="23">
        <v>0</v>
      </c>
      <c r="F4" s="23">
        <v>79</v>
      </c>
      <c r="G4" s="23" t="s">
        <v>520</v>
      </c>
    </row>
    <row r="5" spans="1:35" ht="33" customHeight="1" x14ac:dyDescent="0.2">
      <c r="A5" s="23">
        <v>30</v>
      </c>
      <c r="B5" s="23">
        <v>39</v>
      </c>
      <c r="C5" s="23">
        <v>60</v>
      </c>
      <c r="D5" s="23">
        <v>69</v>
      </c>
      <c r="E5" s="23">
        <v>80</v>
      </c>
      <c r="F5" s="23">
        <v>89</v>
      </c>
      <c r="G5" s="23" t="s">
        <v>521</v>
      </c>
    </row>
    <row r="6" spans="1:35" ht="33" customHeight="1" x14ac:dyDescent="0.2">
      <c r="A6" s="23">
        <v>40</v>
      </c>
      <c r="B6" s="23">
        <v>100</v>
      </c>
      <c r="C6" s="23">
        <v>70</v>
      </c>
      <c r="D6" s="23">
        <v>100</v>
      </c>
      <c r="E6" s="23">
        <v>90</v>
      </c>
      <c r="F6" s="23">
        <v>100</v>
      </c>
      <c r="G6" s="23" t="s">
        <v>519</v>
      </c>
    </row>
    <row r="7" spans="1:35" ht="48.75" customHeight="1" x14ac:dyDescent="0.2">
      <c r="A7" s="24"/>
      <c r="B7" s="24"/>
      <c r="C7" s="24"/>
      <c r="D7" s="24"/>
      <c r="E7" s="24"/>
      <c r="F7" s="24"/>
      <c r="G7" s="25"/>
    </row>
    <row r="8" spans="1:35" ht="48.75" customHeight="1" x14ac:dyDescent="0.2">
      <c r="A8" s="82"/>
      <c r="B8" s="24"/>
      <c r="C8" s="24"/>
      <c r="D8" s="24"/>
      <c r="E8" s="24"/>
      <c r="F8" s="24"/>
      <c r="G8" s="25"/>
    </row>
    <row r="9" spans="1:35" ht="48.75" customHeight="1" x14ac:dyDescent="0.2">
      <c r="A9" s="24"/>
      <c r="B9" s="24"/>
      <c r="C9" s="24"/>
      <c r="D9" s="24"/>
      <c r="E9" s="24"/>
      <c r="F9" s="24"/>
      <c r="G9" s="25"/>
    </row>
    <row r="10" spans="1:35" ht="4.5" customHeight="1" x14ac:dyDescent="0.2">
      <c r="A10" s="24"/>
      <c r="B10" s="24"/>
      <c r="C10" s="24"/>
      <c r="D10" s="24"/>
      <c r="E10" s="24"/>
      <c r="F10" s="24"/>
      <c r="G10" s="25"/>
    </row>
    <row r="11" spans="1:35" ht="22.5" customHeight="1" x14ac:dyDescent="0.2">
      <c r="A11" s="24"/>
      <c r="B11" s="24"/>
      <c r="C11" s="24"/>
      <c r="D11" s="24"/>
      <c r="E11" s="24"/>
      <c r="F11" s="24"/>
      <c r="G11" s="25"/>
    </row>
    <row r="12" spans="1:35" ht="4.5" customHeight="1" x14ac:dyDescent="0.2">
      <c r="A12" s="26"/>
      <c r="B12" s="26"/>
      <c r="C12" s="26"/>
      <c r="D12" s="26"/>
      <c r="E12" s="26"/>
      <c r="F12" s="26"/>
      <c r="G12" s="27"/>
    </row>
    <row r="13" spans="1:35" ht="31.5" customHeight="1" x14ac:dyDescent="0.25"/>
    <row r="14" spans="1:35" ht="18.75" customHeight="1" x14ac:dyDescent="0.25"/>
    <row r="15" spans="1:35" s="29" customFormat="1" ht="18.75" customHeight="1" x14ac:dyDescent="0.25">
      <c r="A15" s="28"/>
      <c r="B15" s="28"/>
      <c r="C15" s="28"/>
      <c r="D15" s="28"/>
      <c r="E15" s="28"/>
      <c r="F15" s="28"/>
      <c r="G15" s="28"/>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row>
    <row r="16" spans="1:35" s="29" customFormat="1" ht="18.75" customHeight="1" x14ac:dyDescent="0.25">
      <c r="A16" s="28"/>
      <c r="B16" s="28"/>
      <c r="C16" s="28"/>
      <c r="D16" s="28"/>
      <c r="E16" s="28"/>
      <c r="F16" s="28"/>
      <c r="G16" s="28"/>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row>
    <row r="17" spans="1:35" s="29" customFormat="1" ht="18.75" customHeight="1" x14ac:dyDescent="0.25">
      <c r="A17" s="28"/>
      <c r="B17" s="28"/>
      <c r="C17" s="28"/>
      <c r="D17" s="28"/>
      <c r="E17" s="28"/>
      <c r="F17" s="28"/>
      <c r="G17" s="28"/>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row>
    <row r="18" spans="1:35" s="29" customFormat="1" ht="18.75" customHeight="1" x14ac:dyDescent="0.25">
      <c r="A18" s="28"/>
      <c r="B18" s="28"/>
      <c r="C18" s="28"/>
      <c r="D18" s="28"/>
      <c r="E18" s="28"/>
      <c r="F18" s="28"/>
      <c r="G18" s="28"/>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row>
    <row r="19" spans="1:35" s="29" customFormat="1" ht="18.75" customHeight="1" x14ac:dyDescent="0.25">
      <c r="A19" s="28"/>
      <c r="B19" s="28"/>
      <c r="C19" s="28"/>
      <c r="D19" s="28"/>
      <c r="E19" s="28"/>
      <c r="F19" s="28"/>
      <c r="G19" s="28"/>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row>
    <row r="26" spans="1:35" s="29" customFormat="1" ht="18.75" customHeight="1" x14ac:dyDescent="0.25">
      <c r="A26" s="28"/>
      <c r="B26" s="28"/>
      <c r="C26" s="28"/>
      <c r="D26" s="28"/>
      <c r="E26" s="28"/>
      <c r="F26" s="28"/>
      <c r="G26" s="28"/>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row>
    <row r="27" spans="1:35" s="29" customFormat="1" ht="18.75" customHeight="1" x14ac:dyDescent="0.25">
      <c r="A27" s="28"/>
      <c r="B27" s="28"/>
      <c r="C27" s="28"/>
      <c r="D27" s="28"/>
      <c r="E27" s="28"/>
      <c r="F27" s="28"/>
      <c r="G27" s="28"/>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row>
    <row r="28" spans="1:35" s="29" customFormat="1" ht="18.75" customHeight="1" x14ac:dyDescent="0.25">
      <c r="A28" s="28"/>
      <c r="B28" s="28"/>
      <c r="C28" s="28"/>
      <c r="D28" s="28"/>
      <c r="E28" s="28"/>
      <c r="F28" s="28"/>
      <c r="G28" s="28"/>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row>
    <row r="32" spans="1:35" s="29" customFormat="1" ht="18.75" customHeight="1" x14ac:dyDescent="0.25">
      <c r="A32" s="28"/>
      <c r="B32" s="28"/>
      <c r="C32" s="28"/>
      <c r="D32" s="28"/>
      <c r="E32" s="28"/>
      <c r="F32" s="28"/>
      <c r="G32" s="28"/>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1:35" s="29" customFormat="1" ht="18.75" customHeight="1" x14ac:dyDescent="0.25">
      <c r="A33" s="28"/>
      <c r="B33" s="28"/>
      <c r="C33" s="28"/>
      <c r="D33" s="28"/>
      <c r="E33" s="28"/>
      <c r="F33" s="28"/>
      <c r="G33" s="28"/>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row>
  </sheetData>
  <mergeCells count="6">
    <mergeCell ref="A1:G1"/>
    <mergeCell ref="A2:F2"/>
    <mergeCell ref="G2:G3"/>
    <mergeCell ref="A3:B3"/>
    <mergeCell ref="C3:D3"/>
    <mergeCell ref="E3:F3"/>
  </mergeCells>
  <dataValidations count="1">
    <dataValidation type="list" allowBlank="1" showInputMessage="1" showErrorMessage="1" sqref="A8" xr:uid="{00000000-0002-0000-0A00-000000000000}">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241"/>
  <sheetViews>
    <sheetView topLeftCell="A4" zoomScale="57" zoomScaleNormal="57" workbookViewId="0">
      <pane xSplit="5" ySplit="4" topLeftCell="F8" activePane="bottomRight" state="frozen"/>
      <selection activeCell="A4" sqref="A4"/>
      <selection pane="topRight" activeCell="F4" sqref="F4"/>
      <selection pane="bottomLeft" activeCell="A8" sqref="A8"/>
      <selection pane="bottomRight" activeCell="C10" sqref="C10"/>
    </sheetView>
  </sheetViews>
  <sheetFormatPr baseColWidth="10" defaultColWidth="11.42578125" defaultRowHeight="20.25" x14ac:dyDescent="0.3"/>
  <cols>
    <col min="1" max="1" width="2" style="56" customWidth="1"/>
    <col min="2" max="2" width="7.85546875" style="49" customWidth="1"/>
    <col min="3" max="3" width="63.140625" style="58" customWidth="1"/>
    <col min="4" max="4" width="14.42578125" style="49" hidden="1" customWidth="1"/>
    <col min="5" max="5" width="2.5703125" style="33" customWidth="1"/>
    <col min="6" max="7" width="24.85546875" style="65" customWidth="1"/>
    <col min="8" max="8" width="18.140625" style="52" customWidth="1"/>
    <col min="9" max="9" width="2.5703125" style="33" customWidth="1"/>
    <col min="10" max="10" width="26.85546875" style="65" customWidth="1"/>
    <col min="11" max="11" width="2.7109375" style="56" customWidth="1"/>
    <col min="12" max="12" width="13.5703125" style="51" customWidth="1"/>
    <col min="13" max="13" width="18.140625" style="52" customWidth="1"/>
    <col min="14" max="14" width="2" style="56" customWidth="1"/>
    <col min="15" max="15" width="1.140625" style="56" customWidth="1"/>
    <col min="16" max="16" width="23.85546875" style="51" customWidth="1"/>
    <col min="17" max="17" width="3.140625" style="56" customWidth="1"/>
    <col min="18" max="18" width="9.7109375" style="57" customWidth="1"/>
    <col min="19" max="19" width="16" style="57" customWidth="1"/>
    <col min="20" max="24" width="9.7109375" style="57" customWidth="1"/>
    <col min="25" max="25" width="14.5703125" style="57" customWidth="1"/>
    <col min="26" max="26" width="14" style="57" customWidth="1"/>
    <col min="27" max="27" width="9.7109375" style="57" customWidth="1"/>
    <col min="28" max="28" width="13" style="57" customWidth="1"/>
    <col min="29" max="29" width="12.28515625" style="63" customWidth="1"/>
    <col min="30" max="30" width="2" style="56" customWidth="1"/>
    <col min="31" max="34" width="9.7109375" style="57" customWidth="1"/>
    <col min="35" max="35" width="12.28515625" style="63" customWidth="1"/>
    <col min="36" max="36" width="3.28515625" style="56" customWidth="1"/>
    <col min="37" max="37" width="15.42578125" style="63" customWidth="1"/>
    <col min="38" max="38" width="3" style="56" customWidth="1"/>
    <col min="39" max="16384" width="11.42578125" style="56"/>
  </cols>
  <sheetData>
    <row r="1" spans="2:37" s="50" customFormat="1" ht="9" hidden="1" customHeight="1" x14ac:dyDescent="0.2">
      <c r="B1" s="47"/>
      <c r="C1" s="48"/>
      <c r="D1" s="49"/>
      <c r="E1" s="33"/>
      <c r="F1" s="65"/>
      <c r="G1" s="65"/>
      <c r="H1" s="52"/>
      <c r="I1" s="33"/>
      <c r="J1" s="65"/>
      <c r="L1" s="51"/>
      <c r="M1" s="52"/>
      <c r="P1" s="51"/>
      <c r="R1" s="53"/>
      <c r="S1" s="53"/>
      <c r="T1" s="53"/>
      <c r="U1" s="53"/>
      <c r="V1" s="53"/>
      <c r="W1" s="53"/>
      <c r="X1" s="53"/>
      <c r="Y1" s="53"/>
      <c r="Z1" s="53"/>
      <c r="AA1" s="53"/>
      <c r="AB1" s="53"/>
      <c r="AC1" s="60"/>
      <c r="AE1" s="53"/>
      <c r="AF1" s="53"/>
      <c r="AG1" s="53"/>
      <c r="AH1" s="53"/>
      <c r="AI1" s="60"/>
      <c r="AK1" s="60"/>
    </row>
    <row r="2" spans="2:37" s="54" customFormat="1" ht="144" hidden="1" customHeight="1" x14ac:dyDescent="0.2">
      <c r="B2" s="1353" t="s">
        <v>761</v>
      </c>
      <c r="C2" s="1353"/>
      <c r="D2" s="1353"/>
      <c r="E2" s="1353"/>
      <c r="F2" s="1353"/>
      <c r="G2" s="1353"/>
      <c r="H2" s="1353"/>
      <c r="I2" s="1353"/>
      <c r="J2" s="1353"/>
      <c r="K2" s="1353"/>
      <c r="L2" s="51"/>
      <c r="M2" s="52"/>
      <c r="P2" s="51"/>
      <c r="R2" s="55"/>
      <c r="S2" s="55"/>
      <c r="T2" s="55"/>
      <c r="U2" s="55"/>
      <c r="V2" s="55"/>
      <c r="W2" s="55"/>
      <c r="X2" s="55"/>
      <c r="Y2" s="55"/>
      <c r="Z2" s="55"/>
      <c r="AA2" s="55"/>
      <c r="AB2" s="55"/>
      <c r="AC2" s="61"/>
      <c r="AE2" s="55"/>
      <c r="AF2" s="55"/>
      <c r="AG2" s="55"/>
      <c r="AH2" s="55"/>
      <c r="AI2" s="61"/>
      <c r="AK2" s="61"/>
    </row>
    <row r="3" spans="2:37" s="54" customFormat="1" ht="81" hidden="1" customHeight="1" x14ac:dyDescent="0.2">
      <c r="B3" s="1353" t="s">
        <v>762</v>
      </c>
      <c r="C3" s="1353"/>
      <c r="D3" s="1353"/>
      <c r="E3" s="1353"/>
      <c r="F3" s="1353"/>
      <c r="G3" s="1353"/>
      <c r="H3" s="1353"/>
      <c r="I3" s="1353"/>
      <c r="J3" s="1353"/>
      <c r="K3" s="1353"/>
      <c r="L3" s="1354"/>
      <c r="M3" s="1354"/>
      <c r="P3" s="33"/>
      <c r="R3" s="55"/>
      <c r="S3" s="55"/>
      <c r="T3" s="55"/>
      <c r="U3" s="55"/>
      <c r="V3" s="55"/>
      <c r="W3" s="55"/>
      <c r="X3" s="55"/>
      <c r="Y3" s="55"/>
      <c r="Z3" s="55"/>
      <c r="AA3" s="55"/>
      <c r="AB3" s="55"/>
      <c r="AC3" s="61"/>
      <c r="AE3" s="55"/>
      <c r="AF3" s="55"/>
      <c r="AG3" s="55"/>
      <c r="AH3" s="55"/>
      <c r="AI3" s="61"/>
      <c r="AK3" s="61"/>
    </row>
    <row r="4" spans="2:37" s="50" customFormat="1" ht="10.9" customHeight="1" x14ac:dyDescent="0.2">
      <c r="B4" s="1355"/>
      <c r="C4" s="1355"/>
      <c r="D4" s="1355"/>
      <c r="E4" s="1355"/>
      <c r="F4" s="1355"/>
      <c r="G4" s="1355"/>
      <c r="H4" s="1355"/>
      <c r="I4" s="1355"/>
      <c r="J4" s="1356"/>
      <c r="K4" s="1356"/>
      <c r="L4" s="51"/>
      <c r="M4" s="52"/>
      <c r="P4" s="51"/>
      <c r="R4" s="53"/>
      <c r="S4" s="53"/>
      <c r="T4" s="53"/>
      <c r="U4" s="53"/>
      <c r="V4" s="53"/>
      <c r="W4" s="53"/>
      <c r="X4" s="53"/>
      <c r="Y4" s="53"/>
      <c r="Z4" s="53"/>
      <c r="AA4" s="53"/>
      <c r="AB4" s="53"/>
      <c r="AC4" s="60"/>
      <c r="AE4" s="53"/>
      <c r="AF4" s="53"/>
      <c r="AG4" s="53"/>
      <c r="AH4" s="53"/>
      <c r="AI4" s="60"/>
      <c r="AK4" s="60"/>
    </row>
    <row r="5" spans="2:37" s="30" customFormat="1" ht="48.6" customHeight="1" x14ac:dyDescent="0.2">
      <c r="B5" s="1357" t="str">
        <f>GENERAL!B6</f>
        <v xml:space="preserve">UNIVERSO DE AUDITORÍA POR GRUPOS
TITULO DE LA AUDITORÍA O TEMA
</v>
      </c>
      <c r="C5" s="1358"/>
      <c r="D5" s="1359"/>
      <c r="E5" s="79"/>
      <c r="F5" s="1363" t="str">
        <f>GENERAL!AX6</f>
        <v>CANTIDAD DE TEMAS IDENTIFICADOS</v>
      </c>
      <c r="G5" s="1357" t="str">
        <f>GENERAL!AY6</f>
        <v>CANTIDAD DE TEMAS CUBIERTOS</v>
      </c>
      <c r="H5" s="1359"/>
      <c r="I5" s="79"/>
      <c r="J5" s="1365" t="s">
        <v>768</v>
      </c>
      <c r="L5" s="1367" t="s">
        <v>771</v>
      </c>
      <c r="M5" s="1368"/>
      <c r="P5" s="1374" t="s">
        <v>772</v>
      </c>
      <c r="R5" s="1378" t="s">
        <v>849</v>
      </c>
      <c r="S5" s="1379"/>
      <c r="T5" s="1379"/>
      <c r="U5" s="1379"/>
      <c r="V5" s="1379"/>
      <c r="W5" s="1379"/>
      <c r="X5" s="1379"/>
      <c r="Y5" s="1379"/>
      <c r="Z5" s="1379"/>
      <c r="AA5" s="1379"/>
      <c r="AB5" s="1379"/>
      <c r="AC5" s="1380"/>
      <c r="AE5" s="1381" t="s">
        <v>850</v>
      </c>
      <c r="AF5" s="1382"/>
      <c r="AG5" s="1382"/>
      <c r="AH5" s="1382"/>
      <c r="AI5" s="1383"/>
      <c r="AK5" s="1376" t="s">
        <v>510</v>
      </c>
    </row>
    <row r="6" spans="2:37" s="30" customFormat="1" ht="167.45" customHeight="1" x14ac:dyDescent="0.2">
      <c r="B6" s="1360"/>
      <c r="C6" s="1361"/>
      <c r="D6" s="1362"/>
      <c r="E6" s="79"/>
      <c r="F6" s="1364"/>
      <c r="G6" s="1360"/>
      <c r="H6" s="1362"/>
      <c r="I6" s="79"/>
      <c r="J6" s="1366"/>
      <c r="L6" s="1369"/>
      <c r="M6" s="1370"/>
      <c r="P6" s="1375"/>
      <c r="R6" s="45" t="e">
        <f>'Recurso Humano'!#REF!</f>
        <v>#REF!</v>
      </c>
      <c r="S6" s="45" t="str">
        <f>'Recurso Humano'!B3</f>
        <v>Armando Calderón Salom</v>
      </c>
      <c r="T6" s="45" t="str">
        <f>'Recurso Humano'!B4</f>
        <v>Miguel Darío Beltrán Beltrán</v>
      </c>
      <c r="U6" s="45" t="str">
        <f>'Recurso Humano'!B7</f>
        <v>Oscar Leonardo Plata Plata</v>
      </c>
      <c r="V6" s="45" t="str">
        <f>'Recurso Humano'!B8</f>
        <v>Rezzan Leonardo Chamorro Gómez</v>
      </c>
      <c r="W6" s="45" t="str">
        <f>'Recurso Humano'!B5</f>
        <v>Norma Regina Figueroa Moreno</v>
      </c>
      <c r="X6" s="45" t="str">
        <f>'Recurso Humano'!B6</f>
        <v>Olga Lucía Baquero Ortega</v>
      </c>
      <c r="Y6" s="45" t="str">
        <f>'Recurso Humano'!B9</f>
        <v>Sandra Milena Castro Achury</v>
      </c>
      <c r="Z6" s="45" t="str">
        <f>'Recurso Humano'!B10</f>
        <v>Tarcila Isabel Martínez Herazo</v>
      </c>
      <c r="AA6" s="45" t="str">
        <f>'Recurso Humano'!B2</f>
        <v>Jefe Oficina de Control Interno</v>
      </c>
      <c r="AB6" s="45" t="str">
        <f>'Recurso Humano'!B24</f>
        <v>Profesional y/o Contratista Designado por la JOCI</v>
      </c>
      <c r="AC6" s="46" t="s">
        <v>510</v>
      </c>
      <c r="AE6" s="43" t="str">
        <f>'Recurso Humano'!B18</f>
        <v>Alexander Brito Vergara</v>
      </c>
      <c r="AF6" s="43" t="str">
        <f>'Recurso Humano'!B19</f>
        <v>Andrés Mauricio Romo Quebradas</v>
      </c>
      <c r="AG6" s="43" t="str">
        <f>'Recurso Humano'!B20</f>
        <v>Andro Cabrales Álvarez</v>
      </c>
      <c r="AH6" s="43" t="str">
        <f>'Recurso Humano'!B22</f>
        <v>Ivan Andrés Cadena Ramos</v>
      </c>
      <c r="AI6" s="44" t="s">
        <v>510</v>
      </c>
      <c r="AK6" s="1377"/>
    </row>
    <row r="7" spans="2:37" s="33" customFormat="1" ht="12.6" customHeight="1" x14ac:dyDescent="0.2">
      <c r="C7" s="54"/>
      <c r="F7" s="30"/>
      <c r="G7" s="30"/>
      <c r="H7" s="52"/>
      <c r="J7" s="30"/>
      <c r="L7" s="51"/>
      <c r="M7" s="52"/>
      <c r="P7" s="51"/>
      <c r="R7" s="42"/>
      <c r="S7" s="42"/>
      <c r="T7" s="42"/>
      <c r="U7" s="42"/>
      <c r="V7" s="42"/>
      <c r="W7" s="42"/>
      <c r="X7" s="42"/>
      <c r="Y7" s="42"/>
      <c r="Z7" s="42"/>
      <c r="AA7" s="42"/>
      <c r="AB7" s="42"/>
      <c r="AC7" s="62"/>
      <c r="AE7" s="42"/>
      <c r="AF7" s="42"/>
      <c r="AG7" s="42"/>
      <c r="AH7" s="42"/>
      <c r="AI7" s="62"/>
      <c r="AK7" s="62"/>
    </row>
    <row r="8" spans="2:37" s="33" customFormat="1" ht="46.15" customHeight="1" x14ac:dyDescent="0.2">
      <c r="B8" s="31">
        <f>GENERAL!A11</f>
        <v>1</v>
      </c>
      <c r="C8" s="35" t="str">
        <f>GENERAL!B11</f>
        <v>AUDITORÍAS DE LEY CON FECHA DE ENTREGA</v>
      </c>
      <c r="D8" s="31">
        <f>GENERAL!E11</f>
        <v>0</v>
      </c>
      <c r="F8" s="66">
        <f>GENERAL!AX27</f>
        <v>7</v>
      </c>
      <c r="G8" s="66">
        <f>GENERAL!AY27</f>
        <v>7</v>
      </c>
      <c r="H8" s="34">
        <f>G8/F8</f>
        <v>1</v>
      </c>
      <c r="J8" s="67">
        <f>GENERAL!AT27</f>
        <v>13</v>
      </c>
      <c r="L8" s="31">
        <f>GENERAL!BK27</f>
        <v>0</v>
      </c>
      <c r="M8" s="34">
        <f>L8/J8</f>
        <v>0</v>
      </c>
      <c r="P8" s="31">
        <f>GENERAL!BM27</f>
        <v>0</v>
      </c>
      <c r="R8" s="31">
        <v>5</v>
      </c>
      <c r="S8" s="31">
        <v>1</v>
      </c>
      <c r="T8" s="31"/>
      <c r="U8" s="31">
        <v>1</v>
      </c>
      <c r="V8" s="31"/>
      <c r="W8" s="31">
        <v>1</v>
      </c>
      <c r="X8" s="31">
        <v>3</v>
      </c>
      <c r="Y8" s="31">
        <v>2</v>
      </c>
      <c r="Z8" s="31">
        <v>4</v>
      </c>
      <c r="AA8" s="31"/>
      <c r="AB8" s="31"/>
      <c r="AC8" s="59">
        <f>SUM(R8:AB8)</f>
        <v>17</v>
      </c>
      <c r="AE8" s="31"/>
      <c r="AF8" s="31"/>
      <c r="AG8" s="31"/>
      <c r="AH8" s="31"/>
      <c r="AI8" s="64">
        <f t="shared" ref="AI8:AI33" si="0">SUM(AE8:AH8)</f>
        <v>0</v>
      </c>
      <c r="AK8" s="68">
        <f t="shared" ref="AK8:AK33" si="1">AC8+AI8</f>
        <v>17</v>
      </c>
    </row>
    <row r="9" spans="2:37" s="33" customFormat="1" ht="46.15" customHeight="1" x14ac:dyDescent="0.2">
      <c r="B9" s="31">
        <f>GENERAL!A30</f>
        <v>2</v>
      </c>
      <c r="C9" s="32" t="str">
        <f>GENERAL!B30</f>
        <v>AUDITORÍAS DE LEY SIN FECHA DE ENTREGA</v>
      </c>
      <c r="D9" s="31">
        <f>GENERAL!E30</f>
        <v>0</v>
      </c>
      <c r="F9" s="66">
        <f>GENERAL!AX61</f>
        <v>20</v>
      </c>
      <c r="G9" s="66">
        <f>GENERAL!AY61</f>
        <v>19</v>
      </c>
      <c r="H9" s="34">
        <f t="shared" ref="H9" si="2">G9/F9</f>
        <v>0.95</v>
      </c>
      <c r="J9" s="67">
        <f>GENERAL!AT61</f>
        <v>31</v>
      </c>
      <c r="L9" s="31">
        <f>GENERAL!BK61</f>
        <v>0</v>
      </c>
      <c r="M9" s="34">
        <f t="shared" ref="M9" si="3">L9/J9</f>
        <v>0</v>
      </c>
      <c r="P9" s="31">
        <f>GENERAL!BM61</f>
        <v>0</v>
      </c>
      <c r="R9" s="31">
        <v>5</v>
      </c>
      <c r="S9" s="31">
        <v>6</v>
      </c>
      <c r="T9" s="31">
        <v>1</v>
      </c>
      <c r="U9" s="31">
        <v>2</v>
      </c>
      <c r="V9" s="31">
        <v>1</v>
      </c>
      <c r="W9" s="31">
        <v>2</v>
      </c>
      <c r="X9" s="31">
        <v>2</v>
      </c>
      <c r="Y9" s="31"/>
      <c r="Z9" s="31">
        <v>3</v>
      </c>
      <c r="AA9" s="31"/>
      <c r="AB9" s="31"/>
      <c r="AC9" s="59">
        <f t="shared" ref="AC9:AC33" si="4">SUM(R9:AB9)</f>
        <v>22</v>
      </c>
      <c r="AE9" s="31">
        <v>4</v>
      </c>
      <c r="AF9" s="31">
        <v>1</v>
      </c>
      <c r="AG9" s="31">
        <v>3</v>
      </c>
      <c r="AH9" s="31"/>
      <c r="AI9" s="64">
        <f t="shared" si="0"/>
        <v>8</v>
      </c>
      <c r="AK9" s="68">
        <f t="shared" si="1"/>
        <v>30</v>
      </c>
    </row>
    <row r="10" spans="2:37" s="33" customFormat="1" ht="46.15" customHeight="1" x14ac:dyDescent="0.2">
      <c r="B10" s="31">
        <f>GENERAL!A64</f>
        <v>3</v>
      </c>
      <c r="C10" s="32" t="str">
        <f>GENERAL!B64</f>
        <v>AUDITORÍAS DE GESTIÓN POR ÁREA ORGANIZACIONAL</v>
      </c>
      <c r="D10" s="31" t="e">
        <f>GENERAL!#REF!</f>
        <v>#REF!</v>
      </c>
      <c r="F10" s="66">
        <f>GENERAL!AX97</f>
        <v>26</v>
      </c>
      <c r="G10" s="66">
        <f>GENERAL!AY97</f>
        <v>23</v>
      </c>
      <c r="H10" s="34">
        <f t="shared" ref="H10:H33" si="5">G10/F10</f>
        <v>0.88461538461538458</v>
      </c>
      <c r="J10" s="67">
        <f>GENERAL!AT97</f>
        <v>23</v>
      </c>
      <c r="L10" s="31">
        <f>GENERAL!BK97</f>
        <v>0</v>
      </c>
      <c r="M10" s="34">
        <f t="shared" ref="M10:M28" si="6">L10/J10</f>
        <v>0</v>
      </c>
      <c r="P10" s="31">
        <f>GENERAL!BM97</f>
        <v>0</v>
      </c>
      <c r="R10" s="31">
        <v>2</v>
      </c>
      <c r="S10" s="31">
        <v>2</v>
      </c>
      <c r="T10" s="31">
        <v>3</v>
      </c>
      <c r="U10" s="31">
        <v>2</v>
      </c>
      <c r="V10" s="31">
        <v>2</v>
      </c>
      <c r="W10" s="31">
        <v>2</v>
      </c>
      <c r="X10" s="31">
        <v>2</v>
      </c>
      <c r="Y10" s="31">
        <v>2</v>
      </c>
      <c r="Z10" s="31">
        <v>4</v>
      </c>
      <c r="AA10" s="31"/>
      <c r="AB10" s="31"/>
      <c r="AC10" s="59">
        <f t="shared" si="4"/>
        <v>21</v>
      </c>
      <c r="AE10" s="31"/>
      <c r="AF10" s="31"/>
      <c r="AG10" s="31"/>
      <c r="AH10" s="31"/>
      <c r="AI10" s="64">
        <f t="shared" si="0"/>
        <v>0</v>
      </c>
      <c r="AK10" s="68">
        <f t="shared" si="1"/>
        <v>21</v>
      </c>
    </row>
    <row r="11" spans="2:37" s="33" customFormat="1" ht="46.15" customHeight="1" x14ac:dyDescent="0.2">
      <c r="B11" s="31">
        <f>GENERAL!A100</f>
        <v>4</v>
      </c>
      <c r="C11" s="32" t="str">
        <f>GENERAL!B100</f>
        <v>AUDITORÍAS A PROCESOS</v>
      </c>
      <c r="D11" s="31">
        <f>GENERAL!E100</f>
        <v>0</v>
      </c>
      <c r="F11" s="66">
        <f>GENERAL!AX139</f>
        <v>29</v>
      </c>
      <c r="G11" s="66">
        <f>GENERAL!AY139</f>
        <v>2</v>
      </c>
      <c r="H11" s="34">
        <f t="shared" si="5"/>
        <v>6.8965517241379309E-2</v>
      </c>
      <c r="J11" s="67">
        <f>GENERAL!AT139</f>
        <v>2</v>
      </c>
      <c r="L11" s="31">
        <f>GENERAL!BK139</f>
        <v>0</v>
      </c>
      <c r="M11" s="34">
        <f t="shared" si="6"/>
        <v>0</v>
      </c>
      <c r="P11" s="31">
        <f>GENERAL!BM139</f>
        <v>0</v>
      </c>
      <c r="R11" s="31"/>
      <c r="S11" s="31"/>
      <c r="T11" s="31">
        <v>1</v>
      </c>
      <c r="U11" s="31"/>
      <c r="V11" s="31"/>
      <c r="W11" s="31"/>
      <c r="X11" s="31"/>
      <c r="Y11" s="31"/>
      <c r="Z11" s="31"/>
      <c r="AA11" s="31"/>
      <c r="AB11" s="31"/>
      <c r="AC11" s="59">
        <f t="shared" si="4"/>
        <v>1</v>
      </c>
      <c r="AE11" s="31"/>
      <c r="AF11" s="31"/>
      <c r="AG11" s="31"/>
      <c r="AH11" s="31"/>
      <c r="AI11" s="64">
        <f t="shared" si="0"/>
        <v>0</v>
      </c>
      <c r="AK11" s="68">
        <f t="shared" si="1"/>
        <v>1</v>
      </c>
    </row>
    <row r="12" spans="2:37" s="33" customFormat="1" ht="46.15" customHeight="1" x14ac:dyDescent="0.2">
      <c r="B12" s="31">
        <f>GENERAL!A142</f>
        <v>5</v>
      </c>
      <c r="C12" s="32" t="str">
        <f>GENERAL!B142</f>
        <v>AUDITORÍAS DE SEGUIMIENTO</v>
      </c>
      <c r="D12" s="31">
        <f>GENERAL!E142</f>
        <v>0</v>
      </c>
      <c r="F12" s="66">
        <f>GENERAL!AX151</f>
        <v>6</v>
      </c>
      <c r="G12" s="66">
        <f>GENERAL!AY151</f>
        <v>2</v>
      </c>
      <c r="H12" s="34">
        <f t="shared" si="5"/>
        <v>0.33333333333333331</v>
      </c>
      <c r="J12" s="67">
        <f>GENERAL!AT151</f>
        <v>3</v>
      </c>
      <c r="L12" s="31">
        <f>GENERAL!BK151</f>
        <v>0</v>
      </c>
      <c r="M12" s="34">
        <f t="shared" si="6"/>
        <v>0</v>
      </c>
      <c r="P12" s="31">
        <f>GENERAL!BM151</f>
        <v>0</v>
      </c>
      <c r="R12" s="31"/>
      <c r="S12" s="31"/>
      <c r="T12" s="31"/>
      <c r="U12" s="31"/>
      <c r="V12" s="31"/>
      <c r="W12" s="31">
        <v>1</v>
      </c>
      <c r="X12" s="31"/>
      <c r="Y12" s="31"/>
      <c r="Z12" s="31">
        <v>2</v>
      </c>
      <c r="AA12" s="31"/>
      <c r="AB12" s="31"/>
      <c r="AC12" s="59">
        <f t="shared" si="4"/>
        <v>3</v>
      </c>
      <c r="AE12" s="31"/>
      <c r="AF12" s="31"/>
      <c r="AG12" s="31"/>
      <c r="AH12" s="31"/>
      <c r="AI12" s="64">
        <f t="shared" si="0"/>
        <v>0</v>
      </c>
      <c r="AK12" s="68">
        <f t="shared" si="1"/>
        <v>3</v>
      </c>
    </row>
    <row r="13" spans="2:37" s="33" customFormat="1" ht="46.15" customHeight="1" x14ac:dyDescent="0.2">
      <c r="B13" s="31">
        <f>GENERAL!A154</f>
        <v>6</v>
      </c>
      <c r="C13" s="32" t="str">
        <f>GENERAL!B154</f>
        <v>AUDITORÍAS A COMITÉS INSTITUCIONALES</v>
      </c>
      <c r="D13" s="31">
        <f>GENERAL!E154</f>
        <v>0</v>
      </c>
      <c r="F13" s="66">
        <f>GENERAL!AX174</f>
        <v>17</v>
      </c>
      <c r="G13" s="66">
        <f>GENERAL!AY174</f>
        <v>1</v>
      </c>
      <c r="H13" s="34">
        <f t="shared" si="5"/>
        <v>5.8823529411764705E-2</v>
      </c>
      <c r="J13" s="67">
        <f>GENERAL!AT174</f>
        <v>1</v>
      </c>
      <c r="L13" s="31">
        <f>GENERAL!BK174</f>
        <v>0</v>
      </c>
      <c r="M13" s="34">
        <f t="shared" si="6"/>
        <v>0</v>
      </c>
      <c r="P13" s="31">
        <f>GENERAL!BM174</f>
        <v>0</v>
      </c>
      <c r="R13" s="31"/>
      <c r="S13" s="31">
        <v>1</v>
      </c>
      <c r="T13" s="31"/>
      <c r="U13" s="31">
        <v>1</v>
      </c>
      <c r="V13" s="31"/>
      <c r="W13" s="31"/>
      <c r="X13" s="31"/>
      <c r="Y13" s="31">
        <v>1</v>
      </c>
      <c r="Z13" s="31"/>
      <c r="AA13" s="31"/>
      <c r="AB13" s="31"/>
      <c r="AC13" s="59">
        <f t="shared" si="4"/>
        <v>3</v>
      </c>
      <c r="AE13" s="31"/>
      <c r="AF13" s="31"/>
      <c r="AG13" s="31"/>
      <c r="AH13" s="31"/>
      <c r="AI13" s="64">
        <f t="shared" si="0"/>
        <v>0</v>
      </c>
      <c r="AK13" s="68">
        <f t="shared" si="1"/>
        <v>3</v>
      </c>
    </row>
    <row r="14" spans="2:37" s="33" customFormat="1" ht="65.45" customHeight="1" x14ac:dyDescent="0.2">
      <c r="B14" s="31">
        <f>GENERAL!A177</f>
        <v>7</v>
      </c>
      <c r="C14" s="32" t="str">
        <f>GENERAL!B177</f>
        <v>AUDITORÍAS A OBSERVACIONES, OPORTUNIDADES DE MEJORAMIENTO Y CONSIDERACIONES</v>
      </c>
      <c r="D14" s="31">
        <f>GENERAL!E177</f>
        <v>0</v>
      </c>
      <c r="F14" s="66">
        <f>GENERAL!AX194</f>
        <v>11</v>
      </c>
      <c r="G14" s="66">
        <f>GENERAL!AY194</f>
        <v>7</v>
      </c>
      <c r="H14" s="34">
        <f t="shared" si="5"/>
        <v>0.63636363636363635</v>
      </c>
      <c r="J14" s="67">
        <f>GENERAL!AT194</f>
        <v>7</v>
      </c>
      <c r="L14" s="31">
        <f>GENERAL!BK194</f>
        <v>0</v>
      </c>
      <c r="M14" s="34">
        <f t="shared" si="6"/>
        <v>0</v>
      </c>
      <c r="P14" s="31">
        <f>GENERAL!BM194</f>
        <v>0</v>
      </c>
      <c r="R14" s="31">
        <v>1</v>
      </c>
      <c r="S14" s="31">
        <v>1</v>
      </c>
      <c r="T14" s="31">
        <v>1</v>
      </c>
      <c r="U14" s="31">
        <v>1</v>
      </c>
      <c r="V14" s="31">
        <v>1</v>
      </c>
      <c r="W14" s="31">
        <v>1</v>
      </c>
      <c r="X14" s="31">
        <v>1</v>
      </c>
      <c r="Y14" s="31">
        <v>1</v>
      </c>
      <c r="Z14" s="31">
        <v>1</v>
      </c>
      <c r="AA14" s="31"/>
      <c r="AB14" s="31"/>
      <c r="AC14" s="59">
        <f t="shared" si="4"/>
        <v>9</v>
      </c>
      <c r="AE14" s="31">
        <v>1</v>
      </c>
      <c r="AF14" s="31">
        <v>1</v>
      </c>
      <c r="AG14" s="31">
        <v>1</v>
      </c>
      <c r="AH14" s="31"/>
      <c r="AI14" s="64">
        <f t="shared" si="0"/>
        <v>3</v>
      </c>
      <c r="AK14" s="68">
        <f t="shared" si="1"/>
        <v>12</v>
      </c>
    </row>
    <row r="15" spans="2:37" s="33" customFormat="1" ht="46.15" customHeight="1" x14ac:dyDescent="0.2">
      <c r="B15" s="31">
        <f>GENERAL!A197</f>
        <v>8</v>
      </c>
      <c r="C15" s="32" t="str">
        <f>GENERAL!B197</f>
        <v>AUDITORÍAS A SISTEMAS DE INFORMACIÓN</v>
      </c>
      <c r="D15" s="31">
        <f>GENERAL!E197</f>
        <v>0</v>
      </c>
      <c r="F15" s="66">
        <f>GENERAL!AX233</f>
        <v>32</v>
      </c>
      <c r="G15" s="66">
        <f>GENERAL!AY233</f>
        <v>0</v>
      </c>
      <c r="H15" s="34">
        <f t="shared" si="5"/>
        <v>0</v>
      </c>
      <c r="J15" s="67">
        <f>GENERAL!AT233</f>
        <v>0</v>
      </c>
      <c r="L15" s="31">
        <f>GENERAL!BK233</f>
        <v>0</v>
      </c>
      <c r="M15" s="34"/>
      <c r="P15" s="31">
        <f>GENERAL!BM233</f>
        <v>0</v>
      </c>
      <c r="R15" s="31"/>
      <c r="S15" s="31"/>
      <c r="T15" s="31"/>
      <c r="U15" s="31"/>
      <c r="V15" s="31"/>
      <c r="W15" s="31"/>
      <c r="X15" s="31"/>
      <c r="Y15" s="31"/>
      <c r="Z15" s="31"/>
      <c r="AA15" s="31"/>
      <c r="AB15" s="31"/>
      <c r="AC15" s="59">
        <f t="shared" si="4"/>
        <v>0</v>
      </c>
      <c r="AE15" s="31"/>
      <c r="AF15" s="31"/>
      <c r="AG15" s="31"/>
      <c r="AH15" s="31"/>
      <c r="AI15" s="64">
        <f t="shared" si="0"/>
        <v>0</v>
      </c>
      <c r="AK15" s="68">
        <f t="shared" si="1"/>
        <v>0</v>
      </c>
    </row>
    <row r="16" spans="2:37" s="33" customFormat="1" ht="46.15" customHeight="1" x14ac:dyDescent="0.2">
      <c r="B16" s="31">
        <f>GENERAL!A236</f>
        <v>9</v>
      </c>
      <c r="C16" s="32" t="str">
        <f>GENERAL!B236</f>
        <v>AUDITORÍAS A FONDOS</v>
      </c>
      <c r="D16" s="31">
        <f>GENERAL!E236</f>
        <v>0</v>
      </c>
      <c r="F16" s="66">
        <f>GENERAL!AX248</f>
        <v>9</v>
      </c>
      <c r="G16" s="66">
        <f>GENERAL!AY248</f>
        <v>2</v>
      </c>
      <c r="H16" s="34">
        <f t="shared" si="5"/>
        <v>0.22222222222222221</v>
      </c>
      <c r="J16" s="67">
        <f>GENERAL!AT248</f>
        <v>2</v>
      </c>
      <c r="L16" s="31">
        <f>GENERAL!BK248</f>
        <v>0</v>
      </c>
      <c r="M16" s="34">
        <f t="shared" si="6"/>
        <v>0</v>
      </c>
      <c r="P16" s="31">
        <f>GENERAL!BM248</f>
        <v>0</v>
      </c>
      <c r="R16" s="31"/>
      <c r="S16" s="31"/>
      <c r="T16" s="31">
        <v>1</v>
      </c>
      <c r="U16" s="31"/>
      <c r="V16" s="31">
        <v>1</v>
      </c>
      <c r="W16" s="31"/>
      <c r="X16" s="31"/>
      <c r="Y16" s="31"/>
      <c r="Z16" s="31"/>
      <c r="AA16" s="31"/>
      <c r="AB16" s="31"/>
      <c r="AC16" s="59">
        <f t="shared" si="4"/>
        <v>2</v>
      </c>
      <c r="AE16" s="31"/>
      <c r="AF16" s="31"/>
      <c r="AG16" s="31"/>
      <c r="AH16" s="31"/>
      <c r="AI16" s="64">
        <f t="shared" si="0"/>
        <v>0</v>
      </c>
      <c r="AK16" s="68">
        <f t="shared" si="1"/>
        <v>2</v>
      </c>
    </row>
    <row r="17" spans="2:38" s="33" customFormat="1" ht="46.15" customHeight="1" x14ac:dyDescent="0.2">
      <c r="B17" s="31">
        <f>GENERAL!A251</f>
        <v>10</v>
      </c>
      <c r="C17" s="32" t="str">
        <f>GENERAL!B251</f>
        <v>AUDITORÍAS A PLANES</v>
      </c>
      <c r="D17" s="31">
        <f>GENERAL!E251</f>
        <v>0</v>
      </c>
      <c r="F17" s="66">
        <f>GENERAL!AX285</f>
        <v>30</v>
      </c>
      <c r="G17" s="66">
        <f>GENERAL!AY285</f>
        <v>3</v>
      </c>
      <c r="H17" s="34">
        <f t="shared" si="5"/>
        <v>0.1</v>
      </c>
      <c r="J17" s="67">
        <f>GENERAL!AT285</f>
        <v>6</v>
      </c>
      <c r="L17" s="31">
        <f>GENERAL!BK285</f>
        <v>0</v>
      </c>
      <c r="M17" s="34">
        <f t="shared" si="6"/>
        <v>0</v>
      </c>
      <c r="P17" s="31">
        <f>GENERAL!BM285</f>
        <v>0</v>
      </c>
      <c r="R17" s="31"/>
      <c r="S17" s="31"/>
      <c r="T17" s="31">
        <v>3</v>
      </c>
      <c r="U17" s="31"/>
      <c r="V17" s="31"/>
      <c r="W17" s="31"/>
      <c r="X17" s="31">
        <v>2</v>
      </c>
      <c r="Y17" s="31">
        <v>1</v>
      </c>
      <c r="Z17" s="31"/>
      <c r="AA17" s="31"/>
      <c r="AB17" s="31"/>
      <c r="AC17" s="59">
        <f t="shared" si="4"/>
        <v>6</v>
      </c>
      <c r="AE17" s="31"/>
      <c r="AF17" s="31"/>
      <c r="AG17" s="31">
        <v>1</v>
      </c>
      <c r="AH17" s="31"/>
      <c r="AI17" s="64">
        <f t="shared" si="0"/>
        <v>1</v>
      </c>
      <c r="AK17" s="68">
        <f t="shared" si="1"/>
        <v>7</v>
      </c>
    </row>
    <row r="18" spans="2:38" s="33" customFormat="1" ht="46.15" customHeight="1" x14ac:dyDescent="0.2">
      <c r="B18" s="31">
        <f>GENERAL!A288</f>
        <v>11</v>
      </c>
      <c r="C18" s="32" t="str">
        <f>GENERAL!B288</f>
        <v>AUDITORÍAS A POLÍTICAS</v>
      </c>
      <c r="D18" s="31">
        <f>GENERAL!E288</f>
        <v>0</v>
      </c>
      <c r="F18" s="66">
        <f>GENERAL!AX324</f>
        <v>28</v>
      </c>
      <c r="G18" s="66">
        <f>GENERAL!AY324</f>
        <v>4</v>
      </c>
      <c r="H18" s="34">
        <f t="shared" si="5"/>
        <v>0.14285714285714285</v>
      </c>
      <c r="J18" s="67">
        <f>GENERAL!AT324</f>
        <v>4</v>
      </c>
      <c r="L18" s="31">
        <f>GENERAL!BK324</f>
        <v>0</v>
      </c>
      <c r="M18" s="34">
        <f t="shared" si="6"/>
        <v>0</v>
      </c>
      <c r="P18" s="31">
        <f>GENERAL!BM324</f>
        <v>0</v>
      </c>
      <c r="R18" s="31"/>
      <c r="S18" s="31"/>
      <c r="T18" s="31">
        <v>1</v>
      </c>
      <c r="U18" s="31"/>
      <c r="V18" s="31">
        <v>1</v>
      </c>
      <c r="W18" s="31"/>
      <c r="X18" s="31"/>
      <c r="Y18" s="31"/>
      <c r="Z18" s="31">
        <v>1</v>
      </c>
      <c r="AA18" s="31"/>
      <c r="AB18" s="31"/>
      <c r="AC18" s="59">
        <f t="shared" si="4"/>
        <v>3</v>
      </c>
      <c r="AE18" s="31"/>
      <c r="AF18" s="31"/>
      <c r="AG18" s="31"/>
      <c r="AH18" s="31"/>
      <c r="AI18" s="64">
        <f t="shared" si="0"/>
        <v>0</v>
      </c>
      <c r="AK18" s="68">
        <f t="shared" si="1"/>
        <v>3</v>
      </c>
      <c r="AL18" s="74"/>
    </row>
    <row r="19" spans="2:38" s="33" customFormat="1" ht="46.15" customHeight="1" x14ac:dyDescent="0.2">
      <c r="B19" s="31">
        <f>GENERAL!A327</f>
        <v>12</v>
      </c>
      <c r="C19" s="32" t="str">
        <f>GENERAL!B327</f>
        <v>AUDITORÍAS A PROGRAMAS</v>
      </c>
      <c r="D19" s="31">
        <f>GENERAL!E327</f>
        <v>0</v>
      </c>
      <c r="F19" s="66">
        <f>GENERAL!AX335</f>
        <v>5</v>
      </c>
      <c r="G19" s="66">
        <f>GENERAL!AY335</f>
        <v>2</v>
      </c>
      <c r="H19" s="34">
        <f t="shared" si="5"/>
        <v>0.4</v>
      </c>
      <c r="J19" s="67">
        <f>GENERAL!AT335</f>
        <v>5</v>
      </c>
      <c r="L19" s="31">
        <f>GENERAL!BK335</f>
        <v>0</v>
      </c>
      <c r="M19" s="34">
        <f t="shared" si="6"/>
        <v>0</v>
      </c>
      <c r="P19" s="31">
        <f>GENERAL!BM335</f>
        <v>0</v>
      </c>
      <c r="R19" s="31"/>
      <c r="S19" s="31"/>
      <c r="T19" s="31">
        <v>2</v>
      </c>
      <c r="U19" s="31"/>
      <c r="V19" s="31"/>
      <c r="W19" s="31"/>
      <c r="X19" s="31">
        <v>2</v>
      </c>
      <c r="Y19" s="31"/>
      <c r="Z19" s="31"/>
      <c r="AA19" s="31"/>
      <c r="AB19" s="31"/>
      <c r="AC19" s="59">
        <f t="shared" si="4"/>
        <v>4</v>
      </c>
      <c r="AE19" s="31"/>
      <c r="AF19" s="31"/>
      <c r="AG19" s="31"/>
      <c r="AH19" s="31"/>
      <c r="AI19" s="64">
        <f t="shared" si="0"/>
        <v>0</v>
      </c>
      <c r="AK19" s="68">
        <f t="shared" si="1"/>
        <v>4</v>
      </c>
    </row>
    <row r="20" spans="2:38" s="33" customFormat="1" ht="46.15" customHeight="1" x14ac:dyDescent="0.2">
      <c r="B20" s="31">
        <f>GENERAL!A338</f>
        <v>13</v>
      </c>
      <c r="C20" s="32" t="str">
        <f>GENERAL!B338</f>
        <v>AUDITORÍAS A PROYECTOS DE INVERSIÓN</v>
      </c>
      <c r="D20" s="31">
        <f>GENERAL!E338</f>
        <v>0</v>
      </c>
      <c r="F20" s="66">
        <f>GENERAL!AX360</f>
        <v>17</v>
      </c>
      <c r="G20" s="66">
        <f>GENERAL!AY360</f>
        <v>3</v>
      </c>
      <c r="H20" s="34">
        <f t="shared" si="5"/>
        <v>0.17647058823529413</v>
      </c>
      <c r="J20" s="67">
        <f>GENERAL!AT360</f>
        <v>3</v>
      </c>
      <c r="L20" s="31">
        <f>GENERAL!BK360</f>
        <v>0</v>
      </c>
      <c r="M20" s="34">
        <f t="shared" si="6"/>
        <v>0</v>
      </c>
      <c r="P20" s="31">
        <f>GENERAL!BM360</f>
        <v>0</v>
      </c>
      <c r="R20" s="31"/>
      <c r="S20" s="31"/>
      <c r="T20" s="31">
        <v>1</v>
      </c>
      <c r="U20" s="31">
        <v>2</v>
      </c>
      <c r="V20" s="31"/>
      <c r="W20" s="31">
        <v>1</v>
      </c>
      <c r="X20" s="31"/>
      <c r="Y20" s="31"/>
      <c r="Z20" s="31"/>
      <c r="AA20" s="31"/>
      <c r="AB20" s="31"/>
      <c r="AC20" s="59">
        <f t="shared" si="4"/>
        <v>4</v>
      </c>
      <c r="AE20" s="31"/>
      <c r="AF20" s="31">
        <v>1</v>
      </c>
      <c r="AG20" s="31"/>
      <c r="AH20" s="31"/>
      <c r="AI20" s="64">
        <f t="shared" si="0"/>
        <v>1</v>
      </c>
      <c r="AK20" s="68">
        <f t="shared" si="1"/>
        <v>5</v>
      </c>
    </row>
    <row r="21" spans="2:38" s="33" customFormat="1" ht="46.15" customHeight="1" x14ac:dyDescent="0.2">
      <c r="B21" s="31">
        <f>GENERAL!A363</f>
        <v>14</v>
      </c>
      <c r="C21" s="32" t="str">
        <f>GENERAL!B363</f>
        <v>AUDITORÍAS ESPECIALES</v>
      </c>
      <c r="D21" s="31">
        <f>GENERAL!E363</f>
        <v>0</v>
      </c>
      <c r="F21" s="66">
        <f>GENERAL!AX403</f>
        <v>36</v>
      </c>
      <c r="G21" s="66">
        <f>GENERAL!AY403</f>
        <v>3</v>
      </c>
      <c r="H21" s="34">
        <f t="shared" si="5"/>
        <v>8.3333333333333329E-2</v>
      </c>
      <c r="J21" s="67">
        <f>GENERAL!AT403</f>
        <v>3</v>
      </c>
      <c r="L21" s="31">
        <f>GENERAL!BK403</f>
        <v>0</v>
      </c>
      <c r="M21" s="34">
        <f t="shared" ref="M21:M25" si="7">L21/J21</f>
        <v>0</v>
      </c>
      <c r="P21" s="31">
        <f>GENERAL!BM403</f>
        <v>0</v>
      </c>
      <c r="R21" s="31">
        <v>2</v>
      </c>
      <c r="S21" s="31"/>
      <c r="T21" s="31"/>
      <c r="U21" s="31">
        <v>2</v>
      </c>
      <c r="V21" s="31">
        <v>1</v>
      </c>
      <c r="W21" s="31">
        <v>1</v>
      </c>
      <c r="X21" s="31">
        <v>1</v>
      </c>
      <c r="Y21" s="31"/>
      <c r="Z21" s="31"/>
      <c r="AA21" s="31"/>
      <c r="AB21" s="31"/>
      <c r="AC21" s="59">
        <f t="shared" si="4"/>
        <v>7</v>
      </c>
      <c r="AE21" s="31">
        <v>2</v>
      </c>
      <c r="AF21" s="31"/>
      <c r="AG21" s="31"/>
      <c r="AH21" s="31"/>
      <c r="AI21" s="64">
        <f t="shared" si="0"/>
        <v>2</v>
      </c>
      <c r="AK21" s="68">
        <f t="shared" si="1"/>
        <v>9</v>
      </c>
      <c r="AL21" s="74"/>
    </row>
    <row r="22" spans="2:38" s="33" customFormat="1" ht="46.15" customHeight="1" x14ac:dyDescent="0.2">
      <c r="B22" s="31">
        <f>GENERAL!A406</f>
        <v>15</v>
      </c>
      <c r="C22" s="32" t="str">
        <f>GENERAL!B406</f>
        <v>AUDITORÍA A CONTRATOS DE PRESTACIÓN DE SERVICIOS</v>
      </c>
      <c r="D22" s="31">
        <f>GENERAL!E406</f>
        <v>0</v>
      </c>
      <c r="F22" s="66">
        <f>GENERAL!AX424</f>
        <v>16</v>
      </c>
      <c r="G22" s="66">
        <f>GENERAL!AY424</f>
        <v>2</v>
      </c>
      <c r="H22" s="34">
        <f t="shared" si="5"/>
        <v>0.125</v>
      </c>
      <c r="J22" s="67">
        <f>GENERAL!AT424</f>
        <v>2</v>
      </c>
      <c r="L22" s="31">
        <f>GENERAL!BK424</f>
        <v>0</v>
      </c>
      <c r="M22" s="34"/>
      <c r="P22" s="31">
        <f>GENERAL!BM424</f>
        <v>0</v>
      </c>
      <c r="R22" s="31"/>
      <c r="S22" s="31"/>
      <c r="T22" s="31"/>
      <c r="U22" s="31">
        <v>1</v>
      </c>
      <c r="V22" s="31"/>
      <c r="W22" s="31"/>
      <c r="X22" s="31"/>
      <c r="Y22" s="31"/>
      <c r="Z22" s="31"/>
      <c r="AA22" s="31"/>
      <c r="AB22" s="31"/>
      <c r="AC22" s="59">
        <f t="shared" si="4"/>
        <v>1</v>
      </c>
      <c r="AE22" s="31"/>
      <c r="AF22" s="31"/>
      <c r="AG22" s="31"/>
      <c r="AH22" s="31"/>
      <c r="AI22" s="64">
        <f t="shared" si="0"/>
        <v>0</v>
      </c>
      <c r="AK22" s="68">
        <f t="shared" si="1"/>
        <v>1</v>
      </c>
    </row>
    <row r="23" spans="2:38" s="33" customFormat="1" ht="46.15" customHeight="1" x14ac:dyDescent="0.2">
      <c r="B23" s="31">
        <f>GENERAL!A427</f>
        <v>16</v>
      </c>
      <c r="C23" s="32" t="str">
        <f>GENERAL!B427</f>
        <v>AUDITORÍA A LIQUIDACIÓN DE CONVENIOS</v>
      </c>
      <c r="D23" s="31">
        <f>GENERAL!E427</f>
        <v>0</v>
      </c>
      <c r="F23" s="66">
        <f>GENERAL!AX433</f>
        <v>4</v>
      </c>
      <c r="G23" s="66">
        <f>GENERAL!AY433</f>
        <v>1</v>
      </c>
      <c r="H23" s="34">
        <f t="shared" si="5"/>
        <v>0.25</v>
      </c>
      <c r="J23" s="67">
        <f>GENERAL!AT433</f>
        <v>1</v>
      </c>
      <c r="L23" s="31">
        <f>GENERAL!BK433</f>
        <v>0</v>
      </c>
      <c r="M23" s="34">
        <f t="shared" si="7"/>
        <v>0</v>
      </c>
      <c r="P23" s="31">
        <f>GENERAL!BM433</f>
        <v>0</v>
      </c>
      <c r="R23" s="31"/>
      <c r="S23" s="31"/>
      <c r="T23" s="31"/>
      <c r="U23" s="31"/>
      <c r="V23" s="31">
        <v>1</v>
      </c>
      <c r="W23" s="31"/>
      <c r="X23" s="31"/>
      <c r="Y23" s="31"/>
      <c r="Z23" s="31"/>
      <c r="AA23" s="31"/>
      <c r="AB23" s="31"/>
      <c r="AC23" s="59">
        <f t="shared" si="4"/>
        <v>1</v>
      </c>
      <c r="AE23" s="31"/>
      <c r="AF23" s="31"/>
      <c r="AG23" s="31"/>
      <c r="AH23" s="31"/>
      <c r="AI23" s="64">
        <f t="shared" si="0"/>
        <v>0</v>
      </c>
      <c r="AK23" s="68">
        <f t="shared" si="1"/>
        <v>1</v>
      </c>
    </row>
    <row r="24" spans="2:38" s="33" customFormat="1" ht="46.15" customHeight="1" x14ac:dyDescent="0.2">
      <c r="B24" s="31">
        <f>GENERAL!A436</f>
        <v>17</v>
      </c>
      <c r="C24" s="32" t="str">
        <f>GENERAL!B436</f>
        <v>AUDITORÍA AGENDA REGULATORIA</v>
      </c>
      <c r="D24" s="31">
        <f>GENERAL!E436</f>
        <v>0</v>
      </c>
      <c r="F24" s="66">
        <f>GENERAL!AX445</f>
        <v>7</v>
      </c>
      <c r="G24" s="66">
        <f>GENERAL!AY445</f>
        <v>1</v>
      </c>
      <c r="H24" s="34">
        <f t="shared" si="5"/>
        <v>0.14285714285714285</v>
      </c>
      <c r="J24" s="67">
        <f>GENERAL!AT445</f>
        <v>1</v>
      </c>
      <c r="L24" s="31">
        <f>GENERAL!BK445</f>
        <v>0</v>
      </c>
      <c r="M24" s="34">
        <f t="shared" si="7"/>
        <v>0</v>
      </c>
      <c r="P24" s="31">
        <f>GENERAL!BM445</f>
        <v>0</v>
      </c>
      <c r="R24" s="31"/>
      <c r="S24" s="31"/>
      <c r="T24" s="31"/>
      <c r="U24" s="31"/>
      <c r="V24" s="31">
        <v>1</v>
      </c>
      <c r="W24" s="31"/>
      <c r="X24" s="31"/>
      <c r="Y24" s="31"/>
      <c r="Z24" s="31"/>
      <c r="AA24" s="31"/>
      <c r="AB24" s="31"/>
      <c r="AC24" s="59">
        <f t="shared" si="4"/>
        <v>1</v>
      </c>
      <c r="AE24" s="31"/>
      <c r="AF24" s="31"/>
      <c r="AG24" s="31"/>
      <c r="AH24" s="31"/>
      <c r="AI24" s="64">
        <f t="shared" si="0"/>
        <v>0</v>
      </c>
      <c r="AK24" s="68">
        <f t="shared" si="1"/>
        <v>1</v>
      </c>
    </row>
    <row r="25" spans="2:38" s="33" customFormat="1" ht="59.45" customHeight="1" x14ac:dyDescent="0.2">
      <c r="B25" s="31">
        <f>GENERAL!A448</f>
        <v>18</v>
      </c>
      <c r="C25" s="32" t="str">
        <f>GENERAL!B448</f>
        <v>AUDITORÍAS &amp; ACTIVIDADES CON LA CONTRALORÍA GENERAL DE LA REPÚBLICA - CGR</v>
      </c>
      <c r="D25" s="31">
        <f>GENERAL!E448</f>
        <v>0</v>
      </c>
      <c r="F25" s="66">
        <f>GENERAL!AX467</f>
        <v>10</v>
      </c>
      <c r="G25" s="66">
        <f>GENERAL!AY467</f>
        <v>10</v>
      </c>
      <c r="H25" s="34">
        <f t="shared" si="5"/>
        <v>1</v>
      </c>
      <c r="J25" s="67">
        <f>GENERAL!AT467</f>
        <v>28</v>
      </c>
      <c r="L25" s="31">
        <f>GENERAL!BK467</f>
        <v>0</v>
      </c>
      <c r="M25" s="34">
        <f t="shared" si="7"/>
        <v>0</v>
      </c>
      <c r="P25" s="31">
        <f>GENERAL!BM467</f>
        <v>0</v>
      </c>
      <c r="R25" s="31"/>
      <c r="S25" s="31"/>
      <c r="T25" s="31"/>
      <c r="U25" s="31"/>
      <c r="V25" s="31"/>
      <c r="W25" s="31"/>
      <c r="X25" s="31"/>
      <c r="Y25" s="31">
        <v>13</v>
      </c>
      <c r="Z25" s="31"/>
      <c r="AA25" s="31"/>
      <c r="AB25" s="31"/>
      <c r="AC25" s="59">
        <f t="shared" si="4"/>
        <v>13</v>
      </c>
      <c r="AE25" s="31"/>
      <c r="AF25" s="31"/>
      <c r="AG25" s="31"/>
      <c r="AH25" s="31"/>
      <c r="AI25" s="64">
        <f t="shared" si="0"/>
        <v>0</v>
      </c>
      <c r="AK25" s="68">
        <f t="shared" si="1"/>
        <v>13</v>
      </c>
    </row>
    <row r="26" spans="2:38" s="33" customFormat="1" ht="46.15" customHeight="1" x14ac:dyDescent="0.2">
      <c r="B26" s="31">
        <f>GENERAL!A470</f>
        <v>19</v>
      </c>
      <c r="C26" s="32" t="str">
        <f>GENERAL!B470</f>
        <v>AUDITORÍA A LA SUPERVISIÓN DE CONTRATOS</v>
      </c>
      <c r="D26" s="31">
        <f>GENERAL!E470</f>
        <v>0</v>
      </c>
      <c r="F26" s="66">
        <f>GENERAL!AX499</f>
        <v>26</v>
      </c>
      <c r="G26" s="66">
        <f>GENERAL!AY499</f>
        <v>0</v>
      </c>
      <c r="H26" s="34">
        <f t="shared" si="5"/>
        <v>0</v>
      </c>
      <c r="J26" s="67">
        <f>GENERAL!AT499</f>
        <v>0</v>
      </c>
      <c r="L26" s="31">
        <f>GENERAL!BK499</f>
        <v>0</v>
      </c>
      <c r="M26" s="34"/>
      <c r="P26" s="31">
        <f>GENERAL!BM499</f>
        <v>0</v>
      </c>
      <c r="R26" s="31"/>
      <c r="S26" s="31"/>
      <c r="T26" s="31">
        <v>1</v>
      </c>
      <c r="U26" s="31"/>
      <c r="V26" s="31">
        <v>1</v>
      </c>
      <c r="W26" s="31"/>
      <c r="X26" s="31">
        <v>1</v>
      </c>
      <c r="Y26" s="31"/>
      <c r="Z26" s="31"/>
      <c r="AA26" s="31"/>
      <c r="AB26" s="31"/>
      <c r="AC26" s="59">
        <f t="shared" si="4"/>
        <v>3</v>
      </c>
      <c r="AE26" s="31"/>
      <c r="AF26" s="31">
        <v>1</v>
      </c>
      <c r="AG26" s="31"/>
      <c r="AH26" s="31"/>
      <c r="AI26" s="64">
        <f t="shared" si="0"/>
        <v>1</v>
      </c>
      <c r="AK26" s="68">
        <f t="shared" si="1"/>
        <v>4</v>
      </c>
    </row>
    <row r="27" spans="2:38" s="33" customFormat="1" ht="65.45" customHeight="1" x14ac:dyDescent="0.2">
      <c r="B27" s="31">
        <f>GENERAL!A502</f>
        <v>20</v>
      </c>
      <c r="C27" s="32" t="str">
        <f>GENERAL!B502</f>
        <v>AUDITORÍA DE LEGALIDAD DE LOS ACTOS ADMINISTRATIVOS</v>
      </c>
      <c r="D27" s="31">
        <f>GENERAL!E502</f>
        <v>0</v>
      </c>
      <c r="F27" s="66">
        <f>GENERAL!AX514</f>
        <v>9</v>
      </c>
      <c r="G27" s="66">
        <f>GENERAL!AY514</f>
        <v>2</v>
      </c>
      <c r="H27" s="34">
        <f t="shared" si="5"/>
        <v>0.22222222222222221</v>
      </c>
      <c r="J27" s="67">
        <f>GENERAL!AT514</f>
        <v>2</v>
      </c>
      <c r="L27" s="31">
        <f>GENERAL!BK514</f>
        <v>0</v>
      </c>
      <c r="M27" s="34"/>
      <c r="P27" s="31">
        <f>GENERAL!BM514</f>
        <v>0</v>
      </c>
      <c r="R27" s="31"/>
      <c r="S27" s="31"/>
      <c r="T27" s="31"/>
      <c r="U27" s="31"/>
      <c r="V27" s="31"/>
      <c r="W27" s="31"/>
      <c r="X27" s="31"/>
      <c r="Y27" s="31"/>
      <c r="Z27" s="31"/>
      <c r="AA27" s="31"/>
      <c r="AB27" s="31"/>
      <c r="AC27" s="59">
        <f t="shared" si="4"/>
        <v>0</v>
      </c>
      <c r="AE27" s="31"/>
      <c r="AF27" s="31"/>
      <c r="AG27" s="31"/>
      <c r="AH27" s="31"/>
      <c r="AI27" s="64">
        <f t="shared" si="0"/>
        <v>0</v>
      </c>
      <c r="AK27" s="68">
        <f t="shared" si="1"/>
        <v>0</v>
      </c>
    </row>
    <row r="28" spans="2:38" s="33" customFormat="1" ht="46.15" customHeight="1" x14ac:dyDescent="0.2">
      <c r="B28" s="31">
        <f>GENERAL!A517</f>
        <v>21</v>
      </c>
      <c r="C28" s="32" t="str">
        <f>GENERAL!B517</f>
        <v>ACTIVIDADES DE ACOMPAÑAMIENTO Y PREVENCIÓN</v>
      </c>
      <c r="D28" s="31">
        <f>GENERAL!E517</f>
        <v>0</v>
      </c>
      <c r="F28" s="66">
        <f>GENERAL!AX540</f>
        <v>17</v>
      </c>
      <c r="G28" s="66">
        <f>GENERAL!AY540</f>
        <v>2</v>
      </c>
      <c r="H28" s="34">
        <f t="shared" si="5"/>
        <v>0.11764705882352941</v>
      </c>
      <c r="J28" s="67">
        <f>GENERAL!AT540</f>
        <v>5</v>
      </c>
      <c r="L28" s="31">
        <f>GENERAL!BK540</f>
        <v>0</v>
      </c>
      <c r="M28" s="34">
        <f t="shared" si="6"/>
        <v>0</v>
      </c>
      <c r="P28" s="31">
        <f>GENERAL!BM540</f>
        <v>0</v>
      </c>
      <c r="R28" s="31"/>
      <c r="S28" s="31"/>
      <c r="T28" s="31"/>
      <c r="U28" s="31"/>
      <c r="V28" s="31"/>
      <c r="W28" s="31"/>
      <c r="X28" s="31"/>
      <c r="Y28" s="31"/>
      <c r="Z28" s="31"/>
      <c r="AA28" s="31"/>
      <c r="AB28" s="31">
        <v>8</v>
      </c>
      <c r="AC28" s="59">
        <f t="shared" si="4"/>
        <v>8</v>
      </c>
      <c r="AE28" s="31"/>
      <c r="AF28" s="31"/>
      <c r="AG28" s="31"/>
      <c r="AH28" s="31"/>
      <c r="AI28" s="64">
        <f t="shared" si="0"/>
        <v>0</v>
      </c>
      <c r="AK28" s="68">
        <f t="shared" si="1"/>
        <v>8</v>
      </c>
    </row>
    <row r="29" spans="2:38" s="33" customFormat="1" ht="46.15" customHeight="1" x14ac:dyDescent="0.2">
      <c r="B29" s="31">
        <f>GENERAL!A543</f>
        <v>22</v>
      </c>
      <c r="C29" s="32" t="str">
        <f>GENERAL!B543</f>
        <v>ASISTENCIA A COMITÉS</v>
      </c>
      <c r="D29" s="31">
        <f>GENERAL!E543</f>
        <v>0</v>
      </c>
      <c r="F29" s="66">
        <f>GENERAL!AX565</f>
        <v>8</v>
      </c>
      <c r="G29" s="66">
        <f>GENERAL!AY565</f>
        <v>0</v>
      </c>
      <c r="H29" s="34">
        <f t="shared" si="5"/>
        <v>0</v>
      </c>
      <c r="J29" s="67">
        <f>GENERAL!AT565</f>
        <v>0</v>
      </c>
      <c r="L29" s="31">
        <f>GENERAL!BK565</f>
        <v>0</v>
      </c>
      <c r="M29" s="34"/>
      <c r="P29" s="31">
        <f>GENERAL!BM565</f>
        <v>0</v>
      </c>
      <c r="R29" s="31"/>
      <c r="S29" s="31"/>
      <c r="T29" s="31"/>
      <c r="U29" s="31"/>
      <c r="V29" s="31"/>
      <c r="W29" s="31"/>
      <c r="X29" s="31"/>
      <c r="Y29" s="31"/>
      <c r="Z29" s="31"/>
      <c r="AA29" s="31"/>
      <c r="AB29" s="31"/>
      <c r="AC29" s="59">
        <f t="shared" si="4"/>
        <v>0</v>
      </c>
      <c r="AE29" s="31"/>
      <c r="AF29" s="31"/>
      <c r="AG29" s="31"/>
      <c r="AH29" s="31"/>
      <c r="AI29" s="64">
        <f t="shared" si="0"/>
        <v>0</v>
      </c>
      <c r="AK29" s="68">
        <f t="shared" si="1"/>
        <v>0</v>
      </c>
    </row>
    <row r="30" spans="2:38" s="33" customFormat="1" ht="46.15" customHeight="1" x14ac:dyDescent="0.2">
      <c r="B30" s="31">
        <f>GENERAL!A568</f>
        <v>23</v>
      </c>
      <c r="C30" s="32" t="str">
        <f>GENERAL!B568</f>
        <v>MESAS DE ASESORÍA Y PREVENCIÓN</v>
      </c>
      <c r="D30" s="31">
        <f>GENERAL!E568</f>
        <v>0</v>
      </c>
      <c r="F30" s="66">
        <f>GENERAL!AX599</f>
        <v>28</v>
      </c>
      <c r="G30" s="66">
        <f>GENERAL!AY599</f>
        <v>6</v>
      </c>
      <c r="H30" s="34">
        <f t="shared" si="5"/>
        <v>0.21428571428571427</v>
      </c>
      <c r="J30" s="67">
        <f>GENERAL!AT599</f>
        <v>6</v>
      </c>
      <c r="L30" s="31">
        <f>GENERAL!BK599</f>
        <v>0</v>
      </c>
      <c r="M30" s="34">
        <f t="shared" ref="M30:M31" si="8">L30/J30</f>
        <v>0</v>
      </c>
      <c r="P30" s="31">
        <f>GENERAL!BM599</f>
        <v>0</v>
      </c>
      <c r="R30" s="31"/>
      <c r="S30" s="31">
        <v>3</v>
      </c>
      <c r="T30" s="31"/>
      <c r="U30" s="31"/>
      <c r="V30" s="31"/>
      <c r="W30" s="31"/>
      <c r="X30" s="31"/>
      <c r="Y30" s="31"/>
      <c r="Z30" s="31"/>
      <c r="AA30" s="31"/>
      <c r="AB30" s="31"/>
      <c r="AC30" s="59">
        <f t="shared" si="4"/>
        <v>3</v>
      </c>
      <c r="AE30" s="31"/>
      <c r="AF30" s="31"/>
      <c r="AG30" s="31">
        <v>1</v>
      </c>
      <c r="AH30" s="31"/>
      <c r="AI30" s="64">
        <f t="shared" si="0"/>
        <v>1</v>
      </c>
      <c r="AK30" s="68">
        <f t="shared" si="1"/>
        <v>4</v>
      </c>
    </row>
    <row r="31" spans="2:38" s="33" customFormat="1" ht="46.15" customHeight="1" x14ac:dyDescent="0.2">
      <c r="B31" s="31">
        <f>GENERAL!A602</f>
        <v>24</v>
      </c>
      <c r="C31" s="32" t="str">
        <f>GENERAL!B602</f>
        <v>MESAS DE ANÁLISIS DE RIESGOS Y CONTROLES</v>
      </c>
      <c r="D31" s="31">
        <f>GENERAL!E602</f>
        <v>0</v>
      </c>
      <c r="F31" s="66">
        <f>GENERAL!AX630</f>
        <v>25</v>
      </c>
      <c r="G31" s="66">
        <f>GENERAL!AY630</f>
        <v>3</v>
      </c>
      <c r="H31" s="34">
        <f t="shared" si="5"/>
        <v>0.12</v>
      </c>
      <c r="J31" s="67">
        <f>GENERAL!AT630</f>
        <v>3</v>
      </c>
      <c r="L31" s="31">
        <f>GENERAL!BK630</f>
        <v>0</v>
      </c>
      <c r="M31" s="34">
        <f t="shared" si="8"/>
        <v>0</v>
      </c>
      <c r="P31" s="31">
        <f>GENERAL!BM630</f>
        <v>0</v>
      </c>
      <c r="R31" s="31">
        <v>1</v>
      </c>
      <c r="S31" s="31">
        <v>1</v>
      </c>
      <c r="T31" s="31">
        <v>1</v>
      </c>
      <c r="U31" s="31">
        <v>1</v>
      </c>
      <c r="V31" s="31">
        <v>1</v>
      </c>
      <c r="W31" s="31">
        <v>1</v>
      </c>
      <c r="X31" s="31">
        <v>1</v>
      </c>
      <c r="Y31" s="31"/>
      <c r="Z31" s="31">
        <v>1</v>
      </c>
      <c r="AA31" s="31"/>
      <c r="AB31" s="31"/>
      <c r="AC31" s="59">
        <f t="shared" si="4"/>
        <v>8</v>
      </c>
      <c r="AE31" s="31">
        <v>1</v>
      </c>
      <c r="AF31" s="31">
        <v>1</v>
      </c>
      <c r="AG31" s="31"/>
      <c r="AH31" s="31"/>
      <c r="AI31" s="64">
        <f t="shared" si="0"/>
        <v>2</v>
      </c>
      <c r="AK31" s="68">
        <f t="shared" si="1"/>
        <v>10</v>
      </c>
    </row>
    <row r="32" spans="2:38" s="33" customFormat="1" ht="46.15" customHeight="1" x14ac:dyDescent="0.2">
      <c r="B32" s="31">
        <f>GENERAL!A633</f>
        <v>25</v>
      </c>
      <c r="C32" s="32" t="str">
        <f>GENERAL!B633</f>
        <v>MESAS DE SEGUIMIENTO A LA GESTIÓN</v>
      </c>
      <c r="D32" s="31">
        <f>GENERAL!E633</f>
        <v>0</v>
      </c>
      <c r="F32" s="66">
        <f>GENERAL!AX665</f>
        <v>24</v>
      </c>
      <c r="G32" s="66">
        <f>GENERAL!AY665</f>
        <v>22</v>
      </c>
      <c r="H32" s="34">
        <f t="shared" si="5"/>
        <v>0.91666666666666663</v>
      </c>
      <c r="J32" s="67">
        <f>GENERAL!AT665</f>
        <v>22</v>
      </c>
      <c r="L32" s="31">
        <f>GENERAL!BK665</f>
        <v>0</v>
      </c>
      <c r="M32" s="34">
        <f t="shared" ref="M32:M33" si="9">L32/J32</f>
        <v>0</v>
      </c>
      <c r="P32" s="31">
        <f>GENERAL!BM665</f>
        <v>0</v>
      </c>
      <c r="R32" s="31">
        <v>2</v>
      </c>
      <c r="S32" s="31">
        <v>3</v>
      </c>
      <c r="T32" s="31">
        <v>4</v>
      </c>
      <c r="U32" s="31">
        <v>2</v>
      </c>
      <c r="V32" s="31">
        <v>4</v>
      </c>
      <c r="W32" s="31">
        <v>3</v>
      </c>
      <c r="X32" s="31">
        <v>2</v>
      </c>
      <c r="Y32" s="31">
        <v>3</v>
      </c>
      <c r="Z32" s="31">
        <v>4</v>
      </c>
      <c r="AA32" s="31"/>
      <c r="AB32" s="31"/>
      <c r="AC32" s="59">
        <f t="shared" si="4"/>
        <v>27</v>
      </c>
      <c r="AE32" s="31"/>
      <c r="AF32" s="31"/>
      <c r="AG32" s="31"/>
      <c r="AH32" s="31"/>
      <c r="AI32" s="64">
        <f t="shared" si="0"/>
        <v>0</v>
      </c>
      <c r="AK32" s="68">
        <f t="shared" si="1"/>
        <v>27</v>
      </c>
    </row>
    <row r="33" spans="2:37" s="33" customFormat="1" ht="46.15" customHeight="1" x14ac:dyDescent="0.2">
      <c r="B33" s="31">
        <f>GENERAL!A668</f>
        <v>26</v>
      </c>
      <c r="C33" s="32" t="str">
        <f>GENERAL!B668</f>
        <v>ATENCIÓN DE TEMAS INTERNOS Y ADMINISTRATIVOS</v>
      </c>
      <c r="D33" s="31">
        <f>GENERAL!E668</f>
        <v>0</v>
      </c>
      <c r="F33" s="66">
        <f>GENERAL!AX707</f>
        <v>25</v>
      </c>
      <c r="G33" s="66">
        <f>GENERAL!AY707</f>
        <v>11</v>
      </c>
      <c r="H33" s="34">
        <f t="shared" si="5"/>
        <v>0.44</v>
      </c>
      <c r="J33" s="67">
        <f>GENERAL!AT707</f>
        <v>24</v>
      </c>
      <c r="L33" s="31">
        <f>GENERAL!BK707</f>
        <v>0</v>
      </c>
      <c r="M33" s="34">
        <f t="shared" si="9"/>
        <v>0</v>
      </c>
      <c r="P33" s="31">
        <f>GENERAL!BM707</f>
        <v>0</v>
      </c>
      <c r="R33" s="31">
        <v>1</v>
      </c>
      <c r="S33" s="31">
        <v>5.5</v>
      </c>
      <c r="T33" s="31">
        <v>0.5</v>
      </c>
      <c r="U33" s="31"/>
      <c r="V33" s="31"/>
      <c r="W33" s="31">
        <v>4</v>
      </c>
      <c r="X33" s="31">
        <v>0.5</v>
      </c>
      <c r="Y33" s="31"/>
      <c r="Z33" s="31">
        <v>1.5</v>
      </c>
      <c r="AA33" s="31">
        <v>8</v>
      </c>
      <c r="AB33" s="31"/>
      <c r="AC33" s="59">
        <f t="shared" si="4"/>
        <v>21</v>
      </c>
      <c r="AE33" s="31"/>
      <c r="AF33" s="31"/>
      <c r="AG33" s="31"/>
      <c r="AH33" s="31">
        <v>5</v>
      </c>
      <c r="AI33" s="64">
        <f t="shared" si="0"/>
        <v>5</v>
      </c>
      <c r="AK33" s="68">
        <f t="shared" si="1"/>
        <v>26</v>
      </c>
    </row>
    <row r="34" spans="2:37" s="33" customFormat="1" ht="11.25" customHeight="1" thickBot="1" x14ac:dyDescent="0.25">
      <c r="C34" s="54"/>
      <c r="F34" s="30"/>
      <c r="G34" s="30"/>
      <c r="H34" s="52"/>
      <c r="J34" s="30"/>
      <c r="L34" s="51"/>
      <c r="M34" s="52"/>
      <c r="P34" s="51"/>
      <c r="R34" s="42"/>
      <c r="S34" s="42"/>
      <c r="T34" s="42"/>
      <c r="U34" s="42"/>
      <c r="V34" s="42"/>
      <c r="W34" s="42"/>
      <c r="X34" s="42"/>
      <c r="Y34" s="42"/>
      <c r="Z34" s="42"/>
      <c r="AA34" s="42"/>
      <c r="AB34" s="42"/>
      <c r="AC34" s="62"/>
      <c r="AE34" s="42"/>
      <c r="AF34" s="42"/>
      <c r="AG34" s="42"/>
      <c r="AH34" s="42"/>
      <c r="AI34" s="62"/>
      <c r="AK34" s="62"/>
    </row>
    <row r="35" spans="2:37" s="62" customFormat="1" ht="46.9" customHeight="1" thickTop="1" thickBot="1" x14ac:dyDescent="0.25">
      <c r="B35" s="1352" t="s">
        <v>510</v>
      </c>
      <c r="C35" s="1352"/>
      <c r="D35" s="1352"/>
      <c r="F35" s="70">
        <f>SUM(F8:F33)</f>
        <v>472</v>
      </c>
      <c r="G35" s="70">
        <f>SUM(G8:G33)</f>
        <v>138</v>
      </c>
      <c r="H35" s="71">
        <f>G35/F35</f>
        <v>0.2923728813559322</v>
      </c>
      <c r="J35" s="69">
        <f>SUM(J8:J33)</f>
        <v>197</v>
      </c>
      <c r="L35" s="72">
        <f>SUM(L8:L33)</f>
        <v>0</v>
      </c>
      <c r="M35" s="73">
        <f>L35/J35</f>
        <v>0</v>
      </c>
      <c r="P35" s="77">
        <f>SUM(P8:P33)</f>
        <v>0</v>
      </c>
      <c r="R35" s="59">
        <f t="shared" ref="R35:AC35" si="10">SUM(R8:R33)</f>
        <v>19</v>
      </c>
      <c r="S35" s="59">
        <f t="shared" si="10"/>
        <v>23.5</v>
      </c>
      <c r="T35" s="59">
        <f t="shared" si="10"/>
        <v>20.5</v>
      </c>
      <c r="U35" s="59">
        <f t="shared" si="10"/>
        <v>15</v>
      </c>
      <c r="V35" s="59">
        <f t="shared" si="10"/>
        <v>15</v>
      </c>
      <c r="W35" s="59">
        <f t="shared" si="10"/>
        <v>17</v>
      </c>
      <c r="X35" s="59">
        <f t="shared" si="10"/>
        <v>17.5</v>
      </c>
      <c r="Y35" s="59">
        <f t="shared" si="10"/>
        <v>23</v>
      </c>
      <c r="Z35" s="59">
        <f t="shared" si="10"/>
        <v>21.5</v>
      </c>
      <c r="AA35" s="59">
        <f t="shared" si="10"/>
        <v>8</v>
      </c>
      <c r="AB35" s="59">
        <f t="shared" si="10"/>
        <v>8</v>
      </c>
      <c r="AC35" s="59">
        <f t="shared" si="10"/>
        <v>188</v>
      </c>
      <c r="AE35" s="64">
        <f>SUM(AE8:AE33)</f>
        <v>8</v>
      </c>
      <c r="AF35" s="64">
        <f>SUM(AF8:AF33)</f>
        <v>5</v>
      </c>
      <c r="AG35" s="64">
        <f>SUM(AG8:AG33)</f>
        <v>6</v>
      </c>
      <c r="AH35" s="64">
        <f>SUM(AH8:AH33)</f>
        <v>5</v>
      </c>
      <c r="AI35" s="64">
        <f>SUM(AI8:AI33)</f>
        <v>24</v>
      </c>
      <c r="AK35" s="68">
        <f>SUM(AK8:AK33)</f>
        <v>212</v>
      </c>
    </row>
    <row r="36" spans="2:37" s="33" customFormat="1" ht="12.6" customHeight="1" thickTop="1" x14ac:dyDescent="0.2">
      <c r="B36" s="1351"/>
      <c r="C36" s="1351"/>
      <c r="D36" s="1351"/>
      <c r="E36" s="1351"/>
      <c r="F36" s="1351"/>
      <c r="G36" s="1351"/>
      <c r="H36" s="1351"/>
      <c r="I36" s="1351"/>
      <c r="J36" s="1351"/>
      <c r="K36" s="1351"/>
      <c r="L36" s="1351"/>
      <c r="M36" s="1351"/>
      <c r="R36" s="42"/>
      <c r="S36" s="42"/>
      <c r="T36" s="42"/>
      <c r="U36" s="42"/>
      <c r="V36" s="42"/>
      <c r="W36" s="42"/>
      <c r="X36" s="42"/>
      <c r="Y36" s="42"/>
      <c r="Z36" s="42"/>
      <c r="AA36" s="42"/>
      <c r="AB36" s="42"/>
      <c r="AC36" s="62"/>
      <c r="AE36" s="42"/>
      <c r="AF36" s="42"/>
      <c r="AG36" s="42"/>
      <c r="AH36" s="42"/>
      <c r="AI36" s="62"/>
      <c r="AK36" s="62"/>
    </row>
    <row r="37" spans="2:37" s="33" customFormat="1" ht="53.45" customHeight="1" x14ac:dyDescent="0.2">
      <c r="F37" s="30"/>
      <c r="G37" s="30"/>
      <c r="H37" s="52"/>
      <c r="J37" s="30"/>
      <c r="L37" s="51"/>
      <c r="M37" s="52"/>
      <c r="P37" s="51"/>
      <c r="R37" s="80">
        <f>R35/$AK35</f>
        <v>8.9622641509433956E-2</v>
      </c>
      <c r="S37" s="80">
        <f t="shared" ref="S37:AB37" si="11">S35/$AK35</f>
        <v>0.11084905660377359</v>
      </c>
      <c r="T37" s="80">
        <f t="shared" si="11"/>
        <v>9.6698113207547176E-2</v>
      </c>
      <c r="U37" s="80">
        <f t="shared" si="11"/>
        <v>7.0754716981132074E-2</v>
      </c>
      <c r="V37" s="80">
        <f t="shared" si="11"/>
        <v>7.0754716981132074E-2</v>
      </c>
      <c r="W37" s="80">
        <f t="shared" si="11"/>
        <v>8.0188679245283015E-2</v>
      </c>
      <c r="X37" s="80">
        <f t="shared" si="11"/>
        <v>8.254716981132075E-2</v>
      </c>
      <c r="Y37" s="80">
        <f t="shared" si="11"/>
        <v>0.10849056603773585</v>
      </c>
      <c r="Z37" s="80">
        <f t="shared" si="11"/>
        <v>0.10141509433962265</v>
      </c>
      <c r="AA37" s="80">
        <f t="shared" si="11"/>
        <v>3.7735849056603772E-2</v>
      </c>
      <c r="AB37" s="80">
        <f t="shared" si="11"/>
        <v>3.7735849056603772E-2</v>
      </c>
      <c r="AC37" s="75">
        <f>AC35/AK35</f>
        <v>0.8867924528301887</v>
      </c>
      <c r="AE37" s="80">
        <f t="shared" ref="AE37:AH37" si="12">AE35/$AK35</f>
        <v>3.7735849056603772E-2</v>
      </c>
      <c r="AF37" s="80">
        <f t="shared" si="12"/>
        <v>2.358490566037736E-2</v>
      </c>
      <c r="AG37" s="80">
        <f t="shared" si="12"/>
        <v>2.8301886792452831E-2</v>
      </c>
      <c r="AH37" s="80">
        <f t="shared" si="12"/>
        <v>2.358490566037736E-2</v>
      </c>
      <c r="AI37" s="76">
        <f>AI35/AK35</f>
        <v>0.11320754716981132</v>
      </c>
      <c r="AK37" s="78">
        <f>AC37+AI37</f>
        <v>1</v>
      </c>
    </row>
    <row r="38" spans="2:37" s="33" customFormat="1" ht="53.45" customHeight="1" x14ac:dyDescent="0.2">
      <c r="F38" s="30"/>
      <c r="G38" s="30"/>
      <c r="H38" s="52"/>
      <c r="J38" s="30"/>
      <c r="L38" s="51"/>
      <c r="M38" s="52"/>
      <c r="P38" s="51"/>
      <c r="R38" s="1371" t="s">
        <v>848</v>
      </c>
      <c r="S38" s="1372"/>
      <c r="T38" s="1372"/>
      <c r="U38" s="1372"/>
      <c r="V38" s="1372"/>
      <c r="W38" s="1372"/>
      <c r="X38" s="1372"/>
      <c r="Y38" s="1372"/>
      <c r="Z38" s="1372"/>
      <c r="AA38" s="1372"/>
      <c r="AB38" s="1372"/>
      <c r="AC38" s="1373"/>
      <c r="AE38" s="1371" t="s">
        <v>847</v>
      </c>
      <c r="AF38" s="1372"/>
      <c r="AG38" s="1372"/>
      <c r="AH38" s="1372"/>
      <c r="AI38" s="1373"/>
      <c r="AK38" s="81"/>
    </row>
    <row r="39" spans="2:37" ht="15" customHeight="1" x14ac:dyDescent="0.3">
      <c r="B39" s="33"/>
      <c r="C39" s="54"/>
      <c r="D39" s="33"/>
    </row>
    <row r="40" spans="2:37" x14ac:dyDescent="0.3">
      <c r="B40" s="33"/>
      <c r="C40" s="54"/>
      <c r="D40" s="33"/>
      <c r="F40" s="30"/>
      <c r="G40" s="30"/>
      <c r="J40" s="30"/>
    </row>
    <row r="41" spans="2:37" x14ac:dyDescent="0.3">
      <c r="B41" s="33"/>
      <c r="C41" s="54"/>
      <c r="D41" s="33"/>
      <c r="F41" s="30"/>
      <c r="G41" s="30"/>
      <c r="J41" s="30"/>
    </row>
    <row r="42" spans="2:37" x14ac:dyDescent="0.3">
      <c r="B42" s="33"/>
      <c r="C42" s="54"/>
      <c r="D42" s="33"/>
      <c r="F42" s="30"/>
      <c r="G42" s="30"/>
      <c r="J42" s="30"/>
    </row>
    <row r="43" spans="2:37" x14ac:dyDescent="0.3">
      <c r="B43" s="33"/>
      <c r="C43" s="54"/>
      <c r="D43" s="33"/>
      <c r="F43" s="30"/>
      <c r="G43" s="30"/>
      <c r="J43" s="30"/>
    </row>
    <row r="44" spans="2:37" x14ac:dyDescent="0.3">
      <c r="B44" s="33"/>
      <c r="C44" s="54"/>
      <c r="D44" s="33"/>
      <c r="F44" s="30"/>
      <c r="G44" s="30"/>
      <c r="J44" s="30"/>
    </row>
    <row r="45" spans="2:37" x14ac:dyDescent="0.3">
      <c r="B45" s="33"/>
      <c r="C45" s="54"/>
      <c r="D45" s="33"/>
      <c r="F45" s="30"/>
      <c r="G45" s="30"/>
      <c r="J45" s="30"/>
    </row>
    <row r="46" spans="2:37" x14ac:dyDescent="0.3">
      <c r="B46" s="33"/>
      <c r="C46" s="54"/>
      <c r="D46" s="33"/>
      <c r="F46" s="30"/>
      <c r="G46" s="30"/>
      <c r="J46" s="30"/>
    </row>
    <row r="47" spans="2:37" x14ac:dyDescent="0.3">
      <c r="B47" s="33"/>
      <c r="C47" s="54"/>
      <c r="D47" s="33"/>
      <c r="F47" s="30"/>
      <c r="G47" s="30"/>
      <c r="J47" s="30"/>
    </row>
    <row r="48" spans="2:37" x14ac:dyDescent="0.3">
      <c r="B48" s="33"/>
      <c r="C48" s="54"/>
      <c r="D48" s="33"/>
      <c r="F48" s="30"/>
      <c r="G48" s="30"/>
      <c r="J48" s="30"/>
    </row>
    <row r="49" spans="2:10" x14ac:dyDescent="0.3">
      <c r="B49" s="33"/>
      <c r="C49" s="54"/>
      <c r="D49" s="33"/>
      <c r="F49" s="30"/>
      <c r="G49" s="30"/>
      <c r="J49" s="30"/>
    </row>
    <row r="50" spans="2:10" x14ac:dyDescent="0.3">
      <c r="B50" s="33"/>
      <c r="C50" s="54"/>
      <c r="D50" s="33"/>
      <c r="F50" s="30"/>
      <c r="G50" s="30"/>
      <c r="J50" s="30"/>
    </row>
    <row r="51" spans="2:10" x14ac:dyDescent="0.3">
      <c r="B51" s="33"/>
      <c r="C51" s="54"/>
      <c r="D51" s="33"/>
      <c r="F51" s="30"/>
      <c r="G51" s="30"/>
      <c r="J51" s="30"/>
    </row>
    <row r="52" spans="2:10" x14ac:dyDescent="0.3">
      <c r="B52" s="33"/>
      <c r="C52" s="54"/>
      <c r="D52" s="33"/>
      <c r="F52" s="30"/>
      <c r="G52" s="30"/>
      <c r="J52" s="30"/>
    </row>
    <row r="53" spans="2:10" x14ac:dyDescent="0.3">
      <c r="B53" s="33"/>
      <c r="C53" s="54"/>
      <c r="D53" s="33"/>
      <c r="F53" s="30"/>
      <c r="G53" s="30"/>
      <c r="J53" s="30"/>
    </row>
    <row r="54" spans="2:10" x14ac:dyDescent="0.3">
      <c r="B54" s="33"/>
      <c r="C54" s="54"/>
      <c r="D54" s="33"/>
      <c r="F54" s="30"/>
      <c r="G54" s="30"/>
      <c r="J54" s="30"/>
    </row>
    <row r="55" spans="2:10" x14ac:dyDescent="0.3">
      <c r="B55" s="33"/>
      <c r="C55" s="54"/>
      <c r="D55" s="33"/>
      <c r="F55" s="30"/>
      <c r="G55" s="30"/>
      <c r="J55" s="30"/>
    </row>
    <row r="56" spans="2:10" x14ac:dyDescent="0.3">
      <c r="B56" s="33"/>
      <c r="C56" s="54"/>
      <c r="D56" s="33"/>
      <c r="F56" s="30"/>
      <c r="G56" s="30"/>
      <c r="J56" s="30"/>
    </row>
    <row r="57" spans="2:10" x14ac:dyDescent="0.3">
      <c r="B57" s="33"/>
      <c r="C57" s="54"/>
      <c r="D57" s="33"/>
      <c r="F57" s="30"/>
      <c r="G57" s="30"/>
      <c r="J57" s="30"/>
    </row>
    <row r="58" spans="2:10" x14ac:dyDescent="0.3">
      <c r="B58" s="33"/>
      <c r="C58" s="54"/>
      <c r="D58" s="33"/>
      <c r="F58" s="30"/>
      <c r="G58" s="30"/>
      <c r="J58" s="30"/>
    </row>
    <row r="59" spans="2:10" x14ac:dyDescent="0.3">
      <c r="B59" s="33"/>
      <c r="C59" s="54"/>
      <c r="D59" s="33"/>
      <c r="F59" s="30"/>
      <c r="G59" s="30"/>
      <c r="J59" s="30"/>
    </row>
    <row r="60" spans="2:10" x14ac:dyDescent="0.3">
      <c r="B60" s="33"/>
      <c r="C60" s="54"/>
      <c r="D60" s="33"/>
      <c r="F60" s="30"/>
      <c r="G60" s="30"/>
      <c r="J60" s="30"/>
    </row>
    <row r="61" spans="2:10" x14ac:dyDescent="0.3">
      <c r="B61" s="33"/>
      <c r="C61" s="54"/>
      <c r="D61" s="33"/>
      <c r="F61" s="30"/>
      <c r="G61" s="30"/>
      <c r="J61" s="30"/>
    </row>
    <row r="62" spans="2:10" x14ac:dyDescent="0.3">
      <c r="B62" s="33"/>
      <c r="C62" s="54"/>
      <c r="D62" s="33"/>
      <c r="F62" s="30"/>
      <c r="G62" s="30"/>
      <c r="J62" s="30"/>
    </row>
    <row r="63" spans="2:10" x14ac:dyDescent="0.3">
      <c r="B63" s="33"/>
      <c r="C63" s="54"/>
      <c r="D63" s="33"/>
      <c r="F63" s="30"/>
      <c r="G63" s="30"/>
      <c r="J63" s="30"/>
    </row>
    <row r="64" spans="2:10" x14ac:dyDescent="0.3">
      <c r="B64" s="33"/>
      <c r="C64" s="54"/>
      <c r="D64" s="33"/>
      <c r="F64" s="30"/>
      <c r="G64" s="30"/>
      <c r="J64" s="30"/>
    </row>
    <row r="65" spans="2:10" x14ac:dyDescent="0.3">
      <c r="B65" s="33"/>
      <c r="C65" s="54"/>
      <c r="D65" s="33"/>
      <c r="F65" s="30"/>
      <c r="G65" s="30"/>
      <c r="J65" s="30"/>
    </row>
    <row r="66" spans="2:10" x14ac:dyDescent="0.3">
      <c r="B66" s="33"/>
      <c r="C66" s="54"/>
      <c r="D66" s="33"/>
      <c r="F66" s="30"/>
      <c r="G66" s="30"/>
      <c r="J66" s="30"/>
    </row>
    <row r="67" spans="2:10" x14ac:dyDescent="0.3">
      <c r="B67" s="33"/>
      <c r="C67" s="54"/>
      <c r="D67" s="33"/>
      <c r="F67" s="30"/>
      <c r="G67" s="30"/>
      <c r="J67" s="30"/>
    </row>
    <row r="68" spans="2:10" x14ac:dyDescent="0.3">
      <c r="B68" s="33"/>
      <c r="C68" s="54"/>
      <c r="D68" s="33"/>
      <c r="F68" s="30"/>
      <c r="G68" s="30"/>
      <c r="J68" s="30"/>
    </row>
    <row r="69" spans="2:10" x14ac:dyDescent="0.3">
      <c r="B69" s="33"/>
      <c r="C69" s="54"/>
      <c r="D69" s="33"/>
      <c r="F69" s="30"/>
      <c r="G69" s="30"/>
      <c r="J69" s="30"/>
    </row>
    <row r="70" spans="2:10" x14ac:dyDescent="0.3">
      <c r="B70" s="33"/>
      <c r="C70" s="54"/>
      <c r="D70" s="33"/>
      <c r="F70" s="30"/>
      <c r="G70" s="30"/>
      <c r="J70" s="30"/>
    </row>
    <row r="71" spans="2:10" x14ac:dyDescent="0.3">
      <c r="B71" s="33"/>
      <c r="C71" s="54"/>
      <c r="D71" s="33"/>
      <c r="F71" s="30"/>
      <c r="G71" s="30"/>
      <c r="J71" s="30"/>
    </row>
    <row r="72" spans="2:10" x14ac:dyDescent="0.3">
      <c r="B72" s="33"/>
      <c r="C72" s="54"/>
      <c r="D72" s="33"/>
      <c r="F72" s="30"/>
      <c r="G72" s="30"/>
      <c r="J72" s="30"/>
    </row>
    <row r="73" spans="2:10" x14ac:dyDescent="0.3">
      <c r="B73" s="33"/>
      <c r="C73" s="54"/>
      <c r="D73" s="33"/>
      <c r="F73" s="30"/>
      <c r="G73" s="30"/>
      <c r="J73" s="30"/>
    </row>
    <row r="74" spans="2:10" x14ac:dyDescent="0.3">
      <c r="B74" s="33"/>
      <c r="C74" s="54"/>
      <c r="D74" s="33"/>
      <c r="F74" s="30"/>
      <c r="G74" s="30"/>
      <c r="J74" s="30"/>
    </row>
    <row r="75" spans="2:10" x14ac:dyDescent="0.3">
      <c r="B75" s="33"/>
      <c r="C75" s="54"/>
      <c r="D75" s="33"/>
      <c r="F75" s="30"/>
      <c r="G75" s="30"/>
      <c r="J75" s="30"/>
    </row>
    <row r="76" spans="2:10" x14ac:dyDescent="0.3">
      <c r="B76" s="33"/>
      <c r="C76" s="54"/>
      <c r="D76" s="33"/>
      <c r="F76" s="30"/>
      <c r="G76" s="30"/>
      <c r="J76" s="30"/>
    </row>
    <row r="77" spans="2:10" x14ac:dyDescent="0.3">
      <c r="B77" s="33"/>
      <c r="C77" s="54"/>
      <c r="D77" s="33"/>
      <c r="F77" s="30"/>
      <c r="G77" s="30"/>
      <c r="J77" s="30"/>
    </row>
    <row r="78" spans="2:10" x14ac:dyDescent="0.3">
      <c r="B78" s="33"/>
      <c r="C78" s="54"/>
      <c r="D78" s="33"/>
      <c r="F78" s="30"/>
      <c r="G78" s="30"/>
      <c r="J78" s="30"/>
    </row>
    <row r="79" spans="2:10" x14ac:dyDescent="0.3">
      <c r="B79" s="33"/>
      <c r="C79" s="54"/>
      <c r="D79" s="33"/>
      <c r="F79" s="30"/>
      <c r="G79" s="30"/>
      <c r="J79" s="30"/>
    </row>
    <row r="80" spans="2:10" x14ac:dyDescent="0.3">
      <c r="B80" s="33"/>
      <c r="C80" s="54"/>
      <c r="D80" s="33"/>
      <c r="F80" s="30"/>
      <c r="G80" s="30"/>
      <c r="J80" s="30"/>
    </row>
    <row r="81" spans="2:10" x14ac:dyDescent="0.3">
      <c r="B81" s="33"/>
      <c r="C81" s="54"/>
      <c r="D81" s="33"/>
      <c r="F81" s="30"/>
      <c r="G81" s="30"/>
      <c r="J81" s="30"/>
    </row>
    <row r="82" spans="2:10" x14ac:dyDescent="0.3">
      <c r="B82" s="33"/>
      <c r="C82" s="54"/>
      <c r="D82" s="33"/>
      <c r="F82" s="30"/>
      <c r="G82" s="30"/>
      <c r="J82" s="30"/>
    </row>
    <row r="83" spans="2:10" x14ac:dyDescent="0.3">
      <c r="B83" s="33"/>
      <c r="C83" s="54"/>
      <c r="D83" s="33"/>
      <c r="F83" s="30"/>
      <c r="G83" s="30"/>
      <c r="J83" s="30"/>
    </row>
    <row r="84" spans="2:10" x14ac:dyDescent="0.3">
      <c r="B84" s="33"/>
      <c r="C84" s="54"/>
      <c r="D84" s="33"/>
      <c r="F84" s="30"/>
      <c r="G84" s="30"/>
      <c r="J84" s="30"/>
    </row>
    <row r="85" spans="2:10" x14ac:dyDescent="0.3">
      <c r="B85" s="33"/>
      <c r="C85" s="54"/>
      <c r="D85" s="33"/>
      <c r="F85" s="30"/>
      <c r="G85" s="30"/>
      <c r="J85" s="30"/>
    </row>
    <row r="86" spans="2:10" x14ac:dyDescent="0.3">
      <c r="B86" s="33"/>
      <c r="C86" s="54"/>
      <c r="D86" s="33"/>
      <c r="F86" s="30"/>
      <c r="G86" s="30"/>
      <c r="J86" s="30"/>
    </row>
    <row r="87" spans="2:10" x14ac:dyDescent="0.3">
      <c r="B87" s="33"/>
      <c r="C87" s="54"/>
      <c r="D87" s="33"/>
      <c r="F87" s="30"/>
      <c r="G87" s="30"/>
      <c r="J87" s="30"/>
    </row>
    <row r="88" spans="2:10" x14ac:dyDescent="0.3">
      <c r="B88" s="33"/>
      <c r="C88" s="54"/>
      <c r="D88" s="33"/>
      <c r="F88" s="30"/>
      <c r="G88" s="30"/>
      <c r="J88" s="30"/>
    </row>
    <row r="89" spans="2:10" x14ac:dyDescent="0.3">
      <c r="B89" s="33"/>
      <c r="C89" s="54"/>
      <c r="D89" s="33"/>
      <c r="F89" s="30"/>
      <c r="G89" s="30"/>
      <c r="J89" s="30"/>
    </row>
    <row r="90" spans="2:10" x14ac:dyDescent="0.3">
      <c r="B90" s="33"/>
      <c r="C90" s="54"/>
      <c r="D90" s="33"/>
      <c r="F90" s="30"/>
      <c r="G90" s="30"/>
      <c r="J90" s="30"/>
    </row>
    <row r="91" spans="2:10" x14ac:dyDescent="0.3">
      <c r="B91" s="33"/>
      <c r="C91" s="54"/>
      <c r="D91" s="33"/>
      <c r="F91" s="30"/>
      <c r="G91" s="30"/>
      <c r="J91" s="30"/>
    </row>
    <row r="92" spans="2:10" x14ac:dyDescent="0.3">
      <c r="B92" s="33"/>
      <c r="C92" s="54"/>
      <c r="D92" s="33"/>
      <c r="F92" s="30"/>
      <c r="G92" s="30"/>
      <c r="J92" s="30"/>
    </row>
    <row r="93" spans="2:10" x14ac:dyDescent="0.3">
      <c r="B93" s="33"/>
      <c r="C93" s="54"/>
      <c r="D93" s="33"/>
      <c r="F93" s="30"/>
      <c r="G93" s="30"/>
      <c r="J93" s="30"/>
    </row>
    <row r="94" spans="2:10" x14ac:dyDescent="0.3">
      <c r="B94" s="33"/>
      <c r="C94" s="54"/>
      <c r="D94" s="33"/>
      <c r="F94" s="30"/>
      <c r="G94" s="30"/>
      <c r="J94" s="30"/>
    </row>
    <row r="95" spans="2:10" x14ac:dyDescent="0.3">
      <c r="B95" s="33"/>
      <c r="C95" s="54"/>
      <c r="D95" s="33"/>
      <c r="F95" s="30"/>
      <c r="G95" s="30"/>
      <c r="J95" s="30"/>
    </row>
    <row r="96" spans="2:10" x14ac:dyDescent="0.3">
      <c r="B96" s="33"/>
      <c r="C96" s="54"/>
      <c r="D96" s="33"/>
      <c r="F96" s="30"/>
      <c r="G96" s="30"/>
      <c r="J96" s="30"/>
    </row>
    <row r="97" spans="2:10" x14ac:dyDescent="0.3">
      <c r="B97" s="33"/>
      <c r="C97" s="54"/>
      <c r="D97" s="33"/>
      <c r="F97" s="30"/>
      <c r="G97" s="30"/>
      <c r="J97" s="30"/>
    </row>
    <row r="98" spans="2:10" x14ac:dyDescent="0.3">
      <c r="B98" s="33"/>
      <c r="C98" s="54"/>
      <c r="D98" s="33"/>
      <c r="F98" s="30"/>
      <c r="G98" s="30"/>
      <c r="J98" s="30"/>
    </row>
    <row r="99" spans="2:10" x14ac:dyDescent="0.3">
      <c r="B99" s="33"/>
      <c r="C99" s="54"/>
      <c r="D99" s="33"/>
      <c r="F99" s="30"/>
      <c r="G99" s="30"/>
      <c r="J99" s="30"/>
    </row>
    <row r="100" spans="2:10" x14ac:dyDescent="0.3">
      <c r="B100" s="33"/>
      <c r="C100" s="54"/>
      <c r="D100" s="33"/>
      <c r="F100" s="30"/>
      <c r="G100" s="30"/>
      <c r="J100" s="30"/>
    </row>
    <row r="101" spans="2:10" x14ac:dyDescent="0.3">
      <c r="B101" s="33"/>
      <c r="C101" s="54"/>
      <c r="D101" s="33"/>
      <c r="F101" s="30"/>
      <c r="G101" s="30"/>
      <c r="J101" s="30"/>
    </row>
    <row r="102" spans="2:10" x14ac:dyDescent="0.3">
      <c r="B102" s="33"/>
      <c r="C102" s="54"/>
      <c r="D102" s="33"/>
      <c r="F102" s="30"/>
      <c r="G102" s="30"/>
      <c r="J102" s="30"/>
    </row>
    <row r="103" spans="2:10" x14ac:dyDescent="0.3">
      <c r="B103" s="33"/>
      <c r="C103" s="54"/>
      <c r="D103" s="33"/>
      <c r="F103" s="30"/>
      <c r="G103" s="30"/>
      <c r="J103" s="30"/>
    </row>
    <row r="104" spans="2:10" x14ac:dyDescent="0.3">
      <c r="B104" s="33"/>
      <c r="C104" s="54"/>
      <c r="D104" s="33"/>
      <c r="F104" s="30"/>
      <c r="G104" s="30"/>
      <c r="J104" s="30"/>
    </row>
    <row r="105" spans="2:10" x14ac:dyDescent="0.3">
      <c r="B105" s="33"/>
      <c r="C105" s="54"/>
      <c r="D105" s="33"/>
      <c r="F105" s="30"/>
      <c r="G105" s="30"/>
      <c r="J105" s="30"/>
    </row>
    <row r="106" spans="2:10" x14ac:dyDescent="0.3">
      <c r="B106" s="33"/>
      <c r="C106" s="54"/>
      <c r="D106" s="33"/>
      <c r="F106" s="30"/>
      <c r="G106" s="30"/>
      <c r="J106" s="30"/>
    </row>
    <row r="107" spans="2:10" x14ac:dyDescent="0.3">
      <c r="B107" s="33"/>
      <c r="C107" s="54"/>
      <c r="D107" s="33"/>
      <c r="F107" s="30"/>
      <c r="G107" s="30"/>
      <c r="J107" s="30"/>
    </row>
    <row r="108" spans="2:10" x14ac:dyDescent="0.3">
      <c r="B108" s="33"/>
      <c r="C108" s="54"/>
      <c r="D108" s="33"/>
      <c r="F108" s="30"/>
      <c r="G108" s="30"/>
      <c r="J108" s="30"/>
    </row>
    <row r="109" spans="2:10" x14ac:dyDescent="0.3">
      <c r="B109" s="33"/>
      <c r="C109" s="54"/>
      <c r="D109" s="33"/>
      <c r="F109" s="30"/>
      <c r="G109" s="30"/>
      <c r="J109" s="30"/>
    </row>
    <row r="110" spans="2:10" x14ac:dyDescent="0.3">
      <c r="B110" s="33"/>
      <c r="C110" s="54"/>
      <c r="D110" s="33"/>
      <c r="F110" s="30"/>
      <c r="G110" s="30"/>
      <c r="J110" s="30"/>
    </row>
    <row r="111" spans="2:10" x14ac:dyDescent="0.3">
      <c r="B111" s="33"/>
      <c r="C111" s="54"/>
      <c r="D111" s="33"/>
      <c r="F111" s="30"/>
      <c r="G111" s="30"/>
      <c r="J111" s="30"/>
    </row>
    <row r="112" spans="2:10" x14ac:dyDescent="0.3">
      <c r="B112" s="33"/>
      <c r="C112" s="54"/>
      <c r="D112" s="33"/>
      <c r="F112" s="30"/>
      <c r="G112" s="30"/>
      <c r="J112" s="30"/>
    </row>
    <row r="113" spans="2:10" x14ac:dyDescent="0.3">
      <c r="B113" s="33"/>
      <c r="C113" s="54"/>
      <c r="D113" s="33"/>
      <c r="F113" s="30"/>
      <c r="G113" s="30"/>
      <c r="J113" s="30"/>
    </row>
    <row r="114" spans="2:10" x14ac:dyDescent="0.3">
      <c r="B114" s="33"/>
      <c r="C114" s="54"/>
      <c r="D114" s="33"/>
      <c r="F114" s="30"/>
      <c r="G114" s="30"/>
      <c r="J114" s="30"/>
    </row>
    <row r="115" spans="2:10" x14ac:dyDescent="0.3">
      <c r="B115" s="33"/>
      <c r="C115" s="54"/>
      <c r="D115" s="33"/>
      <c r="F115" s="30"/>
      <c r="G115" s="30"/>
      <c r="J115" s="30"/>
    </row>
    <row r="116" spans="2:10" x14ac:dyDescent="0.3">
      <c r="B116" s="33"/>
      <c r="C116" s="54"/>
      <c r="D116" s="33"/>
      <c r="F116" s="30"/>
      <c r="G116" s="30"/>
      <c r="J116" s="30"/>
    </row>
    <row r="117" spans="2:10" x14ac:dyDescent="0.3">
      <c r="B117" s="33"/>
      <c r="C117" s="54"/>
      <c r="D117" s="33"/>
      <c r="F117" s="30"/>
      <c r="G117" s="30"/>
      <c r="J117" s="30"/>
    </row>
    <row r="118" spans="2:10" x14ac:dyDescent="0.3">
      <c r="B118" s="33"/>
      <c r="C118" s="54"/>
      <c r="D118" s="33"/>
      <c r="F118" s="30"/>
      <c r="G118" s="30"/>
      <c r="J118" s="30"/>
    </row>
    <row r="119" spans="2:10" x14ac:dyDescent="0.3">
      <c r="B119" s="33"/>
      <c r="C119" s="54"/>
      <c r="D119" s="33"/>
      <c r="F119" s="30"/>
      <c r="G119" s="30"/>
      <c r="J119" s="30"/>
    </row>
    <row r="120" spans="2:10" x14ac:dyDescent="0.3">
      <c r="B120" s="33"/>
      <c r="C120" s="54"/>
      <c r="D120" s="33"/>
      <c r="F120" s="30"/>
      <c r="G120" s="30"/>
      <c r="J120" s="30"/>
    </row>
    <row r="121" spans="2:10" x14ac:dyDescent="0.3">
      <c r="B121" s="33"/>
      <c r="C121" s="54"/>
      <c r="D121" s="33"/>
      <c r="F121" s="30"/>
      <c r="G121" s="30"/>
      <c r="J121" s="30"/>
    </row>
    <row r="122" spans="2:10" x14ac:dyDescent="0.3">
      <c r="B122" s="33"/>
      <c r="C122" s="54"/>
      <c r="D122" s="33"/>
      <c r="F122" s="30"/>
      <c r="G122" s="30"/>
      <c r="J122" s="30"/>
    </row>
    <row r="123" spans="2:10" x14ac:dyDescent="0.3">
      <c r="B123" s="33"/>
      <c r="C123" s="54"/>
      <c r="D123" s="33"/>
      <c r="F123" s="30"/>
      <c r="G123" s="30"/>
      <c r="J123" s="30"/>
    </row>
    <row r="124" spans="2:10" x14ac:dyDescent="0.3">
      <c r="B124" s="33"/>
      <c r="C124" s="54"/>
      <c r="D124" s="33"/>
      <c r="F124" s="30"/>
      <c r="G124" s="30"/>
      <c r="J124" s="30"/>
    </row>
    <row r="125" spans="2:10" x14ac:dyDescent="0.3">
      <c r="B125" s="33"/>
      <c r="C125" s="54"/>
      <c r="D125" s="33"/>
      <c r="F125" s="30"/>
      <c r="G125" s="30"/>
      <c r="J125" s="30"/>
    </row>
    <row r="126" spans="2:10" x14ac:dyDescent="0.3">
      <c r="B126" s="33"/>
      <c r="C126" s="54"/>
      <c r="D126" s="33"/>
      <c r="F126" s="30"/>
      <c r="G126" s="30"/>
      <c r="J126" s="30"/>
    </row>
    <row r="127" spans="2:10" x14ac:dyDescent="0.3">
      <c r="B127" s="33"/>
      <c r="C127" s="54"/>
      <c r="D127" s="33"/>
      <c r="F127" s="30"/>
      <c r="G127" s="30"/>
      <c r="J127" s="30"/>
    </row>
    <row r="128" spans="2:10" x14ac:dyDescent="0.3">
      <c r="B128" s="33"/>
      <c r="C128" s="54"/>
      <c r="D128" s="33"/>
      <c r="F128" s="30"/>
      <c r="G128" s="30"/>
      <c r="J128" s="30"/>
    </row>
    <row r="129" spans="2:10" x14ac:dyDescent="0.3">
      <c r="B129" s="33"/>
      <c r="C129" s="54"/>
      <c r="D129" s="33"/>
      <c r="F129" s="30"/>
      <c r="G129" s="30"/>
      <c r="J129" s="30"/>
    </row>
    <row r="130" spans="2:10" x14ac:dyDescent="0.3">
      <c r="B130" s="33"/>
      <c r="C130" s="54"/>
      <c r="D130" s="33"/>
      <c r="F130" s="30"/>
      <c r="G130" s="30"/>
      <c r="J130" s="30"/>
    </row>
    <row r="131" spans="2:10" x14ac:dyDescent="0.3">
      <c r="B131" s="33"/>
      <c r="C131" s="54"/>
      <c r="D131" s="33"/>
      <c r="F131" s="30"/>
      <c r="G131" s="30"/>
      <c r="J131" s="30"/>
    </row>
    <row r="132" spans="2:10" x14ac:dyDescent="0.3">
      <c r="B132" s="33"/>
      <c r="C132" s="54"/>
      <c r="D132" s="33"/>
      <c r="F132" s="30"/>
      <c r="G132" s="30"/>
      <c r="J132" s="30"/>
    </row>
    <row r="133" spans="2:10" x14ac:dyDescent="0.3">
      <c r="B133" s="33"/>
      <c r="C133" s="54"/>
      <c r="D133" s="33"/>
      <c r="F133" s="30"/>
      <c r="G133" s="30"/>
      <c r="J133" s="30"/>
    </row>
    <row r="134" spans="2:10" x14ac:dyDescent="0.3">
      <c r="B134" s="33"/>
      <c r="C134" s="54"/>
      <c r="D134" s="33"/>
      <c r="F134" s="30"/>
      <c r="G134" s="30"/>
      <c r="J134" s="30"/>
    </row>
    <row r="135" spans="2:10" x14ac:dyDescent="0.3">
      <c r="B135" s="33"/>
      <c r="C135" s="54"/>
      <c r="D135" s="33"/>
      <c r="F135" s="30"/>
      <c r="G135" s="30"/>
      <c r="J135" s="30"/>
    </row>
    <row r="136" spans="2:10" x14ac:dyDescent="0.3">
      <c r="B136" s="33"/>
      <c r="C136" s="54"/>
      <c r="D136" s="33"/>
      <c r="F136" s="30"/>
      <c r="G136" s="30"/>
      <c r="J136" s="30"/>
    </row>
    <row r="137" spans="2:10" x14ac:dyDescent="0.3">
      <c r="B137" s="33"/>
      <c r="C137" s="54"/>
      <c r="D137" s="33"/>
      <c r="F137" s="30"/>
      <c r="G137" s="30"/>
      <c r="J137" s="30"/>
    </row>
    <row r="138" spans="2:10" x14ac:dyDescent="0.3">
      <c r="B138" s="33"/>
      <c r="C138" s="54"/>
      <c r="D138" s="33"/>
      <c r="F138" s="30"/>
      <c r="G138" s="30"/>
      <c r="J138" s="30"/>
    </row>
    <row r="139" spans="2:10" x14ac:dyDescent="0.3">
      <c r="B139" s="33"/>
      <c r="C139" s="54"/>
      <c r="D139" s="33"/>
      <c r="F139" s="30"/>
      <c r="G139" s="30"/>
      <c r="J139" s="30"/>
    </row>
    <row r="140" spans="2:10" x14ac:dyDescent="0.3">
      <c r="B140" s="33"/>
      <c r="C140" s="54"/>
      <c r="D140" s="33"/>
      <c r="F140" s="30"/>
      <c r="G140" s="30"/>
      <c r="J140" s="30"/>
    </row>
    <row r="141" spans="2:10" x14ac:dyDescent="0.3">
      <c r="B141" s="33"/>
      <c r="C141" s="54"/>
      <c r="D141" s="33"/>
      <c r="F141" s="30"/>
      <c r="G141" s="30"/>
      <c r="J141" s="30"/>
    </row>
    <row r="142" spans="2:10" x14ac:dyDescent="0.3">
      <c r="B142" s="33"/>
      <c r="C142" s="54"/>
      <c r="D142" s="33"/>
      <c r="F142" s="30"/>
      <c r="G142" s="30"/>
      <c r="J142" s="30"/>
    </row>
    <row r="143" spans="2:10" x14ac:dyDescent="0.3">
      <c r="B143" s="33"/>
      <c r="C143" s="54"/>
      <c r="D143" s="33"/>
      <c r="F143" s="30"/>
      <c r="G143" s="30"/>
      <c r="J143" s="30"/>
    </row>
    <row r="144" spans="2:10" x14ac:dyDescent="0.3">
      <c r="B144" s="33"/>
      <c r="C144" s="54"/>
      <c r="D144" s="33"/>
      <c r="F144" s="30"/>
      <c r="G144" s="30"/>
      <c r="J144" s="30"/>
    </row>
    <row r="145" spans="2:10" x14ac:dyDescent="0.3">
      <c r="B145" s="33"/>
      <c r="C145" s="54"/>
      <c r="D145" s="33"/>
      <c r="F145" s="30"/>
      <c r="G145" s="30"/>
      <c r="J145" s="30"/>
    </row>
    <row r="146" spans="2:10" x14ac:dyDescent="0.3">
      <c r="B146" s="33"/>
      <c r="C146" s="54"/>
      <c r="D146" s="33"/>
      <c r="F146" s="30"/>
      <c r="G146" s="30"/>
      <c r="J146" s="30"/>
    </row>
    <row r="147" spans="2:10" x14ac:dyDescent="0.3">
      <c r="B147" s="33"/>
      <c r="C147" s="54"/>
      <c r="D147" s="33"/>
      <c r="F147" s="30"/>
      <c r="G147" s="30"/>
      <c r="J147" s="30"/>
    </row>
    <row r="148" spans="2:10" x14ac:dyDescent="0.3">
      <c r="B148" s="33"/>
      <c r="C148" s="54"/>
      <c r="D148" s="33"/>
      <c r="F148" s="30"/>
      <c r="G148" s="30"/>
      <c r="J148" s="30"/>
    </row>
    <row r="149" spans="2:10" x14ac:dyDescent="0.3">
      <c r="B149" s="33"/>
      <c r="C149" s="54"/>
      <c r="D149" s="33"/>
      <c r="F149" s="30"/>
      <c r="G149" s="30"/>
      <c r="J149" s="30"/>
    </row>
    <row r="150" spans="2:10" x14ac:dyDescent="0.3">
      <c r="B150" s="33"/>
      <c r="C150" s="54"/>
      <c r="D150" s="33"/>
      <c r="F150" s="30"/>
      <c r="G150" s="30"/>
      <c r="J150" s="30"/>
    </row>
    <row r="151" spans="2:10" x14ac:dyDescent="0.3">
      <c r="B151" s="33"/>
      <c r="C151" s="54"/>
      <c r="D151" s="33"/>
      <c r="F151" s="30"/>
      <c r="G151" s="30"/>
      <c r="J151" s="30"/>
    </row>
    <row r="152" spans="2:10" x14ac:dyDescent="0.3">
      <c r="B152" s="33"/>
      <c r="C152" s="54"/>
      <c r="D152" s="33"/>
      <c r="F152" s="30"/>
      <c r="G152" s="30"/>
      <c r="J152" s="30"/>
    </row>
    <row r="153" spans="2:10" x14ac:dyDescent="0.3">
      <c r="B153" s="33"/>
      <c r="C153" s="54"/>
      <c r="D153" s="33"/>
      <c r="F153" s="30"/>
      <c r="G153" s="30"/>
      <c r="J153" s="30"/>
    </row>
    <row r="154" spans="2:10" x14ac:dyDescent="0.3">
      <c r="B154" s="33"/>
      <c r="C154" s="54"/>
      <c r="D154" s="33"/>
      <c r="F154" s="30"/>
      <c r="G154" s="30"/>
      <c r="J154" s="30"/>
    </row>
    <row r="155" spans="2:10" x14ac:dyDescent="0.3">
      <c r="B155" s="33"/>
      <c r="C155" s="54"/>
      <c r="D155" s="33"/>
      <c r="F155" s="30"/>
      <c r="G155" s="30"/>
      <c r="J155" s="30"/>
    </row>
    <row r="156" spans="2:10" x14ac:dyDescent="0.3">
      <c r="B156" s="33"/>
      <c r="C156" s="54"/>
      <c r="D156" s="33"/>
      <c r="F156" s="30"/>
      <c r="G156" s="30"/>
      <c r="J156" s="30"/>
    </row>
    <row r="157" spans="2:10" x14ac:dyDescent="0.3">
      <c r="B157" s="33"/>
      <c r="C157" s="54"/>
      <c r="D157" s="33"/>
      <c r="F157" s="30"/>
      <c r="G157" s="30"/>
      <c r="J157" s="30"/>
    </row>
    <row r="158" spans="2:10" x14ac:dyDescent="0.3">
      <c r="B158" s="33"/>
      <c r="C158" s="54"/>
      <c r="D158" s="33"/>
      <c r="F158" s="30"/>
      <c r="G158" s="30"/>
      <c r="J158" s="30"/>
    </row>
    <row r="159" spans="2:10" x14ac:dyDescent="0.3">
      <c r="B159" s="33"/>
      <c r="C159" s="54"/>
      <c r="D159" s="33"/>
      <c r="F159" s="30"/>
      <c r="G159" s="30"/>
      <c r="J159" s="30"/>
    </row>
    <row r="160" spans="2:10" x14ac:dyDescent="0.3">
      <c r="B160" s="33"/>
      <c r="C160" s="54"/>
      <c r="D160" s="33"/>
      <c r="F160" s="30"/>
      <c r="G160" s="30"/>
      <c r="J160" s="30"/>
    </row>
    <row r="161" spans="2:10" x14ac:dyDescent="0.3">
      <c r="B161" s="33"/>
      <c r="C161" s="54"/>
      <c r="D161" s="33"/>
      <c r="F161" s="30"/>
      <c r="G161" s="30"/>
      <c r="J161" s="30"/>
    </row>
    <row r="162" spans="2:10" x14ac:dyDescent="0.3">
      <c r="B162" s="33"/>
      <c r="C162" s="54"/>
      <c r="D162" s="33"/>
      <c r="F162" s="30"/>
      <c r="G162" s="30"/>
      <c r="J162" s="30"/>
    </row>
    <row r="163" spans="2:10" x14ac:dyDescent="0.3">
      <c r="B163" s="33"/>
      <c r="C163" s="54"/>
      <c r="D163" s="33"/>
      <c r="F163" s="30"/>
      <c r="G163" s="30"/>
      <c r="J163" s="30"/>
    </row>
    <row r="164" spans="2:10" x14ac:dyDescent="0.3">
      <c r="B164" s="33"/>
      <c r="C164" s="54"/>
      <c r="D164" s="33"/>
      <c r="F164" s="30"/>
      <c r="G164" s="30"/>
      <c r="J164" s="30"/>
    </row>
    <row r="165" spans="2:10" x14ac:dyDescent="0.3">
      <c r="B165" s="33"/>
      <c r="C165" s="54"/>
      <c r="D165" s="33"/>
      <c r="F165" s="30"/>
      <c r="G165" s="30"/>
      <c r="J165" s="30"/>
    </row>
    <row r="166" spans="2:10" x14ac:dyDescent="0.3">
      <c r="B166" s="33"/>
      <c r="C166" s="54"/>
      <c r="D166" s="33"/>
      <c r="F166" s="30"/>
      <c r="G166" s="30"/>
      <c r="J166" s="30"/>
    </row>
    <row r="167" spans="2:10" x14ac:dyDescent="0.3">
      <c r="B167" s="33"/>
      <c r="C167" s="54"/>
      <c r="D167" s="33"/>
      <c r="F167" s="30"/>
      <c r="G167" s="30"/>
      <c r="J167" s="30"/>
    </row>
    <row r="168" spans="2:10" x14ac:dyDescent="0.3">
      <c r="B168" s="33"/>
      <c r="C168" s="54"/>
      <c r="D168" s="33"/>
      <c r="F168" s="30"/>
      <c r="G168" s="30"/>
      <c r="J168" s="30"/>
    </row>
    <row r="169" spans="2:10" x14ac:dyDescent="0.3">
      <c r="B169" s="33"/>
      <c r="C169" s="54"/>
      <c r="D169" s="33"/>
      <c r="F169" s="30"/>
      <c r="G169" s="30"/>
      <c r="J169" s="30"/>
    </row>
    <row r="170" spans="2:10" x14ac:dyDescent="0.3">
      <c r="B170" s="33"/>
      <c r="C170" s="54"/>
      <c r="D170" s="33"/>
      <c r="F170" s="30"/>
      <c r="G170" s="30"/>
      <c r="J170" s="30"/>
    </row>
    <row r="171" spans="2:10" x14ac:dyDescent="0.3">
      <c r="B171" s="33"/>
      <c r="C171" s="54"/>
      <c r="D171" s="33"/>
      <c r="F171" s="30"/>
      <c r="G171" s="30"/>
      <c r="J171" s="30"/>
    </row>
    <row r="172" spans="2:10" x14ac:dyDescent="0.3">
      <c r="B172" s="33"/>
      <c r="C172" s="54"/>
      <c r="D172" s="33"/>
      <c r="F172" s="30"/>
      <c r="G172" s="30"/>
      <c r="J172" s="30"/>
    </row>
    <row r="173" spans="2:10" x14ac:dyDescent="0.3">
      <c r="B173" s="33"/>
      <c r="C173" s="54"/>
      <c r="D173" s="33"/>
      <c r="F173" s="30"/>
      <c r="G173" s="30"/>
      <c r="J173" s="30"/>
    </row>
    <row r="174" spans="2:10" x14ac:dyDescent="0.3">
      <c r="B174" s="33"/>
      <c r="C174" s="54"/>
      <c r="D174" s="33"/>
      <c r="F174" s="30"/>
      <c r="G174" s="30"/>
      <c r="J174" s="30"/>
    </row>
    <row r="175" spans="2:10" x14ac:dyDescent="0.3">
      <c r="B175" s="33"/>
      <c r="C175" s="54"/>
      <c r="D175" s="33"/>
      <c r="F175" s="30"/>
      <c r="G175" s="30"/>
      <c r="J175" s="30"/>
    </row>
    <row r="176" spans="2:10" x14ac:dyDescent="0.3">
      <c r="B176" s="33"/>
      <c r="C176" s="54"/>
      <c r="D176" s="33"/>
      <c r="F176" s="30"/>
      <c r="G176" s="30"/>
      <c r="J176" s="30"/>
    </row>
    <row r="177" spans="2:10" x14ac:dyDescent="0.3">
      <c r="B177" s="33"/>
      <c r="C177" s="54"/>
      <c r="D177" s="33"/>
      <c r="F177" s="30"/>
      <c r="G177" s="30"/>
      <c r="J177" s="30"/>
    </row>
    <row r="178" spans="2:10" x14ac:dyDescent="0.3">
      <c r="B178" s="33"/>
      <c r="C178" s="54"/>
      <c r="D178" s="33"/>
      <c r="F178" s="30"/>
      <c r="G178" s="30"/>
      <c r="J178" s="30"/>
    </row>
    <row r="179" spans="2:10" x14ac:dyDescent="0.3">
      <c r="B179" s="33"/>
      <c r="C179" s="54"/>
      <c r="D179" s="33"/>
      <c r="F179" s="30"/>
      <c r="G179" s="30"/>
      <c r="J179" s="30"/>
    </row>
    <row r="180" spans="2:10" x14ac:dyDescent="0.3">
      <c r="B180" s="33"/>
      <c r="C180" s="54"/>
      <c r="D180" s="33"/>
      <c r="F180" s="30"/>
      <c r="G180" s="30"/>
      <c r="J180" s="30"/>
    </row>
    <row r="181" spans="2:10" x14ac:dyDescent="0.3">
      <c r="B181" s="33"/>
      <c r="C181" s="54"/>
      <c r="D181" s="33"/>
      <c r="F181" s="30"/>
      <c r="G181" s="30"/>
      <c r="J181" s="30"/>
    </row>
    <row r="182" spans="2:10" x14ac:dyDescent="0.3">
      <c r="B182" s="33"/>
      <c r="C182" s="54"/>
      <c r="D182" s="33"/>
      <c r="F182" s="30"/>
      <c r="G182" s="30"/>
      <c r="J182" s="30"/>
    </row>
    <row r="183" spans="2:10" x14ac:dyDescent="0.3">
      <c r="B183" s="33"/>
      <c r="C183" s="54"/>
      <c r="D183" s="33"/>
      <c r="F183" s="30"/>
      <c r="G183" s="30"/>
      <c r="J183" s="30"/>
    </row>
    <row r="184" spans="2:10" x14ac:dyDescent="0.3">
      <c r="B184" s="33"/>
      <c r="C184" s="54"/>
      <c r="D184" s="33"/>
      <c r="F184" s="30"/>
      <c r="G184" s="30"/>
      <c r="J184" s="30"/>
    </row>
    <row r="185" spans="2:10" x14ac:dyDescent="0.3">
      <c r="B185" s="33"/>
      <c r="C185" s="54"/>
      <c r="D185" s="33"/>
      <c r="F185" s="30"/>
      <c r="G185" s="30"/>
      <c r="J185" s="30"/>
    </row>
    <row r="186" spans="2:10" x14ac:dyDescent="0.3">
      <c r="B186" s="33"/>
      <c r="C186" s="54"/>
      <c r="D186" s="33"/>
      <c r="F186" s="30"/>
      <c r="G186" s="30"/>
      <c r="J186" s="30"/>
    </row>
    <row r="187" spans="2:10" x14ac:dyDescent="0.3">
      <c r="B187" s="33"/>
      <c r="C187" s="54"/>
      <c r="D187" s="33"/>
      <c r="F187" s="30"/>
      <c r="G187" s="30"/>
      <c r="J187" s="30"/>
    </row>
    <row r="188" spans="2:10" x14ac:dyDescent="0.3">
      <c r="B188" s="33"/>
      <c r="C188" s="54"/>
      <c r="D188" s="33"/>
      <c r="F188" s="30"/>
      <c r="G188" s="30"/>
      <c r="J188" s="30"/>
    </row>
    <row r="189" spans="2:10" x14ac:dyDescent="0.3">
      <c r="B189" s="33"/>
      <c r="C189" s="54"/>
      <c r="D189" s="33"/>
      <c r="F189" s="30"/>
      <c r="G189" s="30"/>
      <c r="J189" s="30"/>
    </row>
    <row r="190" spans="2:10" x14ac:dyDescent="0.3">
      <c r="B190" s="33"/>
      <c r="C190" s="54"/>
      <c r="D190" s="33"/>
      <c r="F190" s="30"/>
      <c r="G190" s="30"/>
      <c r="J190" s="30"/>
    </row>
    <row r="191" spans="2:10" x14ac:dyDescent="0.3">
      <c r="B191" s="33"/>
      <c r="C191" s="54"/>
      <c r="D191" s="33"/>
      <c r="F191" s="30"/>
      <c r="G191" s="30"/>
      <c r="J191" s="30"/>
    </row>
    <row r="192" spans="2:10" x14ac:dyDescent="0.3">
      <c r="B192" s="33"/>
      <c r="C192" s="54"/>
      <c r="D192" s="33"/>
      <c r="F192" s="30"/>
      <c r="G192" s="30"/>
      <c r="J192" s="30"/>
    </row>
    <row r="193" spans="2:10" x14ac:dyDescent="0.3">
      <c r="B193" s="33"/>
      <c r="C193" s="54"/>
      <c r="D193" s="33"/>
      <c r="F193" s="30"/>
      <c r="G193" s="30"/>
      <c r="J193" s="30"/>
    </row>
    <row r="194" spans="2:10" x14ac:dyDescent="0.3">
      <c r="B194" s="33"/>
      <c r="C194" s="54"/>
      <c r="D194" s="33"/>
      <c r="F194" s="30"/>
      <c r="G194" s="30"/>
      <c r="J194" s="30"/>
    </row>
    <row r="195" spans="2:10" x14ac:dyDescent="0.3">
      <c r="B195" s="33"/>
      <c r="C195" s="54"/>
      <c r="D195" s="33"/>
      <c r="F195" s="30"/>
      <c r="G195" s="30"/>
      <c r="J195" s="30"/>
    </row>
    <row r="196" spans="2:10" x14ac:dyDescent="0.3">
      <c r="B196" s="33"/>
      <c r="C196" s="54"/>
      <c r="D196" s="33"/>
      <c r="F196" s="30"/>
      <c r="G196" s="30"/>
      <c r="J196" s="30"/>
    </row>
    <row r="197" spans="2:10" x14ac:dyDescent="0.3">
      <c r="B197" s="33"/>
      <c r="C197" s="54"/>
      <c r="D197" s="33"/>
      <c r="F197" s="30"/>
      <c r="G197" s="30"/>
      <c r="J197" s="30"/>
    </row>
    <row r="198" spans="2:10" x14ac:dyDescent="0.3">
      <c r="B198" s="33"/>
      <c r="C198" s="54"/>
      <c r="D198" s="33"/>
      <c r="F198" s="30"/>
      <c r="G198" s="30"/>
      <c r="J198" s="30"/>
    </row>
    <row r="199" spans="2:10" x14ac:dyDescent="0.3">
      <c r="B199" s="33"/>
      <c r="C199" s="54"/>
      <c r="D199" s="33"/>
      <c r="F199" s="30"/>
      <c r="G199" s="30"/>
      <c r="J199" s="30"/>
    </row>
    <row r="200" spans="2:10" x14ac:dyDescent="0.3">
      <c r="B200" s="33"/>
      <c r="C200" s="54"/>
      <c r="D200" s="33"/>
      <c r="F200" s="30"/>
      <c r="G200" s="30"/>
      <c r="J200" s="30"/>
    </row>
    <row r="201" spans="2:10" x14ac:dyDescent="0.3">
      <c r="B201" s="33"/>
      <c r="C201" s="54"/>
      <c r="D201" s="33"/>
      <c r="F201" s="30"/>
      <c r="G201" s="30"/>
      <c r="J201" s="30"/>
    </row>
    <row r="202" spans="2:10" x14ac:dyDescent="0.3">
      <c r="B202" s="33"/>
      <c r="C202" s="54"/>
      <c r="D202" s="33"/>
      <c r="F202" s="30"/>
      <c r="G202" s="30"/>
      <c r="J202" s="30"/>
    </row>
    <row r="203" spans="2:10" x14ac:dyDescent="0.3">
      <c r="B203" s="33"/>
      <c r="C203" s="54"/>
      <c r="D203" s="33"/>
      <c r="F203" s="30"/>
      <c r="G203" s="30"/>
      <c r="J203" s="30"/>
    </row>
    <row r="204" spans="2:10" x14ac:dyDescent="0.3">
      <c r="B204" s="33"/>
      <c r="C204" s="54"/>
      <c r="D204" s="33"/>
      <c r="F204" s="30"/>
      <c r="G204" s="30"/>
      <c r="J204" s="30"/>
    </row>
    <row r="205" spans="2:10" x14ac:dyDescent="0.3">
      <c r="B205" s="33"/>
      <c r="C205" s="54"/>
      <c r="D205" s="33"/>
      <c r="F205" s="30"/>
      <c r="G205" s="30"/>
      <c r="J205" s="30"/>
    </row>
    <row r="206" spans="2:10" x14ac:dyDescent="0.3">
      <c r="B206" s="33"/>
      <c r="C206" s="54"/>
      <c r="D206" s="33"/>
      <c r="F206" s="30"/>
      <c r="G206" s="30"/>
      <c r="J206" s="30"/>
    </row>
    <row r="207" spans="2:10" x14ac:dyDescent="0.3">
      <c r="B207" s="33"/>
      <c r="C207" s="54"/>
      <c r="D207" s="33"/>
      <c r="F207" s="30"/>
      <c r="G207" s="30"/>
      <c r="J207" s="30"/>
    </row>
    <row r="208" spans="2:10" x14ac:dyDescent="0.3">
      <c r="B208" s="33"/>
      <c r="C208" s="54"/>
      <c r="D208" s="33"/>
      <c r="F208" s="30"/>
      <c r="G208" s="30"/>
      <c r="J208" s="30"/>
    </row>
    <row r="209" spans="2:10" x14ac:dyDescent="0.3">
      <c r="B209" s="33"/>
      <c r="C209" s="54"/>
      <c r="D209" s="33"/>
      <c r="F209" s="30"/>
      <c r="G209" s="30"/>
      <c r="J209" s="30"/>
    </row>
    <row r="210" spans="2:10" x14ac:dyDescent="0.3">
      <c r="B210" s="33"/>
      <c r="C210" s="54"/>
      <c r="D210" s="33"/>
      <c r="F210" s="30"/>
      <c r="G210" s="30"/>
      <c r="J210" s="30"/>
    </row>
    <row r="211" spans="2:10" x14ac:dyDescent="0.3">
      <c r="B211" s="33"/>
      <c r="C211" s="54"/>
      <c r="D211" s="33"/>
      <c r="F211" s="30"/>
      <c r="G211" s="30"/>
      <c r="J211" s="30"/>
    </row>
    <row r="212" spans="2:10" x14ac:dyDescent="0.3">
      <c r="B212" s="33"/>
      <c r="C212" s="54"/>
      <c r="D212" s="33"/>
      <c r="F212" s="30"/>
      <c r="G212" s="30"/>
      <c r="J212" s="30"/>
    </row>
    <row r="213" spans="2:10" x14ac:dyDescent="0.3">
      <c r="B213" s="33"/>
      <c r="C213" s="54"/>
      <c r="D213" s="33"/>
      <c r="F213" s="30"/>
      <c r="G213" s="30"/>
      <c r="J213" s="30"/>
    </row>
    <row r="214" spans="2:10" x14ac:dyDescent="0.3">
      <c r="B214" s="33"/>
      <c r="C214" s="54"/>
      <c r="D214" s="33"/>
      <c r="F214" s="30"/>
      <c r="G214" s="30"/>
      <c r="J214" s="30"/>
    </row>
    <row r="215" spans="2:10" x14ac:dyDescent="0.3">
      <c r="B215" s="33"/>
      <c r="C215" s="54"/>
      <c r="D215" s="33"/>
      <c r="F215" s="30"/>
      <c r="G215" s="30"/>
      <c r="J215" s="30"/>
    </row>
    <row r="216" spans="2:10" x14ac:dyDescent="0.3">
      <c r="B216" s="33"/>
      <c r="C216" s="54"/>
      <c r="D216" s="33"/>
      <c r="F216" s="30"/>
      <c r="G216" s="30"/>
      <c r="J216" s="30"/>
    </row>
    <row r="217" spans="2:10" x14ac:dyDescent="0.3">
      <c r="B217" s="33"/>
      <c r="C217" s="54"/>
      <c r="D217" s="33"/>
      <c r="F217" s="30"/>
      <c r="G217" s="30"/>
      <c r="J217" s="30"/>
    </row>
    <row r="218" spans="2:10" x14ac:dyDescent="0.3">
      <c r="B218" s="33"/>
      <c r="C218" s="54"/>
      <c r="D218" s="33"/>
      <c r="F218" s="30"/>
      <c r="G218" s="30"/>
      <c r="J218" s="30"/>
    </row>
    <row r="219" spans="2:10" x14ac:dyDescent="0.3">
      <c r="B219" s="33"/>
      <c r="C219" s="54"/>
      <c r="D219" s="33"/>
      <c r="F219" s="30"/>
      <c r="G219" s="30"/>
      <c r="J219" s="30"/>
    </row>
    <row r="220" spans="2:10" x14ac:dyDescent="0.3">
      <c r="B220" s="33"/>
      <c r="C220" s="54"/>
      <c r="D220" s="33"/>
      <c r="F220" s="30"/>
      <c r="G220" s="30"/>
      <c r="J220" s="30"/>
    </row>
    <row r="221" spans="2:10" x14ac:dyDescent="0.3">
      <c r="B221" s="33"/>
      <c r="C221" s="54"/>
      <c r="D221" s="33"/>
      <c r="F221" s="30"/>
      <c r="G221" s="30"/>
      <c r="J221" s="30"/>
    </row>
    <row r="222" spans="2:10" x14ac:dyDescent="0.3">
      <c r="B222" s="33"/>
      <c r="C222" s="54"/>
      <c r="D222" s="33"/>
      <c r="F222" s="30"/>
      <c r="G222" s="30"/>
      <c r="J222" s="30"/>
    </row>
    <row r="223" spans="2:10" x14ac:dyDescent="0.3">
      <c r="B223" s="33"/>
      <c r="C223" s="54"/>
      <c r="D223" s="33"/>
      <c r="F223" s="30"/>
      <c r="G223" s="30"/>
      <c r="J223" s="30"/>
    </row>
    <row r="224" spans="2:10" x14ac:dyDescent="0.3">
      <c r="B224" s="33"/>
      <c r="C224" s="54"/>
      <c r="D224" s="33"/>
      <c r="F224" s="30"/>
      <c r="G224" s="30"/>
      <c r="J224" s="30"/>
    </row>
    <row r="225" spans="2:10" x14ac:dyDescent="0.3">
      <c r="B225" s="33"/>
      <c r="C225" s="54"/>
      <c r="D225" s="33"/>
      <c r="F225" s="30"/>
      <c r="G225" s="30"/>
      <c r="J225" s="30"/>
    </row>
    <row r="226" spans="2:10" x14ac:dyDescent="0.3">
      <c r="B226" s="33"/>
      <c r="C226" s="54"/>
      <c r="D226" s="33"/>
      <c r="F226" s="30"/>
      <c r="G226" s="30"/>
      <c r="J226" s="30"/>
    </row>
    <row r="227" spans="2:10" x14ac:dyDescent="0.3">
      <c r="B227" s="33"/>
      <c r="C227" s="54"/>
      <c r="D227" s="33"/>
      <c r="F227" s="30"/>
      <c r="G227" s="30"/>
      <c r="J227" s="30"/>
    </row>
    <row r="228" spans="2:10" x14ac:dyDescent="0.3">
      <c r="B228" s="33"/>
      <c r="C228" s="54"/>
      <c r="D228" s="33"/>
      <c r="F228" s="30"/>
      <c r="G228" s="30"/>
      <c r="J228" s="30"/>
    </row>
    <row r="229" spans="2:10" x14ac:dyDescent="0.3">
      <c r="B229" s="33"/>
      <c r="C229" s="54"/>
      <c r="D229" s="33"/>
      <c r="F229" s="30"/>
      <c r="G229" s="30"/>
      <c r="J229" s="30"/>
    </row>
    <row r="230" spans="2:10" x14ac:dyDescent="0.3">
      <c r="B230" s="33"/>
      <c r="C230" s="54"/>
      <c r="D230" s="33"/>
      <c r="F230" s="30"/>
      <c r="G230" s="30"/>
      <c r="J230" s="30"/>
    </row>
    <row r="231" spans="2:10" x14ac:dyDescent="0.3">
      <c r="B231" s="33"/>
      <c r="C231" s="54"/>
      <c r="D231" s="33"/>
      <c r="F231" s="30"/>
      <c r="G231" s="30"/>
      <c r="J231" s="30"/>
    </row>
    <row r="232" spans="2:10" x14ac:dyDescent="0.3">
      <c r="B232" s="33"/>
      <c r="C232" s="54"/>
      <c r="D232" s="33"/>
      <c r="F232" s="30"/>
      <c r="G232" s="30"/>
      <c r="J232" s="30"/>
    </row>
    <row r="233" spans="2:10" x14ac:dyDescent="0.3">
      <c r="B233" s="33"/>
      <c r="C233" s="54"/>
      <c r="D233" s="33"/>
      <c r="F233" s="30"/>
      <c r="G233" s="30"/>
      <c r="J233" s="30"/>
    </row>
    <row r="234" spans="2:10" x14ac:dyDescent="0.3">
      <c r="B234" s="33"/>
      <c r="C234" s="54"/>
      <c r="D234" s="33"/>
      <c r="F234" s="30"/>
      <c r="G234" s="30"/>
      <c r="J234" s="30"/>
    </row>
    <row r="235" spans="2:10" x14ac:dyDescent="0.3">
      <c r="B235" s="33"/>
      <c r="C235" s="54"/>
      <c r="D235" s="33"/>
      <c r="F235" s="30"/>
      <c r="G235" s="30"/>
      <c r="J235" s="30"/>
    </row>
    <row r="236" spans="2:10" x14ac:dyDescent="0.3">
      <c r="B236" s="33"/>
      <c r="C236" s="54"/>
      <c r="D236" s="33"/>
      <c r="F236" s="30"/>
      <c r="G236" s="30"/>
      <c r="J236" s="30"/>
    </row>
    <row r="237" spans="2:10" x14ac:dyDescent="0.3">
      <c r="B237" s="33"/>
      <c r="C237" s="54"/>
      <c r="D237" s="33"/>
      <c r="F237" s="30"/>
      <c r="G237" s="30"/>
      <c r="J237" s="30"/>
    </row>
    <row r="238" spans="2:10" x14ac:dyDescent="0.3">
      <c r="B238" s="33"/>
      <c r="C238" s="54"/>
      <c r="D238" s="33"/>
      <c r="F238" s="30"/>
      <c r="G238" s="30"/>
      <c r="J238" s="30"/>
    </row>
    <row r="239" spans="2:10" x14ac:dyDescent="0.3">
      <c r="B239" s="33"/>
      <c r="C239" s="54"/>
      <c r="D239" s="33"/>
      <c r="F239" s="30"/>
      <c r="G239" s="30"/>
      <c r="J239" s="30"/>
    </row>
    <row r="240" spans="2:10" x14ac:dyDescent="0.3">
      <c r="B240" s="33"/>
      <c r="C240" s="54"/>
      <c r="D240" s="33"/>
      <c r="F240" s="30"/>
      <c r="G240" s="30"/>
      <c r="J240" s="30"/>
    </row>
    <row r="241" spans="2:10" x14ac:dyDescent="0.3">
      <c r="B241" s="33"/>
      <c r="C241" s="54"/>
      <c r="D241" s="33"/>
      <c r="F241" s="30"/>
      <c r="G241" s="30"/>
      <c r="J241" s="30"/>
    </row>
  </sheetData>
  <mergeCells count="20">
    <mergeCell ref="R38:AC38"/>
    <mergeCell ref="AE38:AI38"/>
    <mergeCell ref="P5:P6"/>
    <mergeCell ref="AK5:AK6"/>
    <mergeCell ref="R5:AC5"/>
    <mergeCell ref="AE5:AI5"/>
    <mergeCell ref="B36:M36"/>
    <mergeCell ref="B35:D35"/>
    <mergeCell ref="B2:I2"/>
    <mergeCell ref="J2:K2"/>
    <mergeCell ref="B3:I3"/>
    <mergeCell ref="J3:K3"/>
    <mergeCell ref="L3:M3"/>
    <mergeCell ref="B4:I4"/>
    <mergeCell ref="J4:K4"/>
    <mergeCell ref="B5:D6"/>
    <mergeCell ref="F5:F6"/>
    <mergeCell ref="G5:H6"/>
    <mergeCell ref="J5:J6"/>
    <mergeCell ref="L5:M6"/>
  </mergeCells>
  <dataValidations count="1">
    <dataValidation type="list" allowBlank="1" showInputMessage="1" showErrorMessage="1" sqref="D1:D4 D37:D1048576 D7:D34" xr:uid="{00000000-0002-0000-0100-000000000000}">
      <formula1>Tipo_Producto</formula1>
    </dataValidation>
  </dataValidations>
  <printOptions horizontalCentered="1" verticalCentered="1"/>
  <pageMargins left="0.19685039370078741" right="0.19685039370078741" top="0.19685039370078741" bottom="0.59055118110236227" header="0.19685039370078741" footer="0.39370078740157483"/>
  <pageSetup scale="37" orientation="landscape" horizontalDpi="360" verticalDpi="360" r:id="rId1"/>
  <headerFooter>
    <oddFooter>&amp;C&amp;14Página &amp;P de &amp;N</oddFooter>
  </headerFooter>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9"/>
  <sheetViews>
    <sheetView zoomScale="90" zoomScaleNormal="90" workbookViewId="0">
      <pane xSplit="2" ySplit="1" topLeftCell="C33" activePane="bottomRight" state="frozen"/>
      <selection pane="topRight" activeCell="C1" sqref="C1"/>
      <selection pane="bottomLeft" activeCell="A2" sqref="A2"/>
      <selection pane="bottomRight" activeCell="C38" sqref="C38"/>
    </sheetView>
  </sheetViews>
  <sheetFormatPr baseColWidth="10" defaultColWidth="11.42578125" defaultRowHeight="18" x14ac:dyDescent="0.2"/>
  <cols>
    <col min="1" max="1" width="6.5703125" style="40" customWidth="1"/>
    <col min="2" max="2" width="17.5703125" style="36" customWidth="1"/>
    <col min="3" max="3" width="78.140625" style="41" customWidth="1"/>
    <col min="4" max="16384" width="11.42578125" style="36"/>
  </cols>
  <sheetData>
    <row r="1" spans="1:3" ht="30" customHeight="1" x14ac:dyDescent="0.2">
      <c r="A1" s="1384" t="s">
        <v>981</v>
      </c>
      <c r="B1" s="1385"/>
      <c r="C1" s="1386"/>
    </row>
    <row r="2" spans="1:3" ht="24.75" customHeight="1" x14ac:dyDescent="0.2">
      <c r="A2" s="37">
        <v>1</v>
      </c>
      <c r="B2" s="38" t="s">
        <v>46</v>
      </c>
      <c r="C2" s="39" t="s">
        <v>1009</v>
      </c>
    </row>
    <row r="3" spans="1:3" ht="24.75" customHeight="1" x14ac:dyDescent="0.2">
      <c r="A3" s="37">
        <v>2</v>
      </c>
      <c r="B3" s="38" t="s">
        <v>752</v>
      </c>
      <c r="C3" s="39" t="s">
        <v>751</v>
      </c>
    </row>
    <row r="4" spans="1:3" ht="24.75" customHeight="1" x14ac:dyDescent="0.2">
      <c r="A4" s="37">
        <v>3</v>
      </c>
      <c r="B4" s="38" t="s">
        <v>28</v>
      </c>
      <c r="C4" s="39" t="s">
        <v>470</v>
      </c>
    </row>
    <row r="5" spans="1:3" ht="34.5" customHeight="1" x14ac:dyDescent="0.2">
      <c r="A5" s="37">
        <v>4</v>
      </c>
      <c r="B5" s="38" t="s">
        <v>454</v>
      </c>
      <c r="C5" s="39" t="s">
        <v>471</v>
      </c>
    </row>
    <row r="6" spans="1:3" ht="24.75" customHeight="1" x14ac:dyDescent="0.2">
      <c r="A6" s="37">
        <v>5</v>
      </c>
      <c r="B6" s="38" t="s">
        <v>456</v>
      </c>
      <c r="C6" s="39" t="s">
        <v>472</v>
      </c>
    </row>
    <row r="7" spans="1:3" ht="24.75" customHeight="1" x14ac:dyDescent="0.2">
      <c r="A7" s="37">
        <v>6</v>
      </c>
      <c r="B7" s="38" t="s">
        <v>440</v>
      </c>
      <c r="C7" s="39" t="s">
        <v>473</v>
      </c>
    </row>
    <row r="8" spans="1:3" ht="24.75" customHeight="1" x14ac:dyDescent="0.2">
      <c r="A8" s="37">
        <v>7</v>
      </c>
      <c r="B8" s="38" t="s">
        <v>381</v>
      </c>
      <c r="C8" s="39" t="s">
        <v>474</v>
      </c>
    </row>
    <row r="9" spans="1:3" ht="24.75" customHeight="1" x14ac:dyDescent="0.2">
      <c r="A9" s="37">
        <v>8</v>
      </c>
      <c r="B9" s="38" t="s">
        <v>386</v>
      </c>
      <c r="C9" s="39" t="s">
        <v>475</v>
      </c>
    </row>
    <row r="10" spans="1:3" ht="24.75" customHeight="1" x14ac:dyDescent="0.2">
      <c r="A10" s="37">
        <v>9</v>
      </c>
      <c r="B10" s="38" t="s">
        <v>619</v>
      </c>
      <c r="C10" s="39" t="s">
        <v>613</v>
      </c>
    </row>
    <row r="11" spans="1:3" ht="24.75" customHeight="1" x14ac:dyDescent="0.2">
      <c r="A11" s="37">
        <v>10</v>
      </c>
      <c r="B11" s="38" t="s">
        <v>755</v>
      </c>
      <c r="C11" s="39" t="s">
        <v>754</v>
      </c>
    </row>
    <row r="12" spans="1:3" ht="24.75" customHeight="1" x14ac:dyDescent="0.2">
      <c r="A12" s="37">
        <v>11</v>
      </c>
      <c r="B12" s="38" t="s">
        <v>379</v>
      </c>
      <c r="C12" s="39" t="s">
        <v>476</v>
      </c>
    </row>
    <row r="13" spans="1:3" ht="24.75" customHeight="1" x14ac:dyDescent="0.2">
      <c r="A13" s="37">
        <v>12</v>
      </c>
      <c r="B13" s="38" t="s">
        <v>70</v>
      </c>
      <c r="C13" s="39" t="s">
        <v>469</v>
      </c>
    </row>
    <row r="14" spans="1:3" ht="24.75" customHeight="1" x14ac:dyDescent="0.2">
      <c r="A14" s="37">
        <v>13</v>
      </c>
      <c r="B14" s="38" t="s">
        <v>453</v>
      </c>
      <c r="C14" s="39" t="s">
        <v>477</v>
      </c>
    </row>
    <row r="15" spans="1:3" ht="24.75" customHeight="1" x14ac:dyDescent="0.2">
      <c r="A15" s="37">
        <v>14</v>
      </c>
      <c r="B15" s="38" t="s">
        <v>71</v>
      </c>
      <c r="C15" s="39" t="s">
        <v>478</v>
      </c>
    </row>
    <row r="16" spans="1:3" ht="39" customHeight="1" x14ac:dyDescent="0.2">
      <c r="A16" s="37">
        <v>15</v>
      </c>
      <c r="B16" s="38" t="s">
        <v>834</v>
      </c>
      <c r="C16" s="39" t="str">
        <f>GENERAL!B11</f>
        <v>AUDITORÍAS DE LEY CON FECHA DE ENTREGA</v>
      </c>
    </row>
    <row r="17" spans="1:3" ht="24.75" customHeight="1" x14ac:dyDescent="0.2">
      <c r="A17" s="37">
        <v>16</v>
      </c>
      <c r="B17" s="38" t="s">
        <v>835</v>
      </c>
      <c r="C17" s="39" t="str">
        <f>GENERAL!B30</f>
        <v>AUDITORÍAS DE LEY SIN FECHA DE ENTREGA</v>
      </c>
    </row>
    <row r="18" spans="1:3" ht="24.75" customHeight="1" x14ac:dyDescent="0.2">
      <c r="A18" s="37">
        <v>17</v>
      </c>
      <c r="B18" s="38" t="s">
        <v>455</v>
      </c>
      <c r="C18" s="39" t="s">
        <v>394</v>
      </c>
    </row>
    <row r="19" spans="1:3" ht="24.75" customHeight="1" x14ac:dyDescent="0.2">
      <c r="A19" s="37">
        <v>18</v>
      </c>
      <c r="B19" s="38" t="s">
        <v>48</v>
      </c>
      <c r="C19" s="39" t="s">
        <v>479</v>
      </c>
    </row>
    <row r="20" spans="1:3" ht="24.75" customHeight="1" x14ac:dyDescent="0.2">
      <c r="A20" s="37">
        <v>19</v>
      </c>
      <c r="B20" s="38" t="s">
        <v>617</v>
      </c>
      <c r="C20" s="39" t="s">
        <v>618</v>
      </c>
    </row>
    <row r="21" spans="1:3" ht="36.6" customHeight="1" x14ac:dyDescent="0.2">
      <c r="A21" s="37">
        <v>20</v>
      </c>
      <c r="B21" s="38" t="s">
        <v>753</v>
      </c>
      <c r="C21" s="39" t="s">
        <v>741</v>
      </c>
    </row>
    <row r="22" spans="1:3" ht="37.5" customHeight="1" x14ac:dyDescent="0.2">
      <c r="A22" s="37">
        <v>21</v>
      </c>
      <c r="B22" s="38" t="s">
        <v>441</v>
      </c>
      <c r="C22" s="39" t="s">
        <v>480</v>
      </c>
    </row>
    <row r="23" spans="1:3" ht="24.75" customHeight="1" x14ac:dyDescent="0.2">
      <c r="A23" s="37">
        <v>22</v>
      </c>
      <c r="B23" s="38" t="s">
        <v>449</v>
      </c>
      <c r="C23" s="39" t="s">
        <v>481</v>
      </c>
    </row>
    <row r="24" spans="1:3" ht="24.75" customHeight="1" x14ac:dyDescent="0.2">
      <c r="A24" s="37">
        <v>23</v>
      </c>
      <c r="B24" s="38" t="s">
        <v>378</v>
      </c>
      <c r="C24" s="39" t="s">
        <v>482</v>
      </c>
    </row>
    <row r="25" spans="1:3" ht="24.75" customHeight="1" x14ac:dyDescent="0.2">
      <c r="A25" s="37">
        <v>24</v>
      </c>
      <c r="B25" s="38" t="s">
        <v>450</v>
      </c>
      <c r="C25" s="39" t="s">
        <v>483</v>
      </c>
    </row>
    <row r="26" spans="1:3" ht="24.75" customHeight="1" x14ac:dyDescent="0.2">
      <c r="A26" s="37">
        <v>25</v>
      </c>
      <c r="B26" s="38" t="s">
        <v>451</v>
      </c>
      <c r="C26" s="39" t="s">
        <v>484</v>
      </c>
    </row>
    <row r="27" spans="1:3" ht="24.75" customHeight="1" x14ac:dyDescent="0.2">
      <c r="A27" s="37">
        <v>26</v>
      </c>
      <c r="B27" s="38" t="s">
        <v>452</v>
      </c>
      <c r="C27" s="39" t="s">
        <v>485</v>
      </c>
    </row>
    <row r="28" spans="1:3" ht="24.75" customHeight="1" x14ac:dyDescent="0.2">
      <c r="A28" s="37">
        <v>27</v>
      </c>
      <c r="B28" s="38" t="s">
        <v>47</v>
      </c>
      <c r="C28" s="39" t="s">
        <v>486</v>
      </c>
    </row>
    <row r="29" spans="1:3" ht="24.75" customHeight="1" x14ac:dyDescent="0.2">
      <c r="A29" s="37">
        <v>28</v>
      </c>
      <c r="B29" s="38" t="s">
        <v>393</v>
      </c>
      <c r="C29" s="39" t="s">
        <v>487</v>
      </c>
    </row>
    <row r="30" spans="1:3" ht="24.75" customHeight="1" x14ac:dyDescent="0.2">
      <c r="A30" s="37">
        <v>29</v>
      </c>
      <c r="B30" s="38" t="s">
        <v>49</v>
      </c>
      <c r="C30" s="39" t="s">
        <v>488</v>
      </c>
    </row>
    <row r="31" spans="1:3" ht="24.75" customHeight="1" x14ac:dyDescent="0.2">
      <c r="A31" s="37">
        <v>30</v>
      </c>
      <c r="B31" s="38" t="s">
        <v>72</v>
      </c>
      <c r="C31" s="39" t="s">
        <v>489</v>
      </c>
    </row>
    <row r="32" spans="1:3" ht="24.75" customHeight="1" x14ac:dyDescent="0.2">
      <c r="A32" s="37">
        <v>31</v>
      </c>
      <c r="B32" s="38" t="s">
        <v>380</v>
      </c>
      <c r="C32" s="39" t="s">
        <v>490</v>
      </c>
    </row>
    <row r="33" spans="1:3" ht="24.75" customHeight="1" x14ac:dyDescent="0.2">
      <c r="A33" s="37">
        <v>32</v>
      </c>
      <c r="B33" s="38" t="s">
        <v>457</v>
      </c>
      <c r="C33" s="39" t="s">
        <v>339</v>
      </c>
    </row>
    <row r="34" spans="1:3" ht="24.75" customHeight="1" x14ac:dyDescent="0.2">
      <c r="A34" s="37">
        <v>33</v>
      </c>
      <c r="B34" s="38" t="s">
        <v>3</v>
      </c>
      <c r="C34" s="39" t="s">
        <v>491</v>
      </c>
    </row>
    <row r="35" spans="1:3" ht="24.75" customHeight="1" x14ac:dyDescent="0.2">
      <c r="A35" s="37">
        <v>34</v>
      </c>
      <c r="B35" s="38" t="s">
        <v>422</v>
      </c>
      <c r="C35" s="39" t="s">
        <v>492</v>
      </c>
    </row>
    <row r="36" spans="1:3" ht="24.75" customHeight="1" x14ac:dyDescent="0.2">
      <c r="A36" s="37">
        <v>35</v>
      </c>
      <c r="B36" s="38" t="s">
        <v>756</v>
      </c>
      <c r="C36" s="39" t="s">
        <v>334</v>
      </c>
    </row>
    <row r="37" spans="1:3" ht="24.75" customHeight="1" x14ac:dyDescent="0.2">
      <c r="A37" s="37">
        <v>36</v>
      </c>
      <c r="B37" s="38" t="s">
        <v>127</v>
      </c>
      <c r="C37" s="39" t="s">
        <v>493</v>
      </c>
    </row>
    <row r="38" spans="1:3" ht="24.75" customHeight="1" x14ac:dyDescent="0.2">
      <c r="A38" s="37">
        <v>37</v>
      </c>
      <c r="B38" s="38" t="s">
        <v>433</v>
      </c>
      <c r="C38" s="39" t="s">
        <v>494</v>
      </c>
    </row>
    <row r="39" spans="1:3" ht="24.75" customHeight="1" x14ac:dyDescent="0.2">
      <c r="A39" s="37">
        <v>38</v>
      </c>
      <c r="B39" s="38" t="s">
        <v>2</v>
      </c>
      <c r="C39" s="39" t="s">
        <v>495</v>
      </c>
    </row>
    <row r="40" spans="1:3" ht="24.75" customHeight="1" x14ac:dyDescent="0.2">
      <c r="A40" s="37">
        <v>39</v>
      </c>
      <c r="B40" s="38" t="s">
        <v>388</v>
      </c>
      <c r="C40" s="39" t="s">
        <v>496</v>
      </c>
    </row>
    <row r="41" spans="1:3" ht="35.450000000000003" customHeight="1" x14ac:dyDescent="0.2">
      <c r="A41" s="37">
        <v>40</v>
      </c>
      <c r="B41" s="38" t="s">
        <v>387</v>
      </c>
      <c r="C41" s="39" t="s">
        <v>480</v>
      </c>
    </row>
    <row r="42" spans="1:3" ht="24.75" customHeight="1" x14ac:dyDescent="0.2">
      <c r="A42" s="37">
        <v>41</v>
      </c>
      <c r="B42" s="38" t="s">
        <v>389</v>
      </c>
      <c r="C42" s="39" t="s">
        <v>497</v>
      </c>
    </row>
    <row r="43" spans="1:3" ht="24.75" customHeight="1" x14ac:dyDescent="0.2">
      <c r="A43" s="37">
        <v>42</v>
      </c>
      <c r="B43" s="38" t="s">
        <v>251</v>
      </c>
      <c r="C43" s="39" t="s">
        <v>498</v>
      </c>
    </row>
    <row r="44" spans="1:3" ht="24.75" customHeight="1" x14ac:dyDescent="0.2">
      <c r="A44" s="37">
        <v>43</v>
      </c>
      <c r="B44" s="38" t="s">
        <v>302</v>
      </c>
      <c r="C44" s="39" t="s">
        <v>499</v>
      </c>
    </row>
    <row r="45" spans="1:3" ht="40.5" customHeight="1" x14ac:dyDescent="0.2">
      <c r="A45" s="37">
        <v>44</v>
      </c>
      <c r="B45" s="38" t="s">
        <v>308</v>
      </c>
      <c r="C45" s="39" t="s">
        <v>500</v>
      </c>
    </row>
    <row r="46" spans="1:3" ht="27.75" customHeight="1" x14ac:dyDescent="0.2">
      <c r="A46" s="37">
        <v>45</v>
      </c>
      <c r="B46" s="38" t="s">
        <v>384</v>
      </c>
      <c r="C46" s="39" t="s">
        <v>501</v>
      </c>
    </row>
    <row r="47" spans="1:3" ht="27.75" customHeight="1" x14ac:dyDescent="0.2">
      <c r="A47" s="37">
        <v>46</v>
      </c>
      <c r="B47" s="38" t="s">
        <v>759</v>
      </c>
      <c r="C47" s="39" t="s">
        <v>760</v>
      </c>
    </row>
    <row r="48" spans="1:3" ht="27.75" customHeight="1" x14ac:dyDescent="0.2">
      <c r="A48" s="37">
        <v>46</v>
      </c>
      <c r="B48" s="38" t="s">
        <v>998</v>
      </c>
      <c r="C48" s="39" t="s">
        <v>999</v>
      </c>
    </row>
    <row r="49" spans="1:3" ht="27.75" customHeight="1" x14ac:dyDescent="0.2">
      <c r="A49" s="37">
        <v>47</v>
      </c>
      <c r="B49" s="38" t="s">
        <v>883</v>
      </c>
      <c r="C49" s="39" t="s">
        <v>884</v>
      </c>
    </row>
    <row r="50" spans="1:3" ht="24.75" customHeight="1" x14ac:dyDescent="0.2">
      <c r="A50" s="37">
        <v>48</v>
      </c>
      <c r="B50" s="38" t="s">
        <v>906</v>
      </c>
      <c r="C50" s="39" t="s">
        <v>905</v>
      </c>
    </row>
    <row r="51" spans="1:3" ht="24.75" customHeight="1" x14ac:dyDescent="0.2">
      <c r="A51" s="37">
        <v>49</v>
      </c>
      <c r="B51" s="38" t="s">
        <v>220</v>
      </c>
      <c r="C51" s="39" t="s">
        <v>502</v>
      </c>
    </row>
    <row r="52" spans="1:3" ht="24.75" customHeight="1" x14ac:dyDescent="0.2">
      <c r="A52" s="37">
        <v>50</v>
      </c>
      <c r="B52" s="38" t="s">
        <v>1155</v>
      </c>
      <c r="C52" s="39" t="s">
        <v>1156</v>
      </c>
    </row>
    <row r="53" spans="1:3" ht="24.75" customHeight="1" x14ac:dyDescent="0.2">
      <c r="A53" s="37">
        <v>51</v>
      </c>
      <c r="B53" s="38" t="s">
        <v>383</v>
      </c>
      <c r="C53" s="39" t="s">
        <v>503</v>
      </c>
    </row>
    <row r="54" spans="1:3" ht="24.75" customHeight="1" x14ac:dyDescent="0.2">
      <c r="A54" s="37">
        <v>52</v>
      </c>
      <c r="B54" s="38" t="s">
        <v>29</v>
      </c>
      <c r="C54" s="39" t="s">
        <v>504</v>
      </c>
    </row>
    <row r="55" spans="1:3" ht="24.75" customHeight="1" x14ac:dyDescent="0.2">
      <c r="A55" s="37">
        <v>53</v>
      </c>
      <c r="B55" s="38" t="s">
        <v>945</v>
      </c>
      <c r="C55" s="39" t="s">
        <v>953</v>
      </c>
    </row>
    <row r="56" spans="1:3" ht="24.75" customHeight="1" x14ac:dyDescent="0.2">
      <c r="A56" s="37">
        <v>54</v>
      </c>
      <c r="B56" s="38" t="s">
        <v>382</v>
      </c>
      <c r="C56" s="39" t="s">
        <v>505</v>
      </c>
    </row>
    <row r="57" spans="1:3" ht="24.75" customHeight="1" x14ac:dyDescent="0.2">
      <c r="A57" s="37">
        <v>55</v>
      </c>
      <c r="B57" s="38" t="s">
        <v>736</v>
      </c>
      <c r="C57" s="39" t="s">
        <v>737</v>
      </c>
    </row>
    <row r="58" spans="1:3" ht="24.75" customHeight="1" x14ac:dyDescent="0.2">
      <c r="A58" s="37">
        <v>56</v>
      </c>
      <c r="B58" s="38" t="s">
        <v>1159</v>
      </c>
      <c r="C58" s="39" t="s">
        <v>1158</v>
      </c>
    </row>
    <row r="59" spans="1:3" ht="24.75" customHeight="1" x14ac:dyDescent="0.2">
      <c r="A59" s="37">
        <v>57</v>
      </c>
      <c r="B59" s="38" t="s">
        <v>1161</v>
      </c>
      <c r="C59" s="39" t="s">
        <v>1162</v>
      </c>
    </row>
  </sheetData>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36090-8AF8-4A67-B838-8CE18F711495}">
  <dimension ref="A1:C8"/>
  <sheetViews>
    <sheetView zoomScale="90" zoomScaleNormal="90" workbookViewId="0">
      <pane xSplit="2" ySplit="1" topLeftCell="C2" activePane="bottomRight" state="frozen"/>
      <selection pane="topRight" activeCell="C1" sqref="C1"/>
      <selection pane="bottomLeft" activeCell="A2" sqref="A2"/>
      <selection pane="bottomRight" activeCell="B6" sqref="B6"/>
    </sheetView>
  </sheetViews>
  <sheetFormatPr baseColWidth="10" defaultColWidth="11.42578125" defaultRowHeight="18" x14ac:dyDescent="0.2"/>
  <cols>
    <col min="1" max="1" width="6.5703125" style="40" customWidth="1"/>
    <col min="2" max="2" width="13.28515625" style="36" customWidth="1"/>
    <col min="3" max="3" width="78.140625" style="41" customWidth="1"/>
    <col min="4" max="16384" width="11.42578125" style="36"/>
  </cols>
  <sheetData>
    <row r="1" spans="1:3" ht="30" customHeight="1" x14ac:dyDescent="0.2">
      <c r="A1" s="1384" t="s">
        <v>982</v>
      </c>
      <c r="B1" s="1385"/>
      <c r="C1" s="1386"/>
    </row>
    <row r="2" spans="1:3" ht="24.75" customHeight="1" x14ac:dyDescent="0.2">
      <c r="A2" s="37">
        <v>1</v>
      </c>
      <c r="B2" s="38" t="s">
        <v>46</v>
      </c>
      <c r="C2" s="39" t="s">
        <v>989</v>
      </c>
    </row>
    <row r="3" spans="1:3" ht="24.75" customHeight="1" x14ac:dyDescent="0.2">
      <c r="A3" s="37">
        <v>2</v>
      </c>
      <c r="B3" s="38" t="s">
        <v>996</v>
      </c>
      <c r="C3" s="39" t="s">
        <v>983</v>
      </c>
    </row>
    <row r="4" spans="1:3" ht="24.75" customHeight="1" x14ac:dyDescent="0.2">
      <c r="A4" s="37">
        <v>3</v>
      </c>
      <c r="B4" s="38" t="s">
        <v>987</v>
      </c>
      <c r="C4" s="39" t="s">
        <v>984</v>
      </c>
    </row>
    <row r="5" spans="1:3" ht="24.75" customHeight="1" x14ac:dyDescent="0.2">
      <c r="A5" s="37">
        <v>4</v>
      </c>
      <c r="B5" s="38" t="s">
        <v>985</v>
      </c>
      <c r="C5" s="39" t="s">
        <v>986</v>
      </c>
    </row>
    <row r="6" spans="1:3" ht="34.5" customHeight="1" x14ac:dyDescent="0.2">
      <c r="A6" s="37">
        <v>5</v>
      </c>
      <c r="B6" s="38" t="s">
        <v>997</v>
      </c>
      <c r="C6" s="39" t="s">
        <v>988</v>
      </c>
    </row>
    <row r="7" spans="1:3" ht="28.15" customHeight="1" x14ac:dyDescent="0.2">
      <c r="A7" s="37">
        <v>6</v>
      </c>
      <c r="B7" s="38"/>
      <c r="C7" s="548"/>
    </row>
    <row r="8" spans="1:3" ht="28.15" customHeight="1" x14ac:dyDescent="0.2">
      <c r="A8" s="37">
        <v>7</v>
      </c>
      <c r="B8" s="38"/>
      <c r="C8" s="548"/>
    </row>
  </sheetData>
  <mergeCells count="1">
    <mergeCell ref="A1:C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
  <sheetViews>
    <sheetView workbookViewId="0">
      <selection activeCell="C20" sqref="C20"/>
    </sheetView>
  </sheetViews>
  <sheetFormatPr baseColWidth="10" defaultColWidth="11.42578125" defaultRowHeight="19.5" x14ac:dyDescent="0.2"/>
  <cols>
    <col min="1" max="1" width="21.85546875" style="1" customWidth="1"/>
    <col min="2" max="2" width="8.42578125" style="1" customWidth="1"/>
    <col min="3" max="16384" width="11.42578125" style="1"/>
  </cols>
  <sheetData>
    <row r="1" spans="1:2" ht="38.25" customHeight="1" x14ac:dyDescent="0.2">
      <c r="A1" s="1387" t="s">
        <v>506</v>
      </c>
      <c r="B1" s="1388"/>
    </row>
    <row r="2" spans="1:2" ht="17.25" customHeight="1" x14ac:dyDescent="0.2">
      <c r="A2" s="3" t="s">
        <v>375</v>
      </c>
      <c r="B2" s="4"/>
    </row>
    <row r="3" spans="1:2" ht="17.25" customHeight="1" x14ac:dyDescent="0.2">
      <c r="A3" s="5" t="s">
        <v>376</v>
      </c>
      <c r="B3" s="6"/>
    </row>
    <row r="4" spans="1:2" ht="17.25" customHeight="1" x14ac:dyDescent="0.2">
      <c r="A4" s="7" t="s">
        <v>377</v>
      </c>
      <c r="B4" s="8"/>
    </row>
  </sheetData>
  <mergeCells count="1">
    <mergeCell ref="A1:B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
  <sheetViews>
    <sheetView workbookViewId="0">
      <selection activeCell="B5" sqref="B5"/>
    </sheetView>
  </sheetViews>
  <sheetFormatPr baseColWidth="10" defaultColWidth="11.42578125" defaultRowHeight="19.5" x14ac:dyDescent="0.2"/>
  <cols>
    <col min="1" max="1" width="7.140625" style="19" customWidth="1"/>
    <col min="2" max="2" width="69.7109375" style="14" customWidth="1"/>
    <col min="3" max="16384" width="11.42578125" style="14"/>
  </cols>
  <sheetData>
    <row r="1" spans="1:2" s="10" customFormat="1" ht="44.25" customHeight="1" x14ac:dyDescent="0.2">
      <c r="A1" s="1389" t="s">
        <v>876</v>
      </c>
      <c r="B1" s="1390"/>
    </row>
    <row r="2" spans="1:2" ht="27" customHeight="1" x14ac:dyDescent="0.2">
      <c r="A2" s="16">
        <v>1</v>
      </c>
      <c r="B2" s="2" t="s">
        <v>877</v>
      </c>
    </row>
    <row r="3" spans="1:2" ht="27" customHeight="1" x14ac:dyDescent="0.2">
      <c r="A3" s="16">
        <v>2</v>
      </c>
      <c r="B3" s="17" t="s">
        <v>67</v>
      </c>
    </row>
    <row r="4" spans="1:2" ht="27" customHeight="1" x14ac:dyDescent="0.2">
      <c r="A4" s="16">
        <v>3</v>
      </c>
      <c r="B4" s="2" t="s">
        <v>69</v>
      </c>
    </row>
    <row r="5" spans="1:2" ht="27" customHeight="1" x14ac:dyDescent="0.2">
      <c r="A5" s="16">
        <v>4</v>
      </c>
      <c r="B5" s="17" t="s">
        <v>970</v>
      </c>
    </row>
    <row r="7" spans="1:2" s="10" customFormat="1" ht="44.25" customHeight="1" x14ac:dyDescent="0.2">
      <c r="A7" s="1389" t="s">
        <v>934</v>
      </c>
      <c r="B7" s="1390"/>
    </row>
    <row r="8" spans="1:2" ht="40.15" customHeight="1" x14ac:dyDescent="0.2">
      <c r="A8" s="16" t="s">
        <v>46</v>
      </c>
      <c r="B8" s="2" t="s">
        <v>935</v>
      </c>
    </row>
    <row r="9" spans="1:2" ht="73.900000000000006" customHeight="1" x14ac:dyDescent="0.2">
      <c r="A9" s="16" t="s">
        <v>937</v>
      </c>
      <c r="B9" s="2" t="s">
        <v>936</v>
      </c>
    </row>
    <row r="10" spans="1:2" ht="73.900000000000006" customHeight="1" x14ac:dyDescent="0.2">
      <c r="A10" s="16" t="s">
        <v>3</v>
      </c>
      <c r="B10" s="2" t="s">
        <v>942</v>
      </c>
    </row>
  </sheetData>
  <mergeCells count="2">
    <mergeCell ref="A1:B1"/>
    <mergeCell ref="A7: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7"/>
  <sheetViews>
    <sheetView topLeftCell="A9" workbookViewId="0">
      <selection activeCell="B12" sqref="B12"/>
    </sheetView>
  </sheetViews>
  <sheetFormatPr baseColWidth="10" defaultColWidth="11.42578125" defaultRowHeight="19.5" x14ac:dyDescent="0.2"/>
  <cols>
    <col min="1" max="1" width="7.140625" style="19" customWidth="1"/>
    <col min="2" max="2" width="69.7109375" style="14" customWidth="1"/>
    <col min="3" max="3" width="24.5703125" style="14" customWidth="1"/>
    <col min="4" max="16384" width="11.42578125" style="14"/>
  </cols>
  <sheetData>
    <row r="1" spans="1:3" s="10" customFormat="1" ht="44.25" customHeight="1" x14ac:dyDescent="0.2">
      <c r="A1" s="1389" t="s">
        <v>507</v>
      </c>
      <c r="B1" s="1390"/>
      <c r="C1" s="9" t="s">
        <v>508</v>
      </c>
    </row>
    <row r="2" spans="1:3" ht="27" customHeight="1" x14ac:dyDescent="0.2">
      <c r="A2" s="16">
        <v>1</v>
      </c>
      <c r="B2" s="2" t="s">
        <v>371</v>
      </c>
      <c r="C2" s="15" t="s">
        <v>353</v>
      </c>
    </row>
    <row r="3" spans="1:3" ht="27" customHeight="1" x14ac:dyDescent="0.2">
      <c r="A3" s="16">
        <v>2</v>
      </c>
      <c r="B3" s="2" t="s">
        <v>69</v>
      </c>
      <c r="C3" s="15" t="s">
        <v>353</v>
      </c>
    </row>
    <row r="4" spans="1:3" ht="27" customHeight="1" x14ac:dyDescent="0.2">
      <c r="A4" s="11">
        <v>3</v>
      </c>
      <c r="B4" s="2" t="s">
        <v>419</v>
      </c>
      <c r="C4" s="15" t="s">
        <v>353</v>
      </c>
    </row>
    <row r="5" spans="1:3" ht="27" customHeight="1" x14ac:dyDescent="0.2">
      <c r="A5" s="11">
        <v>4</v>
      </c>
      <c r="B5" s="17" t="s">
        <v>67</v>
      </c>
      <c r="C5" s="15" t="s">
        <v>353</v>
      </c>
    </row>
    <row r="6" spans="1:3" ht="27" customHeight="1" x14ac:dyDescent="0.2">
      <c r="A6" s="16">
        <v>5</v>
      </c>
      <c r="B6" s="17" t="s">
        <v>68</v>
      </c>
      <c r="C6" s="15" t="s">
        <v>353</v>
      </c>
    </row>
    <row r="7" spans="1:3" ht="27" customHeight="1" x14ac:dyDescent="0.2">
      <c r="A7" s="16">
        <v>6</v>
      </c>
      <c r="B7" s="2" t="s">
        <v>37</v>
      </c>
      <c r="C7" s="15" t="s">
        <v>353</v>
      </c>
    </row>
    <row r="8" spans="1:3" ht="27" customHeight="1" x14ac:dyDescent="0.2">
      <c r="A8" s="11">
        <v>7</v>
      </c>
      <c r="B8" s="2" t="s">
        <v>257</v>
      </c>
      <c r="C8" s="15" t="s">
        <v>353</v>
      </c>
    </row>
    <row r="9" spans="1:3" ht="27" customHeight="1" x14ac:dyDescent="0.2">
      <c r="A9" s="16">
        <v>8</v>
      </c>
      <c r="B9" s="2" t="s">
        <v>64</v>
      </c>
      <c r="C9" s="15" t="s">
        <v>353</v>
      </c>
    </row>
    <row r="10" spans="1:3" ht="27" customHeight="1" x14ac:dyDescent="0.2">
      <c r="A10" s="11">
        <v>9</v>
      </c>
      <c r="B10" s="2" t="s">
        <v>213</v>
      </c>
      <c r="C10" s="15" t="s">
        <v>353</v>
      </c>
    </row>
    <row r="11" spans="1:3" ht="27" customHeight="1" x14ac:dyDescent="0.2">
      <c r="A11" s="16">
        <v>10</v>
      </c>
      <c r="B11" s="2" t="s">
        <v>888</v>
      </c>
      <c r="C11" s="15" t="s">
        <v>353</v>
      </c>
    </row>
    <row r="12" spans="1:3" ht="27" customHeight="1" x14ac:dyDescent="0.2">
      <c r="A12" s="16">
        <v>11</v>
      </c>
      <c r="B12" s="2" t="s">
        <v>952</v>
      </c>
      <c r="C12" s="15" t="s">
        <v>353</v>
      </c>
    </row>
    <row r="13" spans="1:3" ht="27" customHeight="1" x14ac:dyDescent="0.2">
      <c r="A13" s="16">
        <v>12</v>
      </c>
      <c r="B13" s="2" t="s">
        <v>972</v>
      </c>
      <c r="C13" s="15" t="s">
        <v>353</v>
      </c>
    </row>
    <row r="14" spans="1:3" ht="27" customHeight="1" x14ac:dyDescent="0.2">
      <c r="A14" s="16">
        <v>13</v>
      </c>
      <c r="B14" s="2" t="s">
        <v>973</v>
      </c>
      <c r="C14" s="15" t="s">
        <v>353</v>
      </c>
    </row>
    <row r="15" spans="1:3" ht="27" customHeight="1" x14ac:dyDescent="0.2">
      <c r="A15" s="16">
        <v>14</v>
      </c>
      <c r="B15" s="2" t="s">
        <v>971</v>
      </c>
      <c r="C15" s="15" t="s">
        <v>353</v>
      </c>
    </row>
    <row r="16" spans="1:3" ht="27" customHeight="1" x14ac:dyDescent="0.2">
      <c r="A16" s="16">
        <v>15</v>
      </c>
      <c r="B16" s="2" t="s">
        <v>372</v>
      </c>
      <c r="C16" s="15" t="s">
        <v>353</v>
      </c>
    </row>
    <row r="17" spans="1:3" ht="27" customHeight="1" x14ac:dyDescent="0.2">
      <c r="A17" s="16">
        <v>16</v>
      </c>
      <c r="B17" s="555" t="s">
        <v>1005</v>
      </c>
      <c r="C17" s="15" t="s">
        <v>353</v>
      </c>
    </row>
    <row r="18" spans="1:3" ht="27" customHeight="1" x14ac:dyDescent="0.2">
      <c r="A18" s="16">
        <v>17</v>
      </c>
      <c r="B18" s="12" t="s">
        <v>355</v>
      </c>
      <c r="C18" s="13" t="s">
        <v>509</v>
      </c>
    </row>
    <row r="19" spans="1:3" ht="27" customHeight="1" x14ac:dyDescent="0.2">
      <c r="A19" s="11">
        <v>18</v>
      </c>
      <c r="B19" s="2" t="s">
        <v>529</v>
      </c>
      <c r="C19" s="15" t="s">
        <v>509</v>
      </c>
    </row>
    <row r="20" spans="1:3" ht="27" customHeight="1" x14ac:dyDescent="0.2">
      <c r="A20" s="16">
        <v>19</v>
      </c>
      <c r="B20" s="2" t="s">
        <v>370</v>
      </c>
      <c r="C20" s="15" t="s">
        <v>509</v>
      </c>
    </row>
    <row r="21" spans="1:3" ht="27" customHeight="1" x14ac:dyDescent="0.2">
      <c r="A21" s="11">
        <v>20</v>
      </c>
      <c r="B21" s="2" t="s">
        <v>418</v>
      </c>
      <c r="C21" s="15" t="s">
        <v>509</v>
      </c>
    </row>
    <row r="22" spans="1:3" ht="27" customHeight="1" x14ac:dyDescent="0.2">
      <c r="A22" s="16">
        <v>21</v>
      </c>
      <c r="B22" s="2" t="s">
        <v>889</v>
      </c>
      <c r="C22" s="15" t="s">
        <v>509</v>
      </c>
    </row>
    <row r="23" spans="1:3" ht="27" customHeight="1" x14ac:dyDescent="0.2">
      <c r="A23" s="16">
        <v>22</v>
      </c>
      <c r="B23" s="2" t="s">
        <v>1004</v>
      </c>
      <c r="C23" s="15" t="s">
        <v>509</v>
      </c>
    </row>
    <row r="24" spans="1:3" ht="34.15" customHeight="1" x14ac:dyDescent="0.2">
      <c r="A24" s="11"/>
      <c r="B24" s="2" t="s">
        <v>767</v>
      </c>
      <c r="C24" s="15"/>
    </row>
    <row r="25" spans="1:3" ht="27" customHeight="1" x14ac:dyDescent="0.2">
      <c r="A25" s="16"/>
      <c r="B25" s="2" t="s">
        <v>39</v>
      </c>
      <c r="C25" s="15"/>
    </row>
    <row r="26" spans="1:3" ht="27" customHeight="1" x14ac:dyDescent="0.2">
      <c r="A26" s="16"/>
      <c r="B26" s="2" t="s">
        <v>880</v>
      </c>
      <c r="C26" s="15"/>
    </row>
    <row r="27" spans="1:3" s="18" customFormat="1" ht="35.25" customHeight="1" x14ac:dyDescent="0.2">
      <c r="A27" s="1391" t="s">
        <v>510</v>
      </c>
      <c r="B27" s="1392"/>
      <c r="C27" s="1393"/>
    </row>
  </sheetData>
  <mergeCells count="2">
    <mergeCell ref="A1:B1"/>
    <mergeCell ref="A27:C2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1"/>
  <sheetViews>
    <sheetView topLeftCell="A17" workbookViewId="0">
      <selection activeCell="B29" sqref="B29"/>
    </sheetView>
  </sheetViews>
  <sheetFormatPr baseColWidth="10" defaultColWidth="11.42578125" defaultRowHeight="19.5" x14ac:dyDescent="0.2"/>
  <cols>
    <col min="1" max="1" width="7.140625" style="19" customWidth="1"/>
    <col min="2" max="2" width="100.7109375" style="14" customWidth="1"/>
    <col min="3" max="3" width="32.5703125" style="14" customWidth="1"/>
    <col min="4" max="16384" width="11.42578125" style="14"/>
  </cols>
  <sheetData>
    <row r="1" spans="1:3" ht="30" customHeight="1" x14ac:dyDescent="0.2">
      <c r="A1" s="1394" t="s">
        <v>511</v>
      </c>
      <c r="B1" s="1395"/>
      <c r="C1" s="21" t="s">
        <v>933</v>
      </c>
    </row>
    <row r="2" spans="1:3" ht="24.6" customHeight="1" x14ac:dyDescent="0.2">
      <c r="A2" s="16">
        <v>1</v>
      </c>
      <c r="B2" s="20" t="s">
        <v>164</v>
      </c>
      <c r="C2" s="487" t="s">
        <v>12</v>
      </c>
    </row>
    <row r="3" spans="1:3" ht="24.6" customHeight="1" x14ac:dyDescent="0.2">
      <c r="A3" s="16">
        <v>2</v>
      </c>
      <c r="B3" s="20" t="s">
        <v>235</v>
      </c>
      <c r="C3" s="487" t="s">
        <v>12</v>
      </c>
    </row>
    <row r="4" spans="1:3" ht="24.6" customHeight="1" x14ac:dyDescent="0.2">
      <c r="A4" s="16">
        <v>3</v>
      </c>
      <c r="B4" s="20" t="s">
        <v>229</v>
      </c>
      <c r="C4" s="487" t="s">
        <v>12</v>
      </c>
    </row>
    <row r="5" spans="1:3" ht="24.6" customHeight="1" x14ac:dyDescent="0.2">
      <c r="A5" s="16">
        <v>4</v>
      </c>
      <c r="B5" s="20" t="s">
        <v>88</v>
      </c>
      <c r="C5" s="487" t="s">
        <v>12</v>
      </c>
    </row>
    <row r="6" spans="1:3" ht="24.6" customHeight="1" x14ac:dyDescent="0.2">
      <c r="A6" s="16">
        <v>5</v>
      </c>
      <c r="B6" s="20" t="s">
        <v>82</v>
      </c>
      <c r="C6" s="487" t="s">
        <v>12</v>
      </c>
    </row>
    <row r="7" spans="1:3" ht="24.6" customHeight="1" x14ac:dyDescent="0.2">
      <c r="A7" s="16">
        <v>6</v>
      </c>
      <c r="B7" s="20" t="s">
        <v>81</v>
      </c>
      <c r="C7" s="487" t="s">
        <v>12</v>
      </c>
    </row>
    <row r="8" spans="1:3" ht="24.6" customHeight="1" x14ac:dyDescent="0.2">
      <c r="A8" s="16">
        <v>7</v>
      </c>
      <c r="B8" s="20" t="s">
        <v>65</v>
      </c>
      <c r="C8" s="487" t="s">
        <v>12</v>
      </c>
    </row>
    <row r="9" spans="1:3" ht="24.6" customHeight="1" x14ac:dyDescent="0.2">
      <c r="A9" s="16">
        <v>8</v>
      </c>
      <c r="B9" s="20" t="s">
        <v>87</v>
      </c>
      <c r="C9" s="487" t="s">
        <v>12</v>
      </c>
    </row>
    <row r="10" spans="1:3" ht="24.6" customHeight="1" x14ac:dyDescent="0.2">
      <c r="A10" s="16">
        <v>9</v>
      </c>
      <c r="B10" s="20" t="s">
        <v>79</v>
      </c>
      <c r="C10" s="487" t="s">
        <v>12</v>
      </c>
    </row>
    <row r="11" spans="1:3" ht="24.6" customHeight="1" x14ac:dyDescent="0.2">
      <c r="A11" s="16">
        <v>10</v>
      </c>
      <c r="B11" s="20" t="s">
        <v>52</v>
      </c>
      <c r="C11" s="487" t="s">
        <v>12</v>
      </c>
    </row>
    <row r="12" spans="1:3" ht="24.6" customHeight="1" x14ac:dyDescent="0.2">
      <c r="A12" s="16">
        <v>11</v>
      </c>
      <c r="B12" s="20" t="s">
        <v>85</v>
      </c>
      <c r="C12" s="487" t="s">
        <v>12</v>
      </c>
    </row>
    <row r="13" spans="1:3" ht="24.6" customHeight="1" x14ac:dyDescent="0.2">
      <c r="A13" s="16">
        <v>12</v>
      </c>
      <c r="B13" s="20" t="s">
        <v>36</v>
      </c>
      <c r="C13" s="487" t="s">
        <v>12</v>
      </c>
    </row>
    <row r="14" spans="1:3" ht="24.6" customHeight="1" x14ac:dyDescent="0.2">
      <c r="A14" s="16">
        <v>14</v>
      </c>
      <c r="B14" s="20" t="s">
        <v>974</v>
      </c>
      <c r="C14" s="487" t="s">
        <v>12</v>
      </c>
    </row>
    <row r="15" spans="1:3" ht="24.6" customHeight="1" x14ac:dyDescent="0.2">
      <c r="A15" s="16">
        <v>15</v>
      </c>
      <c r="B15" s="20" t="s">
        <v>86</v>
      </c>
      <c r="C15" s="487" t="s">
        <v>13</v>
      </c>
    </row>
    <row r="16" spans="1:3" ht="24.6" customHeight="1" x14ac:dyDescent="0.2">
      <c r="A16" s="16">
        <v>16</v>
      </c>
      <c r="B16" s="20" t="s">
        <v>42</v>
      </c>
      <c r="C16" s="487" t="s">
        <v>13</v>
      </c>
    </row>
    <row r="17" spans="1:3" ht="24.6" customHeight="1" x14ac:dyDescent="0.2">
      <c r="A17" s="16">
        <v>17</v>
      </c>
      <c r="B17" s="20" t="s">
        <v>80</v>
      </c>
      <c r="C17" s="487" t="s">
        <v>13</v>
      </c>
    </row>
    <row r="18" spans="1:3" ht="24.6" customHeight="1" x14ac:dyDescent="0.2">
      <c r="A18" s="16">
        <v>18</v>
      </c>
      <c r="B18" s="20" t="s">
        <v>221</v>
      </c>
      <c r="C18" s="487" t="s">
        <v>13</v>
      </c>
    </row>
    <row r="19" spans="1:3" ht="24.6" customHeight="1" x14ac:dyDescent="0.2">
      <c r="A19" s="16">
        <v>19</v>
      </c>
      <c r="B19" s="20" t="s">
        <v>66</v>
      </c>
      <c r="C19" s="487" t="s">
        <v>13</v>
      </c>
    </row>
    <row r="20" spans="1:3" ht="24.6" customHeight="1" x14ac:dyDescent="0.2">
      <c r="A20" s="16">
        <v>20</v>
      </c>
      <c r="B20" s="20" t="s">
        <v>256</v>
      </c>
      <c r="C20" s="487" t="s">
        <v>13</v>
      </c>
    </row>
    <row r="21" spans="1:3" ht="24.6" customHeight="1" x14ac:dyDescent="0.2">
      <c r="A21" s="16">
        <v>21</v>
      </c>
      <c r="B21" s="20" t="s">
        <v>259</v>
      </c>
      <c r="C21" s="487" t="s">
        <v>13</v>
      </c>
    </row>
    <row r="22" spans="1:3" ht="24.6" customHeight="1" x14ac:dyDescent="0.2">
      <c r="A22" s="16">
        <v>22</v>
      </c>
      <c r="B22" s="20" t="s">
        <v>83</v>
      </c>
      <c r="C22" s="487" t="s">
        <v>13</v>
      </c>
    </row>
    <row r="23" spans="1:3" ht="24.6" customHeight="1" x14ac:dyDescent="0.2">
      <c r="A23" s="16">
        <v>23</v>
      </c>
      <c r="B23" s="20" t="s">
        <v>862</v>
      </c>
      <c r="C23" s="487" t="s">
        <v>13</v>
      </c>
    </row>
    <row r="24" spans="1:3" ht="24.6" customHeight="1" x14ac:dyDescent="0.2">
      <c r="A24" s="16">
        <v>24</v>
      </c>
      <c r="B24" s="20" t="s">
        <v>92</v>
      </c>
      <c r="C24" s="487" t="s">
        <v>13</v>
      </c>
    </row>
    <row r="25" spans="1:3" ht="24.6" customHeight="1" x14ac:dyDescent="0.2">
      <c r="A25" s="16">
        <v>25</v>
      </c>
      <c r="B25" s="20" t="s">
        <v>879</v>
      </c>
      <c r="C25" s="487" t="s">
        <v>13</v>
      </c>
    </row>
    <row r="26" spans="1:3" ht="24.6" customHeight="1" x14ac:dyDescent="0.2">
      <c r="A26" s="16">
        <v>26</v>
      </c>
      <c r="B26" s="20" t="s">
        <v>931</v>
      </c>
      <c r="C26" s="487" t="s">
        <v>13</v>
      </c>
    </row>
    <row r="27" spans="1:3" ht="24.6" customHeight="1" x14ac:dyDescent="0.2">
      <c r="A27" s="16">
        <v>27</v>
      </c>
      <c r="B27" s="20" t="s">
        <v>310</v>
      </c>
      <c r="C27" s="487" t="s">
        <v>13</v>
      </c>
    </row>
    <row r="28" spans="1:3" ht="24.6" customHeight="1" x14ac:dyDescent="0.2">
      <c r="A28" s="16">
        <v>28</v>
      </c>
      <c r="B28" s="20" t="s">
        <v>84</v>
      </c>
      <c r="C28" s="487" t="s">
        <v>13</v>
      </c>
    </row>
    <row r="29" spans="1:3" ht="24.6" customHeight="1" x14ac:dyDescent="0.2">
      <c r="A29" s="16">
        <v>29</v>
      </c>
      <c r="B29" s="20" t="s">
        <v>932</v>
      </c>
      <c r="C29" s="487" t="s">
        <v>13</v>
      </c>
    </row>
    <row r="30" spans="1:3" ht="24.6" customHeight="1" x14ac:dyDescent="0.2">
      <c r="A30" s="16"/>
      <c r="B30" s="20" t="s">
        <v>41</v>
      </c>
      <c r="C30" s="487"/>
    </row>
    <row r="31" spans="1:3" ht="24.6" customHeight="1" x14ac:dyDescent="0.2">
      <c r="A31" s="16"/>
      <c r="B31" s="20" t="s">
        <v>512</v>
      </c>
      <c r="C31" s="487"/>
    </row>
  </sheetData>
  <mergeCells count="1">
    <mergeCell ref="A1:B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
  <sheetViews>
    <sheetView workbookViewId="0">
      <selection sqref="A1:B1"/>
    </sheetView>
  </sheetViews>
  <sheetFormatPr baseColWidth="10" defaultColWidth="11.42578125" defaultRowHeight="19.5" x14ac:dyDescent="0.2"/>
  <cols>
    <col min="1" max="1" width="7.140625" style="14" customWidth="1"/>
    <col min="2" max="2" width="31.42578125" style="14" customWidth="1"/>
    <col min="3" max="16384" width="11.42578125" style="14"/>
  </cols>
  <sheetData>
    <row r="1" spans="1:2" ht="34.5" customHeight="1" x14ac:dyDescent="0.2">
      <c r="A1" s="1394" t="s">
        <v>508</v>
      </c>
      <c r="B1" s="1395"/>
    </row>
    <row r="2" spans="1:2" ht="27" customHeight="1" x14ac:dyDescent="0.2">
      <c r="A2" s="15" t="s">
        <v>352</v>
      </c>
      <c r="B2" s="20" t="s">
        <v>353</v>
      </c>
    </row>
    <row r="3" spans="1:2" ht="27" customHeight="1" x14ac:dyDescent="0.2">
      <c r="A3" s="15" t="s">
        <v>3</v>
      </c>
      <c r="B3" s="20" t="s">
        <v>509</v>
      </c>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4</vt:i4>
      </vt:variant>
    </vt:vector>
  </HeadingPairs>
  <TitlesOfParts>
    <vt:vector size="16" baseType="lpstr">
      <vt:lpstr>GENERAL</vt:lpstr>
      <vt:lpstr>Resumen</vt:lpstr>
      <vt:lpstr>Actividad</vt:lpstr>
      <vt:lpstr>Producto</vt:lpstr>
      <vt:lpstr>Riesgo</vt:lpstr>
      <vt:lpstr>Coordinador</vt:lpstr>
      <vt:lpstr>Recurso Humano</vt:lpstr>
      <vt:lpstr>Áreas Organizacionales</vt:lpstr>
      <vt:lpstr>Vinculación</vt:lpstr>
      <vt:lpstr>Rotación</vt:lpstr>
      <vt:lpstr>Cantidad Productos</vt:lpstr>
      <vt:lpstr>Metodología</vt:lpstr>
      <vt:lpstr>GENERAL!Área_de_impresión</vt:lpstr>
      <vt:lpstr>Resumen!Área_de_impresión</vt:lpstr>
      <vt:lpstr>GENERAL!Títulos_a_imprimir</vt:lpstr>
      <vt:lpstr>Resumen!Títulos_a_imprimir</vt:lpstr>
    </vt:vector>
  </TitlesOfParts>
  <Company>MINMINAS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gyramos</dc:creator>
  <cp:lastModifiedBy>ARMANDO CALDERON SALOM</cp:lastModifiedBy>
  <cp:lastPrinted>2021-05-05T04:57:42Z</cp:lastPrinted>
  <dcterms:created xsi:type="dcterms:W3CDTF">2008-02-26T21:07:38Z</dcterms:created>
  <dcterms:modified xsi:type="dcterms:W3CDTF">2023-04-13T14:49:15Z</dcterms:modified>
</cp:coreProperties>
</file>