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924"/>
  <workbookPr defaultThemeVersion="124226"/>
  <mc:AlternateContent xmlns:mc="http://schemas.openxmlformats.org/markup-compatibility/2006">
    <mc:Choice Requires="x15">
      <x15ac:absPath xmlns:x15ac="http://schemas.microsoft.com/office/spreadsheetml/2010/11/ac" url="Z:\Administrativa\2-Plan Anual de Adquisiciones PAA\2023 PAE\7 SEGUIMIENTOS\Publicación Web\"/>
    </mc:Choice>
  </mc:AlternateContent>
  <xr:revisionPtr revIDLastSave="0" documentId="13_ncr:1_{1C33A47B-63EC-4C4E-B544-493F84BE0195}" xr6:coauthVersionLast="47" xr6:coauthVersionMax="47" xr10:uidLastSave="{00000000-0000-0000-0000-000000000000}"/>
  <bookViews>
    <workbookView xWindow="-120" yWindow="-120" windowWidth="29040" windowHeight="15840" xr2:uid="{00000000-000D-0000-FFFF-FFFF00000000}"/>
  </bookViews>
  <sheets>
    <sheet name="Informe Trim 1" sheetId="4" r:id="rId1"/>
    <sheet name="Detalle Trim 1" sheetId="6"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E22" i="4" l="1"/>
  <c r="E19" i="4"/>
  <c r="C28" i="4" s="1"/>
  <c r="F70" i="4" s="1"/>
  <c r="K23" i="4"/>
  <c r="K9" i="4" s="1"/>
  <c r="K8" i="4"/>
  <c r="C31" i="6"/>
  <c r="E32" i="6"/>
  <c r="F32" i="6" s="1"/>
  <c r="I31" i="6"/>
  <c r="I32" i="6" s="1"/>
  <c r="J32" i="6" s="1"/>
  <c r="H31" i="6"/>
  <c r="E31" i="6"/>
  <c r="J29" i="6"/>
  <c r="F29" i="6"/>
  <c r="J28" i="6"/>
  <c r="F28" i="6"/>
  <c r="J27" i="6"/>
  <c r="F27" i="6"/>
  <c r="J26" i="6"/>
  <c r="F26" i="6"/>
  <c r="J25" i="6"/>
  <c r="F25" i="6"/>
  <c r="J24" i="6"/>
  <c r="F24" i="6"/>
  <c r="J23" i="6"/>
  <c r="F23" i="6"/>
  <c r="J22" i="6"/>
  <c r="F22" i="6"/>
  <c r="J21" i="6"/>
  <c r="F21" i="6"/>
  <c r="J20" i="6"/>
  <c r="F20" i="6"/>
  <c r="J19" i="6"/>
  <c r="F19" i="6"/>
  <c r="J18" i="6"/>
  <c r="F18" i="6"/>
  <c r="J17" i="6"/>
  <c r="F17" i="6"/>
  <c r="J16" i="6"/>
  <c r="F16" i="6"/>
  <c r="J15" i="6"/>
  <c r="F15" i="6"/>
  <c r="J14" i="6"/>
  <c r="F14" i="6"/>
  <c r="J13" i="6"/>
  <c r="F13" i="6"/>
  <c r="J12" i="6"/>
  <c r="F12" i="6"/>
  <c r="J11" i="6"/>
  <c r="F11" i="6"/>
  <c r="J10" i="6"/>
  <c r="F10" i="6"/>
  <c r="E20" i="4"/>
  <c r="E21" i="4"/>
  <c r="J31" i="6" l="1"/>
  <c r="F31" i="6"/>
  <c r="D23" i="4"/>
  <c r="C23" i="4"/>
  <c r="F19" i="4" s="1"/>
  <c r="L21" i="4"/>
  <c r="L19" i="4"/>
  <c r="K28" i="4" s="1"/>
  <c r="F72" i="4" s="1"/>
  <c r="F20" i="4" l="1"/>
  <c r="F21" i="4"/>
  <c r="F22" i="4"/>
  <c r="K10" i="4"/>
  <c r="F23" i="4"/>
  <c r="F76" i="4" l="1"/>
  <c r="F28" i="4" l="1"/>
  <c r="L20" i="4" l="1"/>
  <c r="L22" i="4" l="1"/>
  <c r="J23" i="4"/>
  <c r="M20" i="4" l="1"/>
  <c r="M21" i="4"/>
  <c r="M23" i="4"/>
  <c r="N28" i="4" s="1"/>
  <c r="F78" i="4" s="1"/>
  <c r="M22" i="4"/>
  <c r="M19" i="4"/>
</calcChain>
</file>

<file path=xl/sharedStrings.xml><?xml version="1.0" encoding="utf-8"?>
<sst xmlns="http://schemas.openxmlformats.org/spreadsheetml/2006/main" count="168" uniqueCount="114">
  <si>
    <t>Trimestral</t>
  </si>
  <si>
    <t xml:space="preserve"> Fecha de Corte:</t>
  </si>
  <si>
    <t>SECRETARÍA GENERAL - SUBDIRECCIÓN ADMINISTRATIVA Y FINANCIERA</t>
  </si>
  <si>
    <t>AÑO</t>
  </si>
  <si>
    <t>TRIMESTRE</t>
  </si>
  <si>
    <t>I</t>
  </si>
  <si>
    <t>II</t>
  </si>
  <si>
    <t>III</t>
  </si>
  <si>
    <t>IV</t>
  </si>
  <si>
    <t>Trim.</t>
  </si>
  <si>
    <t>% Avance Acumulado</t>
  </si>
  <si>
    <t># Contratos Suscritos</t>
  </si>
  <si>
    <t>(Nota 1)</t>
  </si>
  <si>
    <t>Notas</t>
  </si>
  <si>
    <t>https://www.colombiacompra.gov.co/proveedores/beneficios-del-secop-ii-para-proveedores/consultas</t>
  </si>
  <si>
    <t>Fuentes:</t>
  </si>
  <si>
    <t>Grupo de Gestión Contractual</t>
  </si>
  <si>
    <t>Fecha Informe</t>
  </si>
  <si>
    <t># Contratos Programados</t>
  </si>
  <si>
    <t xml:space="preserve">Comprometido y en ejecución </t>
  </si>
  <si>
    <t>Recursos PAE</t>
  </si>
  <si>
    <t>A la fecha de corte, el Plan de Abastecimiento Estratégico (PAE) del Ministerio de Minas y Energía para el año en curso cuenta con un presupuesto ajustado para suplir las necesidades que demanda el cumplimiento de las metas institucionales, bajo los lineamientos del gobierno nacional.</t>
  </si>
  <si>
    <t>Total</t>
  </si>
  <si>
    <t>Cumplimiento % Trimestre</t>
  </si>
  <si>
    <t>GESTIÓN CONTRACTUAL PAE</t>
  </si>
  <si>
    <t>Conclusiones.</t>
  </si>
  <si>
    <t>Evaluación</t>
  </si>
  <si>
    <t>Acción de Mejora</t>
  </si>
  <si>
    <t>No</t>
  </si>
  <si>
    <t>Mantener Planificación  y Procedimiento PAE</t>
  </si>
  <si>
    <t>Buena</t>
  </si>
  <si>
    <t>Si</t>
  </si>
  <si>
    <t>Información del periodo. Análisis y Seguimiento.</t>
  </si>
  <si>
    <t>Indicador Cumplimiento (%)
y Satisfacción Cliente.</t>
  </si>
  <si>
    <t>CUMPLIMIENTO</t>
  </si>
  <si>
    <t>RECURSOS COMPROMETIDOS</t>
  </si>
  <si>
    <t>1. En cada trimestre se coloca el valor total de la vigencia del Plan de Abastecimiento Estratégico PAE. Se debe tener en cuenta que tanto los recursos asignados al PAE, como las programaciones para su ejecución, son susceptibles de actualizaciones durante su vigencia, a cambios y a ajustes por aplazamientos presupuestales o reprogramación de las necesidades de la entidad, y de acuerdo con las directrices del gobierno, por lo que pueden variar los resultados de los indicadores dados en porcentaje (%) en cada periodo.</t>
  </si>
  <si>
    <t>Recursos Presupuestados</t>
  </si>
  <si>
    <t>(Nota 2)</t>
  </si>
  <si>
    <t>Indicador de Recursos Comprometidos =</t>
  </si>
  <si>
    <t>Indicador de Cumplimiento =</t>
  </si>
  <si>
    <t>RECURSOS PAE ($)</t>
  </si>
  <si>
    <t>Menor a 70%</t>
  </si>
  <si>
    <t>Entre 81% y 90%</t>
  </si>
  <si>
    <t>Entre 71% y 80%</t>
  </si>
  <si>
    <t>Entre 91% y 99%</t>
  </si>
  <si>
    <t>Baja</t>
  </si>
  <si>
    <t>Alta</t>
  </si>
  <si>
    <t>Observaciones y Recomendaciones.</t>
  </si>
  <si>
    <t>ANUALIDAD</t>
  </si>
  <si>
    <t>* Se evalúa al final del ciclo.</t>
  </si>
  <si>
    <t>Revisar y/o Reformular PAE</t>
  </si>
  <si>
    <t>PLAN DE ABASTECIMIENTO ESTRATÉGICO</t>
  </si>
  <si>
    <t>INFORME DE SEGUIMIENTO</t>
  </si>
  <si>
    <t>GESTIÓN DE CONTRATOS</t>
  </si>
  <si>
    <t>Excelente</t>
  </si>
  <si>
    <t>Regular</t>
  </si>
  <si>
    <t>Periodicidad:</t>
  </si>
  <si>
    <t>1. Sistema de Gestión de Recursos Físicos y Contratación Neón del MME.</t>
  </si>
  <si>
    <t>PRESUPUESTO</t>
  </si>
  <si>
    <t>COMPROMISOS</t>
  </si>
  <si>
    <t>EJECUCIÓN</t>
  </si>
  <si>
    <t>Les invitamos a consultar las actualizaciones en nuestro portal web y en el portal de Colombia Compra Eficiente, donde también podrá consultar los procesos de contratación:</t>
  </si>
  <si>
    <t>https://www.minenergia.gov.co/es/ministerio/gesti%C3%B3n/contrataci%C3%B3n/</t>
  </si>
  <si>
    <t>2. PAE en SECOP / PAA publicado en Colombia Compra Eficiente.</t>
  </si>
  <si>
    <t>2. Ver Plan Anual de Adquisiciones 2022 en https://www.minenergia.gov.co/es/ministerio/gesti%C3%B3n/contrataci%C3%B3n/ (clic aquí), donde encontrará los reportes de contratos mes a mes.</t>
  </si>
  <si>
    <t>Estimado Programado</t>
  </si>
  <si>
    <t>Compromisos</t>
  </si>
  <si>
    <t>Contratos</t>
  </si>
  <si>
    <t>Recursos Programados</t>
  </si>
  <si>
    <t>DESPACHO</t>
  </si>
  <si>
    <t>DEPENDENCIA</t>
  </si>
  <si>
    <t>Valor Contratos</t>
  </si>
  <si>
    <t>Avance Periodo %</t>
  </si>
  <si>
    <t>Estimados Programados</t>
  </si>
  <si>
    <t>Suscritos</t>
  </si>
  <si>
    <t>DESPACHO MINISTRO</t>
  </si>
  <si>
    <t>101-GRUPO DE COMUNICACIÓN Y PRENSA</t>
  </si>
  <si>
    <t>105-GRUPO DE EJECUCIÓN ESTRATÉGICA DEL SECTOR EXTRACTIVO</t>
  </si>
  <si>
    <t>11-OFICINA DE ASUNTOS AMBIENTALES Y SOCIALES</t>
  </si>
  <si>
    <t>12-OFICINA DE ASUNTOS REGULATORIOS Y EMPRESARIALES</t>
  </si>
  <si>
    <t>13-OFICINA ASESORA JURIDICA</t>
  </si>
  <si>
    <t>14-OFICINA DE PLANEACION Y GESTION INTERNACIONAL</t>
  </si>
  <si>
    <t>Total DESPACHO MINISTRO</t>
  </si>
  <si>
    <t>DESPACHO VICEMINISTRO ENERGIA</t>
  </si>
  <si>
    <t>31-DIRECCION DE HIDROCARBUROS</t>
  </si>
  <si>
    <t>32-DIRECCION DE ENERGIA ELECTRICA</t>
  </si>
  <si>
    <t>Total DESPACHO VICEMINISTRO ENERGIA</t>
  </si>
  <si>
    <t>DESPACHO VICEMINISTRO MINAS</t>
  </si>
  <si>
    <t>21-DIRECCION DE MINERIA EMPRESARIAL</t>
  </si>
  <si>
    <t>2200-DIRECCIÓN DE FORMALIZACIÓN MINERA</t>
  </si>
  <si>
    <t>2-DESPACHO VICEMINISTRO MINAS</t>
  </si>
  <si>
    <t>Total DESPACHO VICEMINISTRO MINAS</t>
  </si>
  <si>
    <t>SECRETARIA GENERAL</t>
  </si>
  <si>
    <t>4002-GRUPO DE TECNOLOGÍAS DE LA INFORMACIÓN Y LAS COMUNICACIONES - TICS</t>
  </si>
  <si>
    <t>4005-GRUPO DE RELACIONAMIENTO CON EL CIUDADANO Y GESTIÓN DE LA INFORMACIÓN</t>
  </si>
  <si>
    <t>4011-GRUPO DE GESTIÓN ADMINISTRATIVA</t>
  </si>
  <si>
    <t>4-SECRETARIA GENERAL - BID</t>
  </si>
  <si>
    <t>Total SECRETARIA GENERAL</t>
  </si>
  <si>
    <t>Total general</t>
  </si>
  <si>
    <t>Programado Trimestre</t>
  </si>
  <si>
    <t>Recusros Vigencia PAE 2023</t>
  </si>
  <si>
    <t>v24 SECOP</t>
  </si>
  <si>
    <t>($) Acumulado</t>
  </si>
  <si>
    <t>Detalle Trimestre 1</t>
  </si>
  <si>
    <t>v24 PAE SECOP</t>
  </si>
  <si>
    <t>Acumulado</t>
  </si>
  <si>
    <r>
      <t xml:space="preserve">Durante el primer trimestre del año, se comprometieron recursos por valor de </t>
    </r>
    <r>
      <rPr>
        <sz val="11"/>
        <rFont val="Arial"/>
        <family val="2"/>
      </rPr>
      <t>$26.557</t>
    </r>
    <r>
      <rPr>
        <sz val="11"/>
        <color theme="1"/>
        <rFont val="Arial"/>
        <family val="2"/>
      </rPr>
      <t xml:space="preserve"> millones de pesos con la suscripción de 431 contratos.</t>
    </r>
  </si>
  <si>
    <t>MEDICIÓN SUGERIDA</t>
  </si>
  <si>
    <t>Al final del ciclo</t>
  </si>
  <si>
    <r>
      <rPr>
        <b/>
        <u/>
        <sz val="11"/>
        <color theme="1"/>
        <rFont val="Arial"/>
        <family val="2"/>
      </rPr>
      <t>TRIMESTRE I:</t>
    </r>
    <r>
      <rPr>
        <sz val="11"/>
        <color theme="1"/>
        <rFont val="Arial"/>
        <family val="2"/>
      </rPr>
      <t xml:space="preserve"> Ejecución sobre los recursos asignados en el periodo, lo que se encuentra dentro de los siguientes límites de gestión:</t>
    </r>
  </si>
  <si>
    <r>
      <rPr>
        <b/>
        <u/>
        <sz val="11"/>
        <color theme="1"/>
        <rFont val="Arial"/>
        <family val="2"/>
      </rPr>
      <t>ACUMULADO:</t>
    </r>
    <r>
      <rPr>
        <b/>
        <sz val="11"/>
        <color theme="1"/>
        <rFont val="Arial"/>
        <family val="2"/>
      </rPr>
      <t xml:space="preserve"> </t>
    </r>
    <r>
      <rPr>
        <sz val="11"/>
        <color theme="1"/>
        <rFont val="Arial"/>
        <family val="2"/>
      </rPr>
      <t>Para la ANUALIDAD total de ejecución sobre los recursos asignados para la vigencia, lo que se encuentra dentro de los siguientes límites de gestión:</t>
    </r>
  </si>
  <si>
    <r>
      <t xml:space="preserve">Hasta el primer trimestre del año, se comprometieron recursos dentro de este plan con la suscripción de 431 contratos por valor </t>
    </r>
    <r>
      <rPr>
        <sz val="11"/>
        <rFont val="Arial"/>
        <family val="2"/>
      </rPr>
      <t xml:space="preserve">de $26.557 </t>
    </r>
    <r>
      <rPr>
        <sz val="11"/>
        <color theme="1"/>
        <rFont val="Arial"/>
        <family val="2"/>
      </rPr>
      <t>millones de pesos, lo que representó un 5% de la ejecución de los recursos de los proyectos en el trimestre y 5% acumulado en los retos asumidos por esta cartera mediante contratación pública.
Durante el último trimestre se genera una mayor gestión de recursos especialmente en la las contribuciones para la ampliación de la cobertura de las matrices energéticas, beneficiando a más ciudadanos progresivamente.</t>
    </r>
  </si>
  <si>
    <t>Con los datos del resultado del TRIMESTRE I, se observa una baja gestión en la contratación según la misma programación de las áreas y regular ejecución de compromisos de los recursos con las áreas ejecutoras dentro de la programación del PAE, materializando la gestión en regular cumplimiento dentro de los términos estimados. Durante este periodo se presentó una coyuntura y contingencia por los nuevos lineamientos de gobierno en materia de contratación con personas naturales, dentro de una estrategia orientada a la formalización del empleo público, con la intención de generar unas plantas temporales con los recursos asignados en los diferentes proyectos, generando los primeros contratos de prestación de servicios profesionales y de apoyo a la gestión a un término de 4 meses.
La Evaluación del ACUMULADO para el TRIMESTRE I permite observar el avance de la gestión y de cumplimiento en la vigencia.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</si>
</sst>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1" formatCode="_-* #,##0_-;\-* #,##0_-;_-* &quot;-&quot;_-;_-@_-"/>
    <numFmt numFmtId="43" formatCode="_-* #,##0.00_-;\-* #,##0.00_-;_-* &quot;-&quot;??_-;_-@_-"/>
    <numFmt numFmtId="164" formatCode="&quot;$&quot;#,##0;[Red]\-&quot;$&quot;#,##0"/>
    <numFmt numFmtId="165" formatCode="_-&quot;$&quot;* #,##0_-;\-&quot;$&quot;* #,##0_-;_-&quot;$&quot;* &quot;-&quot;_-;_-@_-"/>
    <numFmt numFmtId="166" formatCode="_-&quot;$&quot;* #,##0.00_-;\-&quot;$&quot;* #,##0.00_-;_-&quot;$&quot;* &quot;-&quot;??_-;_-@_-"/>
    <numFmt numFmtId="167" formatCode="#,###\ &quot;COP&quot;"/>
    <numFmt numFmtId="168" formatCode="#,##0.00\ \€"/>
    <numFmt numFmtId="169" formatCode="_-&quot;$&quot;* #,##0_-;\-&quot;$&quot;* #,##0_-;_-&quot;$&quot;* &quot;-&quot;??_-;_-@_-"/>
    <numFmt numFmtId="170" formatCode="&quot;$&quot;\ #,##0"/>
    <numFmt numFmtId="171" formatCode="_(* #,##0.00_);_(* \(#,##0.00\);_(* &quot;-&quot;??_);_(@_)"/>
  </numFmts>
  <fonts count="26" x14ac:knownFonts="1">
    <font>
      <sz val="10"/>
      <color theme="1"/>
      <name val="Arial"/>
      <family val="2"/>
    </font>
    <font>
      <sz val="11"/>
      <color theme="1"/>
      <name val="Calibri"/>
      <family val="2"/>
      <scheme val="minor"/>
    </font>
    <font>
      <sz val="10"/>
      <color theme="1"/>
      <name val="Arial"/>
      <family val="2"/>
    </font>
    <font>
      <sz val="8"/>
      <color theme="1"/>
      <name val="Arial"/>
      <family val="2"/>
    </font>
    <font>
      <b/>
      <sz val="10"/>
      <color theme="1"/>
      <name val="Arial"/>
      <family val="2"/>
    </font>
    <font>
      <sz val="9"/>
      <color theme="1"/>
      <name val="Arial"/>
      <family val="2"/>
    </font>
    <font>
      <sz val="10"/>
      <color theme="1"/>
      <name val="Verdana"/>
      <family val="2"/>
    </font>
    <font>
      <b/>
      <sz val="10"/>
      <color theme="1"/>
      <name val="Verdana"/>
      <family val="2"/>
    </font>
    <font>
      <b/>
      <sz val="14"/>
      <color theme="1"/>
      <name val="Verdana"/>
      <family val="2"/>
    </font>
    <font>
      <sz val="10"/>
      <name val="Arial"/>
      <family val="2"/>
    </font>
    <font>
      <b/>
      <sz val="9"/>
      <color theme="1"/>
      <name val="Arial"/>
      <family val="2"/>
    </font>
    <font>
      <b/>
      <sz val="11"/>
      <color theme="1"/>
      <name val="Arial"/>
      <family val="2"/>
    </font>
    <font>
      <sz val="11"/>
      <color theme="1"/>
      <name val="Arial"/>
      <family val="2"/>
    </font>
    <font>
      <sz val="11"/>
      <color rgb="FFFF0000"/>
      <name val="Arial"/>
      <family val="2"/>
    </font>
    <font>
      <sz val="6"/>
      <color theme="1"/>
      <name val="Arial"/>
      <family val="2"/>
    </font>
    <font>
      <sz val="11"/>
      <name val="Arial"/>
      <family val="2"/>
    </font>
    <font>
      <i/>
      <sz val="8"/>
      <color theme="1"/>
      <name val="Arial"/>
      <family val="2"/>
    </font>
    <font>
      <i/>
      <sz val="9"/>
      <color theme="1"/>
      <name val="Arial"/>
      <family val="2"/>
    </font>
    <font>
      <b/>
      <sz val="8"/>
      <color theme="1"/>
      <name val="Arial"/>
      <family val="2"/>
    </font>
    <font>
      <u/>
      <sz val="10"/>
      <color theme="10"/>
      <name val="Arial"/>
      <family val="2"/>
    </font>
    <font>
      <b/>
      <sz val="11"/>
      <color theme="0"/>
      <name val="Calibri"/>
      <family val="2"/>
      <scheme val="minor"/>
    </font>
    <font>
      <b/>
      <sz val="11"/>
      <color theme="1"/>
      <name val="Calibri"/>
      <family val="2"/>
      <scheme val="minor"/>
    </font>
    <font>
      <sz val="11"/>
      <color indexed="8"/>
      <name val="Calibri"/>
      <family val="2"/>
    </font>
    <font>
      <sz val="8"/>
      <color theme="1"/>
      <name val="Calibri"/>
      <family val="2"/>
      <scheme val="minor"/>
    </font>
    <font>
      <b/>
      <sz val="12"/>
      <color theme="0"/>
      <name val="Calibri"/>
      <family val="2"/>
      <scheme val="minor"/>
    </font>
    <font>
      <b/>
      <u/>
      <sz val="11"/>
      <color theme="1"/>
      <name val="Arial"/>
      <family val="2"/>
    </font>
  </fonts>
  <fills count="13">
    <fill>
      <patternFill patternType="none"/>
    </fill>
    <fill>
      <patternFill patternType="gray125"/>
    </fill>
    <fill>
      <patternFill patternType="solid">
        <fgColor rgb="FFDBE5F1"/>
        <bgColor indexed="64"/>
      </patternFill>
    </fill>
    <fill>
      <patternFill patternType="solid">
        <fgColor rgb="FFDDD9C4"/>
        <bgColor indexed="64"/>
      </patternFill>
    </fill>
    <fill>
      <patternFill patternType="solid">
        <fgColor rgb="FFDAEEF3"/>
        <bgColor indexed="64"/>
      </patternFill>
    </fill>
    <fill>
      <patternFill patternType="solid">
        <fgColor rgb="FF808080"/>
        <bgColor indexed="64"/>
      </patternFill>
    </fill>
    <fill>
      <patternFill patternType="solid">
        <fgColor theme="9"/>
        <bgColor indexed="64"/>
      </patternFill>
    </fill>
    <fill>
      <patternFill patternType="solid">
        <fgColor theme="9"/>
        <bgColor theme="4" tint="0.79998168889431442"/>
      </patternFill>
    </fill>
    <fill>
      <patternFill patternType="solid">
        <fgColor theme="9" tint="0.79998168889431442"/>
        <bgColor indexed="64"/>
      </patternFill>
    </fill>
    <fill>
      <patternFill patternType="solid">
        <fgColor theme="9"/>
        <bgColor theme="9"/>
      </patternFill>
    </fill>
    <fill>
      <patternFill patternType="solid">
        <fgColor theme="9" tint="0.59999389629810485"/>
        <bgColor theme="9" tint="0.59999389629810485"/>
      </patternFill>
    </fill>
    <fill>
      <patternFill patternType="solid">
        <fgColor theme="9" tint="0.79998168889431442"/>
        <bgColor theme="9" tint="0.79998168889431442"/>
      </patternFill>
    </fill>
    <fill>
      <patternFill patternType="solid">
        <fgColor theme="9" tint="0.39997558519241921"/>
        <bgColor indexed="64"/>
      </patternFill>
    </fill>
  </fills>
  <borders count="55">
    <border>
      <left/>
      <right/>
      <top/>
      <bottom/>
      <diagonal/>
    </border>
    <border>
      <left style="thin">
        <color auto="1"/>
      </left>
      <right style="thin">
        <color auto="1"/>
      </right>
      <top style="thin">
        <color auto="1"/>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indexed="64"/>
      </right>
      <top/>
      <bottom style="thin">
        <color auto="1"/>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auto="1"/>
      </bottom>
      <diagonal/>
    </border>
    <border>
      <left style="medium">
        <color indexed="64"/>
      </left>
      <right style="medium">
        <color indexed="64"/>
      </right>
      <top style="thin">
        <color auto="1"/>
      </top>
      <bottom style="thin">
        <color auto="1"/>
      </bottom>
      <diagonal/>
    </border>
    <border>
      <left style="thin">
        <color indexed="64"/>
      </left>
      <right/>
      <top style="thin">
        <color indexed="64"/>
      </top>
      <bottom/>
      <diagonal/>
    </border>
    <border>
      <left style="medium">
        <color indexed="64"/>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indexed="64"/>
      </right>
      <top style="thin">
        <color auto="1"/>
      </top>
      <bottom/>
      <diagonal/>
    </border>
    <border>
      <left style="medium">
        <color indexed="64"/>
      </left>
      <right style="medium">
        <color indexed="64"/>
      </right>
      <top style="medium">
        <color indexed="64"/>
      </top>
      <bottom style="medium">
        <color indexed="64"/>
      </bottom>
      <diagonal/>
    </border>
    <border>
      <left style="thin">
        <color auto="1"/>
      </left>
      <right/>
      <top/>
      <bottom style="thin">
        <color auto="1"/>
      </bottom>
      <diagonal/>
    </border>
    <border>
      <left style="thin">
        <color auto="1"/>
      </left>
      <right/>
      <top style="thin">
        <color auto="1"/>
      </top>
      <bottom style="thin">
        <color auto="1"/>
      </bottom>
      <diagonal/>
    </border>
    <border>
      <left/>
      <right style="medium">
        <color indexed="64"/>
      </right>
      <top style="thin">
        <color auto="1"/>
      </top>
      <bottom/>
      <diagonal/>
    </border>
    <border>
      <left/>
      <right style="medium">
        <color indexed="64"/>
      </right>
      <top style="medium">
        <color indexed="64"/>
      </top>
      <bottom style="medium">
        <color indexed="64"/>
      </bottom>
      <diagonal/>
    </border>
    <border>
      <left/>
      <right style="medium">
        <color indexed="64"/>
      </right>
      <top/>
      <bottom style="thin">
        <color auto="1"/>
      </bottom>
      <diagonal/>
    </border>
    <border>
      <left/>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top style="medium">
        <color indexed="64"/>
      </top>
      <bottom style="medium">
        <color indexed="64"/>
      </bottom>
      <diagonal/>
    </border>
    <border>
      <left style="thin">
        <color auto="1"/>
      </left>
      <right/>
      <top/>
      <bottom/>
      <diagonal/>
    </border>
    <border>
      <left style="thin">
        <color auto="1"/>
      </left>
      <right/>
      <top style="medium">
        <color indexed="64"/>
      </top>
      <bottom/>
      <diagonal/>
    </border>
    <border>
      <left/>
      <right style="medium">
        <color indexed="64"/>
      </right>
      <top style="medium">
        <color indexed="64"/>
      </top>
      <bottom/>
      <diagonal/>
    </border>
    <border>
      <left style="thin">
        <color auto="1"/>
      </left>
      <right/>
      <top/>
      <bottom style="medium">
        <color indexed="64"/>
      </bottom>
      <diagonal/>
    </border>
    <border>
      <left style="thin">
        <color auto="1"/>
      </left>
      <right/>
      <top style="thin">
        <color auto="1"/>
      </top>
      <bottom style="medium">
        <color indexed="64"/>
      </bottom>
      <diagonal/>
    </border>
    <border>
      <left/>
      <right style="thin">
        <color auto="1"/>
      </right>
      <top style="thin">
        <color auto="1"/>
      </top>
      <bottom style="thin">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right style="thin">
        <color auto="1"/>
      </right>
      <top style="medium">
        <color indexed="64"/>
      </top>
      <bottom style="medium">
        <color indexed="64"/>
      </bottom>
      <diagonal/>
    </border>
    <border>
      <left/>
      <right/>
      <top style="medium">
        <color indexed="64"/>
      </top>
      <bottom/>
      <diagonal/>
    </border>
    <border>
      <left/>
      <right/>
      <top style="medium">
        <color indexed="64"/>
      </top>
      <bottom style="thin">
        <color indexed="64"/>
      </bottom>
      <diagonal/>
    </border>
    <border>
      <left/>
      <right/>
      <top style="thin">
        <color indexed="64"/>
      </top>
      <bottom/>
      <diagonal/>
    </border>
    <border>
      <left/>
      <right/>
      <top style="thin">
        <color auto="1"/>
      </top>
      <bottom style="thin">
        <color auto="1"/>
      </bottom>
      <diagonal/>
    </border>
    <border>
      <left/>
      <right/>
      <top style="medium">
        <color theme="9" tint="-0.249977111117893"/>
      </top>
      <bottom style="medium">
        <color theme="9" tint="-0.249977111117893"/>
      </bottom>
      <diagonal/>
    </border>
    <border>
      <left/>
      <right/>
      <top style="medium">
        <color theme="9" tint="-0.249977111117893"/>
      </top>
      <bottom/>
      <diagonal/>
    </border>
    <border>
      <left/>
      <right/>
      <top style="thin">
        <color theme="9" tint="-0.249977111117893"/>
      </top>
      <bottom style="medium">
        <color theme="9" tint="-0.249977111117893"/>
      </bottom>
      <diagonal/>
    </border>
    <border>
      <left/>
      <right/>
      <top style="thin">
        <color theme="9" tint="-0.24994659260841701"/>
      </top>
      <bottom/>
      <diagonal/>
    </border>
    <border>
      <left style="medium">
        <color indexed="64"/>
      </left>
      <right/>
      <top style="medium">
        <color indexed="64"/>
      </top>
      <bottom style="medium">
        <color indexed="64"/>
      </bottom>
      <diagonal/>
    </border>
    <border>
      <left style="medium">
        <color indexed="64"/>
      </left>
      <right/>
      <top style="medium">
        <color indexed="64"/>
      </top>
      <bottom style="thin">
        <color auto="1"/>
      </bottom>
      <diagonal/>
    </border>
    <border>
      <left style="medium">
        <color indexed="64"/>
      </left>
      <right style="thin">
        <color auto="1"/>
      </right>
      <top/>
      <bottom/>
      <diagonal/>
    </border>
    <border>
      <left style="thin">
        <color auto="1"/>
      </left>
      <right style="thin">
        <color auto="1"/>
      </right>
      <top/>
      <bottom/>
      <diagonal/>
    </border>
    <border>
      <left style="thin">
        <color auto="1"/>
      </left>
      <right style="medium">
        <color indexed="64"/>
      </right>
      <top/>
      <bottom/>
      <diagonal/>
    </border>
    <border>
      <left style="medium">
        <color indexed="64"/>
      </left>
      <right style="medium">
        <color indexed="64"/>
      </right>
      <top/>
      <bottom style="thin">
        <color auto="1"/>
      </bottom>
      <diagonal/>
    </border>
    <border>
      <left/>
      <right style="thin">
        <color auto="1"/>
      </right>
      <top/>
      <bottom style="thin">
        <color auto="1"/>
      </bottom>
      <diagonal/>
    </border>
    <border>
      <left/>
      <right style="thin">
        <color auto="1"/>
      </right>
      <top style="thin">
        <color auto="1"/>
      </top>
      <bottom/>
      <diagonal/>
    </border>
    <border>
      <left style="medium">
        <color indexed="64"/>
      </left>
      <right style="medium">
        <color indexed="64"/>
      </right>
      <top style="thin">
        <color auto="1"/>
      </top>
      <bottom style="medium">
        <color indexed="64"/>
      </bottom>
      <diagonal/>
    </border>
  </borders>
  <cellStyleXfs count="36">
    <xf numFmtId="0" fontId="0" fillId="0" borderId="0"/>
    <xf numFmtId="43" fontId="2" fillId="0" borderId="0" applyFont="0" applyFill="0" applyBorder="0" applyAlignment="0" applyProtection="0"/>
    <xf numFmtId="9" fontId="2" fillId="0" borderId="0" applyFont="0" applyFill="0" applyBorder="0" applyAlignment="0" applyProtection="0"/>
    <xf numFmtId="49" fontId="6" fillId="0" borderId="0" applyFill="0" applyBorder="0" applyProtection="0">
      <alignment horizontal="left" vertical="center"/>
    </xf>
    <xf numFmtId="0" fontId="7" fillId="0" borderId="0" applyNumberFormat="0" applyFill="0" applyBorder="0" applyProtection="0">
      <alignment horizontal="left" vertical="center"/>
    </xf>
    <xf numFmtId="0" fontId="7" fillId="0" borderId="0" applyNumberFormat="0" applyFill="0" applyBorder="0" applyProtection="0">
      <alignment horizontal="right" vertical="center"/>
    </xf>
    <xf numFmtId="0" fontId="6" fillId="0" borderId="1" applyNumberFormat="0" applyFill="0" applyProtection="0">
      <alignment horizontal="left" vertical="center"/>
    </xf>
    <xf numFmtId="0" fontId="2" fillId="0" borderId="1" applyNumberFormat="0" applyFont="0" applyFill="0" applyAlignment="0" applyProtection="0"/>
    <xf numFmtId="43" fontId="2" fillId="0" borderId="0" applyFont="0" applyFill="0" applyBorder="0" applyAlignment="0" applyProtection="0"/>
    <xf numFmtId="41" fontId="2" fillId="0" borderId="0" applyFont="0" applyFill="0" applyBorder="0" applyAlignment="0" applyProtection="0"/>
    <xf numFmtId="167" fontId="2" fillId="0" borderId="0" applyFont="0" applyFill="0" applyBorder="0" applyAlignment="0" applyProtection="0"/>
    <xf numFmtId="165" fontId="2" fillId="0" borderId="0" applyFont="0" applyFill="0" applyBorder="0" applyAlignment="0" applyProtection="0"/>
    <xf numFmtId="14" fontId="6" fillId="0" borderId="0" applyFill="0" applyBorder="0" applyProtection="0">
      <alignment horizontal="right" vertical="center"/>
    </xf>
    <xf numFmtId="22" fontId="6" fillId="0" borderId="0" applyFill="0" applyBorder="0" applyProtection="0">
      <alignment horizontal="right" vertical="center"/>
    </xf>
    <xf numFmtId="4" fontId="6" fillId="0" borderId="0" applyFill="0" applyBorder="0" applyProtection="0">
      <alignment horizontal="right" vertical="center"/>
    </xf>
    <xf numFmtId="4" fontId="6" fillId="0" borderId="1" applyFill="0" applyProtection="0">
      <alignment horizontal="right" vertical="center"/>
    </xf>
    <xf numFmtId="168" fontId="6" fillId="0" borderId="0" applyFill="0" applyBorder="0" applyProtection="0">
      <alignment horizontal="right" vertical="center"/>
    </xf>
    <xf numFmtId="168" fontId="6" fillId="0" borderId="1" applyFill="0" applyProtection="0">
      <alignment horizontal="right" vertical="center"/>
    </xf>
    <xf numFmtId="0" fontId="7" fillId="2" borderId="0" applyNumberFormat="0" applyBorder="0" applyProtection="0">
      <alignment horizontal="center" vertical="center"/>
    </xf>
    <xf numFmtId="0" fontId="7" fillId="3" borderId="0" applyNumberFormat="0" applyBorder="0" applyProtection="0">
      <alignment horizontal="center" vertical="center" wrapText="1"/>
    </xf>
    <xf numFmtId="0" fontId="6" fillId="3" borderId="0" applyNumberFormat="0" applyBorder="0" applyProtection="0">
      <alignment horizontal="right" vertical="center" wrapText="1"/>
    </xf>
    <xf numFmtId="0" fontId="7" fillId="4" borderId="0" applyNumberFormat="0" applyBorder="0" applyProtection="0">
      <alignment horizontal="center" vertical="center"/>
    </xf>
    <xf numFmtId="0" fontId="7" fillId="5" borderId="0" applyNumberFormat="0" applyBorder="0" applyProtection="0">
      <alignment horizontal="center" vertical="center" wrapText="1"/>
    </xf>
    <xf numFmtId="0" fontId="7" fillId="5" borderId="0" applyNumberFormat="0" applyBorder="0" applyProtection="0">
      <alignment horizontal="right" vertical="center" wrapText="1"/>
    </xf>
    <xf numFmtId="0" fontId="8" fillId="5" borderId="1" applyNumberFormat="0" applyProtection="0">
      <alignment horizontal="left" vertical="center"/>
    </xf>
    <xf numFmtId="0" fontId="9" fillId="0" borderId="0"/>
    <xf numFmtId="0" fontId="9" fillId="0" borderId="0"/>
    <xf numFmtId="3" fontId="6" fillId="0" borderId="0" applyFill="0" applyBorder="0" applyProtection="0">
      <alignment horizontal="right" vertical="center"/>
    </xf>
    <xf numFmtId="3" fontId="6" fillId="0" borderId="1" applyFill="0" applyProtection="0">
      <alignment horizontal="right" vertical="center"/>
    </xf>
    <xf numFmtId="9" fontId="2" fillId="0" borderId="0" applyFont="0" applyFill="0" applyBorder="0" applyAlignment="0" applyProtection="0"/>
    <xf numFmtId="9" fontId="9" fillId="0" borderId="0" applyFont="0" applyFill="0" applyBorder="0" applyAlignment="0" applyProtection="0"/>
    <xf numFmtId="166" fontId="2" fillId="0" borderId="0" applyFont="0" applyFill="0" applyBorder="0" applyAlignment="0" applyProtection="0"/>
    <xf numFmtId="0" fontId="19" fillId="0" borderId="0" applyNumberFormat="0" applyFill="0" applyBorder="0" applyAlignment="0" applyProtection="0"/>
    <xf numFmtId="0" fontId="1" fillId="0" borderId="0"/>
    <xf numFmtId="9" fontId="22" fillId="0" borderId="0" applyFont="0" applyFill="0" applyBorder="0" applyAlignment="0" applyProtection="0"/>
    <xf numFmtId="171" fontId="22" fillId="0" borderId="0" applyFont="0" applyFill="0" applyBorder="0" applyAlignment="0" applyProtection="0"/>
  </cellStyleXfs>
  <cellXfs count="171">
    <xf numFmtId="0" fontId="0" fillId="0" borderId="0" xfId="0"/>
    <xf numFmtId="0" fontId="0" fillId="0" borderId="0" xfId="0" applyAlignment="1">
      <alignment horizontal="right"/>
    </xf>
    <xf numFmtId="0" fontId="3" fillId="0" borderId="0" xfId="0" applyFont="1" applyAlignment="1">
      <alignment horizontal="right"/>
    </xf>
    <xf numFmtId="14" fontId="3" fillId="0" borderId="0" xfId="0" applyNumberFormat="1" applyFont="1" applyAlignment="1">
      <alignment horizontal="center"/>
    </xf>
    <xf numFmtId="0" fontId="0" fillId="0" borderId="0" xfId="0" applyAlignment="1">
      <alignment horizontal="center" vertical="center" wrapText="1"/>
    </xf>
    <xf numFmtId="0" fontId="4" fillId="0" borderId="1" xfId="0" applyFont="1" applyBorder="1" applyAlignment="1">
      <alignment horizontal="center"/>
    </xf>
    <xf numFmtId="0" fontId="4" fillId="0" borderId="0" xfId="0" applyFont="1" applyAlignment="1">
      <alignment horizontal="center"/>
    </xf>
    <xf numFmtId="0" fontId="4" fillId="0" borderId="0" xfId="0" applyFont="1"/>
    <xf numFmtId="0" fontId="0" fillId="0" borderId="0" xfId="0" applyAlignment="1">
      <alignment vertical="center"/>
    </xf>
    <xf numFmtId="0" fontId="3" fillId="0" borderId="0" xfId="0" applyFont="1"/>
    <xf numFmtId="0" fontId="0" fillId="0" borderId="11" xfId="0" applyBorder="1" applyAlignment="1">
      <alignment horizontal="center" vertical="center" wrapText="1"/>
    </xf>
    <xf numFmtId="0" fontId="4" fillId="0" borderId="0" xfId="0" applyFont="1" applyAlignment="1">
      <alignment horizontal="right"/>
    </xf>
    <xf numFmtId="0" fontId="5" fillId="0" borderId="0" xfId="0" applyFont="1" applyAlignment="1">
      <alignment horizontal="center"/>
    </xf>
    <xf numFmtId="0" fontId="11" fillId="0" borderId="0" xfId="0" applyFont="1" applyAlignment="1">
      <alignment vertical="top"/>
    </xf>
    <xf numFmtId="0" fontId="12" fillId="0" borderId="0" xfId="0" applyFont="1" applyAlignment="1">
      <alignment horizontal="justify" wrapText="1"/>
    </xf>
    <xf numFmtId="0" fontId="12" fillId="0" borderId="0" xfId="0" applyFont="1"/>
    <xf numFmtId="0" fontId="12" fillId="0" borderId="0" xfId="0" applyFont="1" applyAlignment="1">
      <alignment vertical="center"/>
    </xf>
    <xf numFmtId="0" fontId="12" fillId="0" borderId="0" xfId="0" applyFont="1" applyAlignment="1">
      <alignment horizontal="justify" vertical="top" wrapText="1"/>
    </xf>
    <xf numFmtId="0" fontId="11" fillId="0" borderId="0" xfId="0" applyFont="1"/>
    <xf numFmtId="0" fontId="12" fillId="0" borderId="0" xfId="0" applyFont="1" applyAlignment="1">
      <alignment wrapText="1"/>
    </xf>
    <xf numFmtId="0" fontId="12" fillId="0" borderId="0" xfId="0" applyFont="1" applyAlignment="1">
      <alignment horizontal="right"/>
    </xf>
    <xf numFmtId="14" fontId="12" fillId="0" borderId="0" xfId="0" applyNumberFormat="1" applyFont="1"/>
    <xf numFmtId="14" fontId="0" fillId="0" borderId="0" xfId="0" applyNumberFormat="1" applyAlignment="1">
      <alignment horizontal="right"/>
    </xf>
    <xf numFmtId="14" fontId="0" fillId="0" borderId="0" xfId="0" applyNumberFormat="1" applyAlignment="1">
      <alignment horizontal="center"/>
    </xf>
    <xf numFmtId="0" fontId="0" fillId="0" borderId="1" xfId="0"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0" fontId="14" fillId="0" borderId="0" xfId="0" applyFont="1"/>
    <xf numFmtId="169" fontId="2" fillId="0" borderId="2" xfId="31" applyNumberFormat="1" applyFont="1" applyFill="1" applyBorder="1" applyAlignment="1">
      <alignment horizontal="center" vertical="center"/>
    </xf>
    <xf numFmtId="169" fontId="2" fillId="0" borderId="1" xfId="31" applyNumberFormat="1" applyFont="1" applyFill="1" applyBorder="1" applyAlignment="1">
      <alignment horizontal="center" vertical="center"/>
    </xf>
    <xf numFmtId="169" fontId="0" fillId="0" borderId="1" xfId="31" applyNumberFormat="1" applyFont="1" applyFill="1" applyBorder="1" applyAlignment="1">
      <alignment horizontal="center" vertical="center"/>
    </xf>
    <xf numFmtId="169" fontId="2" fillId="0" borderId="13" xfId="31" applyNumberFormat="1" applyFont="1" applyFill="1" applyBorder="1" applyAlignment="1">
      <alignment horizontal="center" vertical="center"/>
    </xf>
    <xf numFmtId="169" fontId="2" fillId="0" borderId="14" xfId="31" applyNumberFormat="1" applyFont="1" applyFill="1" applyBorder="1" applyAlignment="1">
      <alignment horizontal="center" vertical="center"/>
    </xf>
    <xf numFmtId="164" fontId="0" fillId="0" borderId="1" xfId="0" applyNumberFormat="1" applyBorder="1" applyAlignment="1">
      <alignment horizontal="center"/>
    </xf>
    <xf numFmtId="0" fontId="13" fillId="0" borderId="0" xfId="0" applyFont="1" applyAlignment="1">
      <alignment vertical="center"/>
    </xf>
    <xf numFmtId="0" fontId="15" fillId="0" borderId="0" xfId="0" applyFont="1" applyAlignment="1">
      <alignment vertical="center"/>
    </xf>
    <xf numFmtId="0" fontId="16" fillId="0" borderId="0" xfId="0" applyFont="1" applyAlignment="1">
      <alignment horizontal="right"/>
    </xf>
    <xf numFmtId="0" fontId="3" fillId="0" borderId="0" xfId="0" applyFont="1" applyAlignment="1">
      <alignment horizontal="left"/>
    </xf>
    <xf numFmtId="0" fontId="17" fillId="0" borderId="0" xfId="0" applyFont="1" applyAlignment="1">
      <alignment horizontal="right"/>
    </xf>
    <xf numFmtId="0" fontId="18" fillId="0" borderId="7" xfId="0" applyFont="1" applyBorder="1" applyAlignment="1">
      <alignment horizontal="center" vertical="center" wrapText="1"/>
    </xf>
    <xf numFmtId="0" fontId="5" fillId="0" borderId="5" xfId="0" applyFont="1" applyBorder="1" applyAlignment="1">
      <alignment horizontal="center" vertical="center" wrapText="1"/>
    </xf>
    <xf numFmtId="0" fontId="5" fillId="0" borderId="2" xfId="0" applyFont="1" applyBorder="1" applyAlignment="1">
      <alignment horizontal="center" vertical="center" wrapText="1"/>
    </xf>
    <xf numFmtId="0" fontId="5" fillId="0" borderId="1" xfId="0" applyFont="1" applyBorder="1" applyAlignment="1">
      <alignment horizontal="center" vertical="center" wrapText="1"/>
    </xf>
    <xf numFmtId="0" fontId="5" fillId="0" borderId="26" xfId="0" applyFont="1" applyBorder="1" applyAlignment="1">
      <alignment horizontal="center" vertical="center" wrapText="1"/>
    </xf>
    <xf numFmtId="0" fontId="5" fillId="0" borderId="27" xfId="0" applyFont="1" applyBorder="1" applyAlignment="1">
      <alignment horizontal="center" vertical="center" wrapText="1"/>
    </xf>
    <xf numFmtId="0" fontId="0" fillId="0" borderId="38" xfId="0" applyBorder="1" applyAlignment="1">
      <alignment vertical="center"/>
    </xf>
    <xf numFmtId="0" fontId="0" fillId="0" borderId="0" xfId="0" applyAlignment="1">
      <alignment vertical="center" wrapText="1"/>
    </xf>
    <xf numFmtId="0" fontId="0" fillId="0" borderId="38" xfId="0" applyBorder="1" applyAlignment="1">
      <alignment vertical="center" wrapText="1"/>
    </xf>
    <xf numFmtId="169" fontId="2" fillId="0" borderId="0" xfId="31" applyNumberFormat="1" applyFont="1" applyFill="1" applyBorder="1" applyAlignment="1">
      <alignment vertical="center"/>
    </xf>
    <xf numFmtId="0" fontId="18" fillId="0" borderId="0" xfId="0" applyFont="1"/>
    <xf numFmtId="0" fontId="18" fillId="0" borderId="0" xfId="0" applyFont="1" applyAlignment="1">
      <alignment horizontal="justify" wrapText="1"/>
    </xf>
    <xf numFmtId="14" fontId="18" fillId="0" borderId="0" xfId="0" applyNumberFormat="1" applyFont="1" applyAlignment="1">
      <alignment horizontal="center"/>
    </xf>
    <xf numFmtId="14" fontId="5" fillId="0" borderId="0" xfId="0" applyNumberFormat="1" applyFont="1" applyAlignment="1">
      <alignment horizontal="left"/>
    </xf>
    <xf numFmtId="0" fontId="18" fillId="0" borderId="0" xfId="0" applyFont="1" applyAlignment="1">
      <alignment vertical="center"/>
    </xf>
    <xf numFmtId="0" fontId="18" fillId="0" borderId="1" xfId="0" applyFont="1" applyBorder="1" applyAlignment="1">
      <alignment horizontal="center" vertical="center"/>
    </xf>
    <xf numFmtId="0" fontId="10" fillId="0" borderId="1" xfId="0" applyFont="1" applyBorder="1" applyAlignment="1">
      <alignment horizontal="center" vertical="center"/>
    </xf>
    <xf numFmtId="9" fontId="0" fillId="0" borderId="1" xfId="30" applyFont="1" applyFill="1" applyBorder="1" applyAlignment="1">
      <alignment horizontal="center" vertical="center"/>
    </xf>
    <xf numFmtId="9" fontId="0" fillId="0" borderId="3" xfId="30" applyFont="1" applyFill="1" applyBorder="1" applyAlignment="1">
      <alignment horizontal="center" vertical="center"/>
    </xf>
    <xf numFmtId="9" fontId="2" fillId="0" borderId="1" xfId="30" applyFont="1" applyFill="1" applyBorder="1" applyAlignment="1">
      <alignment horizontal="center" vertical="center"/>
    </xf>
    <xf numFmtId="9" fontId="2" fillId="0" borderId="14" xfId="30" applyFont="1" applyFill="1" applyBorder="1" applyAlignment="1">
      <alignment horizontal="center" vertical="center"/>
    </xf>
    <xf numFmtId="0" fontId="12" fillId="0" borderId="0" xfId="0" applyFont="1" applyAlignment="1">
      <alignment horizontal="justify" vertical="top" wrapText="1"/>
    </xf>
    <xf numFmtId="0" fontId="0" fillId="0" borderId="38" xfId="0" applyBorder="1" applyAlignment="1">
      <alignment horizontal="right" vertical="center" wrapText="1"/>
    </xf>
    <xf numFmtId="0" fontId="0" fillId="0" borderId="0" xfId="0" applyAlignment="1">
      <alignment horizontal="right" vertical="center" wrapText="1"/>
    </xf>
    <xf numFmtId="0" fontId="0" fillId="0" borderId="39" xfId="0" applyBorder="1" applyAlignment="1">
      <alignment horizontal="center" vertical="center"/>
    </xf>
    <xf numFmtId="0" fontId="0" fillId="0" borderId="38" xfId="0" applyBorder="1" applyAlignment="1">
      <alignment horizontal="right" vertical="center"/>
    </xf>
    <xf numFmtId="0" fontId="0" fillId="0" borderId="0" xfId="0" applyAlignment="1">
      <alignment horizontal="right" vertical="center"/>
    </xf>
    <xf numFmtId="0" fontId="0" fillId="0" borderId="39" xfId="0" applyBorder="1" applyAlignment="1">
      <alignment horizontal="center" vertical="center" wrapText="1"/>
    </xf>
    <xf numFmtId="0" fontId="0" fillId="0" borderId="40" xfId="0" applyBorder="1" applyAlignment="1">
      <alignment horizontal="center" vertical="center" wrapText="1"/>
    </xf>
    <xf numFmtId="169" fontId="2" fillId="0" borderId="40" xfId="31" applyNumberFormat="1" applyFont="1" applyFill="1" applyBorder="1" applyAlignment="1">
      <alignment horizontal="center" vertical="center"/>
    </xf>
    <xf numFmtId="0" fontId="4" fillId="0" borderId="0" xfId="0" applyFont="1" applyAlignment="1">
      <alignment horizontal="center"/>
    </xf>
    <xf numFmtId="0" fontId="18" fillId="0" borderId="28" xfId="0" applyFont="1" applyBorder="1" applyAlignment="1">
      <alignment horizontal="center" vertical="center" wrapText="1"/>
    </xf>
    <xf numFmtId="0" fontId="18" fillId="0" borderId="37" xfId="0" applyFont="1" applyBorder="1" applyAlignment="1">
      <alignment horizontal="center" vertical="center" wrapText="1"/>
    </xf>
    <xf numFmtId="0" fontId="18" fillId="0" borderId="22" xfId="0" applyFont="1" applyBorder="1" applyAlignment="1">
      <alignment horizontal="center" vertical="center" wrapText="1"/>
    </xf>
    <xf numFmtId="0" fontId="18" fillId="0" borderId="20" xfId="0" applyFont="1" applyBorder="1" applyAlignment="1">
      <alignment horizontal="center" vertical="center" wrapText="1"/>
    </xf>
    <xf numFmtId="9" fontId="5" fillId="0" borderId="35" xfId="0" applyNumberFormat="1" applyFont="1" applyBorder="1" applyAlignment="1">
      <alignment horizontal="center" vertical="center" wrapText="1"/>
    </xf>
    <xf numFmtId="9" fontId="5" fillId="0" borderId="36" xfId="0" applyNumberFormat="1" applyFont="1" applyBorder="1" applyAlignment="1">
      <alignment horizontal="center" vertical="center" wrapText="1"/>
    </xf>
    <xf numFmtId="0" fontId="5" fillId="0" borderId="30"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29"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21"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34"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32" xfId="0" applyFont="1" applyBorder="1" applyAlignment="1">
      <alignment horizontal="center" vertical="center" wrapText="1"/>
    </xf>
    <xf numFmtId="0" fontId="5" fillId="0" borderId="23" xfId="0" applyFont="1" applyBorder="1" applyAlignment="1">
      <alignment horizontal="center" vertical="center" wrapText="1"/>
    </xf>
    <xf numFmtId="0" fontId="5" fillId="0" borderId="33" xfId="0" applyFont="1" applyBorder="1" applyAlignment="1">
      <alignment horizontal="center" vertical="center" wrapText="1"/>
    </xf>
    <xf numFmtId="0" fontId="5" fillId="0" borderId="25" xfId="0" applyFont="1" applyBorder="1" applyAlignment="1">
      <alignment horizontal="center" vertical="center" wrapText="1"/>
    </xf>
    <xf numFmtId="0" fontId="12" fillId="0" borderId="0" xfId="0" applyFont="1" applyAlignment="1">
      <alignment horizontal="left" vertical="top" wrapText="1"/>
    </xf>
    <xf numFmtId="0" fontId="12" fillId="0" borderId="18" xfId="0" applyFont="1" applyBorder="1" applyAlignment="1">
      <alignment horizontal="center" vertical="top"/>
    </xf>
    <xf numFmtId="0" fontId="12" fillId="0" borderId="41" xfId="0" applyFont="1" applyBorder="1" applyAlignment="1">
      <alignment horizontal="center" vertical="top"/>
    </xf>
    <xf numFmtId="0" fontId="12" fillId="0" borderId="34" xfId="0" applyFont="1" applyBorder="1" applyAlignment="1">
      <alignment horizontal="center" vertical="top"/>
    </xf>
    <xf numFmtId="0" fontId="12" fillId="0" borderId="1" xfId="0" applyFont="1" applyBorder="1" applyAlignment="1">
      <alignment horizontal="center" vertical="top"/>
    </xf>
    <xf numFmtId="0" fontId="0" fillId="0" borderId="0" xfId="0" applyAlignment="1">
      <alignment horizontal="justify" vertical="top" wrapText="1"/>
    </xf>
    <xf numFmtId="0" fontId="19" fillId="0" borderId="0" xfId="32" applyFill="1"/>
    <xf numFmtId="0" fontId="4" fillId="6" borderId="1" xfId="0" applyFont="1" applyFill="1" applyBorder="1" applyAlignment="1">
      <alignment horizontal="center"/>
    </xf>
    <xf numFmtId="0" fontId="4" fillId="6" borderId="0" xfId="0" applyFont="1" applyFill="1" applyAlignment="1">
      <alignment horizontal="center"/>
    </xf>
    <xf numFmtId="0" fontId="0" fillId="6" borderId="16" xfId="0" applyFill="1" applyBorder="1" applyAlignment="1">
      <alignment horizontal="center" vertical="center" wrapText="1"/>
    </xf>
    <xf numFmtId="0" fontId="0" fillId="6" borderId="7" xfId="1" applyNumberFormat="1" applyFont="1" applyFill="1" applyBorder="1" applyAlignment="1">
      <alignment horizontal="center" vertical="center"/>
    </xf>
    <xf numFmtId="0" fontId="0" fillId="6" borderId="8" xfId="0" applyFill="1" applyBorder="1" applyAlignment="1">
      <alignment horizontal="center" vertical="center"/>
    </xf>
    <xf numFmtId="0" fontId="0" fillId="7" borderId="8" xfId="0" applyFill="1" applyBorder="1" applyAlignment="1">
      <alignment horizontal="center" vertical="center" wrapText="1"/>
    </xf>
    <xf numFmtId="9" fontId="0" fillId="6" borderId="9" xfId="30" applyFont="1" applyFill="1" applyBorder="1" applyAlignment="1">
      <alignment horizontal="center" vertical="center"/>
    </xf>
    <xf numFmtId="0" fontId="14" fillId="7" borderId="26" xfId="0" applyFont="1" applyFill="1" applyBorder="1" applyAlignment="1">
      <alignment horizontal="center" vertical="center" wrapText="1"/>
    </xf>
    <xf numFmtId="0" fontId="14" fillId="7" borderId="27" xfId="0" applyFont="1" applyFill="1" applyBorder="1" applyAlignment="1">
      <alignment horizontal="center" vertical="center" wrapText="1"/>
    </xf>
    <xf numFmtId="169" fontId="2" fillId="6" borderId="7" xfId="31" applyNumberFormat="1" applyFont="1" applyFill="1" applyBorder="1" applyAlignment="1">
      <alignment horizontal="center" vertical="center"/>
    </xf>
    <xf numFmtId="169" fontId="2" fillId="6" borderId="8" xfId="31" applyNumberFormat="1" applyFont="1" applyFill="1" applyBorder="1" applyAlignment="1">
      <alignment horizontal="center" vertical="center"/>
    </xf>
    <xf numFmtId="9" fontId="4" fillId="6" borderId="1" xfId="0" applyNumberFormat="1" applyFont="1" applyFill="1" applyBorder="1" applyAlignment="1">
      <alignment horizontal="center" vertical="center"/>
    </xf>
    <xf numFmtId="9" fontId="12" fillId="6" borderId="1" xfId="0" applyNumberFormat="1" applyFont="1" applyFill="1" applyBorder="1" applyAlignment="1">
      <alignment horizontal="center" vertical="top"/>
    </xf>
    <xf numFmtId="0" fontId="12" fillId="6" borderId="1" xfId="0" applyFont="1" applyFill="1" applyBorder="1" applyAlignment="1">
      <alignment horizontal="center" vertical="top"/>
    </xf>
    <xf numFmtId="0" fontId="0" fillId="8" borderId="0" xfId="0" applyFill="1"/>
    <xf numFmtId="0" fontId="1" fillId="0" borderId="0" xfId="33"/>
    <xf numFmtId="0" fontId="1" fillId="0" borderId="0" xfId="33" applyAlignment="1">
      <alignment vertical="center" wrapText="1"/>
    </xf>
    <xf numFmtId="9" fontId="0" fillId="0" borderId="0" xfId="34" applyFont="1" applyAlignment="1">
      <alignment horizontal="center" vertical="center"/>
    </xf>
    <xf numFmtId="0" fontId="0" fillId="0" borderId="0" xfId="35" applyNumberFormat="1" applyFont="1" applyAlignment="1">
      <alignment horizontal="center" vertical="center"/>
    </xf>
    <xf numFmtId="9" fontId="21" fillId="10" borderId="0" xfId="34" applyFont="1" applyFill="1" applyAlignment="1">
      <alignment horizontal="center" vertical="center"/>
    </xf>
    <xf numFmtId="0" fontId="21" fillId="10" borderId="0" xfId="35" applyNumberFormat="1" applyFont="1" applyFill="1" applyAlignment="1">
      <alignment horizontal="center" vertical="center"/>
    </xf>
    <xf numFmtId="9" fontId="21" fillId="0" borderId="44" xfId="34" applyFont="1" applyBorder="1" applyAlignment="1">
      <alignment horizontal="center" vertical="center"/>
    </xf>
    <xf numFmtId="0" fontId="21" fillId="0" borderId="44" xfId="35" applyNumberFormat="1" applyFont="1" applyBorder="1" applyAlignment="1">
      <alignment horizontal="center" vertical="center"/>
    </xf>
    <xf numFmtId="0" fontId="23" fillId="0" borderId="0" xfId="33" applyFont="1" applyAlignment="1">
      <alignment horizontal="right"/>
    </xf>
    <xf numFmtId="0" fontId="20" fillId="9" borderId="0" xfId="0" applyFont="1" applyFill="1" applyAlignment="1">
      <alignment horizontal="center" vertical="center" wrapText="1"/>
    </xf>
    <xf numFmtId="0" fontId="20" fillId="9" borderId="42" xfId="0" applyFont="1" applyFill="1" applyBorder="1" applyAlignment="1">
      <alignment horizontal="center" vertical="center"/>
    </xf>
    <xf numFmtId="0" fontId="20" fillId="9" borderId="43" xfId="0" applyFont="1" applyFill="1" applyBorder="1" applyAlignment="1">
      <alignment horizontal="center" vertical="center"/>
    </xf>
    <xf numFmtId="0" fontId="0" fillId="0" borderId="0" xfId="0" applyAlignment="1">
      <alignment horizontal="left" vertical="center" wrapText="1"/>
    </xf>
    <xf numFmtId="170" fontId="0" fillId="0" borderId="0" xfId="0" applyNumberFormat="1" applyAlignment="1">
      <alignment vertical="center"/>
    </xf>
    <xf numFmtId="170" fontId="21" fillId="10" borderId="0" xfId="0" applyNumberFormat="1" applyFont="1" applyFill="1" applyAlignment="1">
      <alignment vertical="center"/>
    </xf>
    <xf numFmtId="170" fontId="21" fillId="0" borderId="44" xfId="0" applyNumberFormat="1" applyFont="1" applyBorder="1" applyAlignment="1">
      <alignment vertical="center"/>
    </xf>
    <xf numFmtId="0" fontId="23" fillId="0" borderId="0" xfId="0" applyFont="1" applyAlignment="1">
      <alignment horizontal="right"/>
    </xf>
    <xf numFmtId="0" fontId="24" fillId="9" borderId="45" xfId="0" applyFont="1" applyFill="1" applyBorder="1" applyAlignment="1">
      <alignment horizontal="right" vertical="center" wrapText="1"/>
    </xf>
    <xf numFmtId="0" fontId="20" fillId="9" borderId="0" xfId="0" applyFont="1" applyFill="1" applyAlignment="1">
      <alignment horizontal="center" vertical="center"/>
    </xf>
    <xf numFmtId="0" fontId="21" fillId="10" borderId="0" xfId="0" applyFont="1" applyFill="1" applyAlignment="1">
      <alignment horizontal="center" vertical="center"/>
    </xf>
    <xf numFmtId="0" fontId="21" fillId="0" borderId="44" xfId="0" applyFont="1" applyBorder="1" applyAlignment="1">
      <alignment horizontal="center" vertical="center"/>
    </xf>
    <xf numFmtId="0" fontId="0" fillId="0" borderId="0" xfId="0" applyBorder="1" applyAlignment="1">
      <alignment horizontal="right" vertical="center"/>
    </xf>
    <xf numFmtId="0" fontId="0" fillId="0" borderId="0" xfId="0" applyBorder="1" applyAlignment="1">
      <alignment vertical="center"/>
    </xf>
    <xf numFmtId="0" fontId="4" fillId="0" borderId="46" xfId="0" applyFont="1" applyBorder="1" applyAlignment="1">
      <alignment horizontal="center"/>
    </xf>
    <xf numFmtId="0" fontId="4" fillId="0" borderId="22" xfId="0" applyFont="1" applyBorder="1" applyAlignment="1">
      <alignment horizontal="center"/>
    </xf>
    <xf numFmtId="0" fontId="4" fillId="0" borderId="47" xfId="0" applyFont="1" applyBorder="1" applyAlignment="1">
      <alignment horizontal="center"/>
    </xf>
    <xf numFmtId="0" fontId="4" fillId="0" borderId="39" xfId="0" applyFont="1" applyBorder="1" applyAlignment="1">
      <alignment horizontal="center"/>
    </xf>
    <xf numFmtId="0" fontId="4" fillId="0" borderId="36" xfId="0" applyFont="1" applyBorder="1" applyAlignment="1">
      <alignment horizontal="center"/>
    </xf>
    <xf numFmtId="164" fontId="4" fillId="6" borderId="0" xfId="0" applyNumberFormat="1" applyFont="1" applyFill="1" applyAlignment="1">
      <alignment horizontal="centerContinuous"/>
    </xf>
    <xf numFmtId="0" fontId="4" fillId="6" borderId="0" xfId="0" applyFont="1" applyFill="1" applyAlignment="1">
      <alignment horizontal="centerContinuous"/>
    </xf>
    <xf numFmtId="0" fontId="4" fillId="0" borderId="20" xfId="0" applyFont="1" applyBorder="1" applyAlignment="1">
      <alignment horizontal="center"/>
    </xf>
    <xf numFmtId="9" fontId="0" fillId="0" borderId="15" xfId="30" applyFont="1" applyFill="1" applyBorder="1" applyAlignment="1">
      <alignment horizontal="center" vertical="center"/>
    </xf>
    <xf numFmtId="0" fontId="14" fillId="7" borderId="48" xfId="0" applyFont="1" applyFill="1" applyBorder="1" applyAlignment="1">
      <alignment horizontal="center" vertical="center" wrapText="1"/>
    </xf>
    <xf numFmtId="0" fontId="14" fillId="7" borderId="49" xfId="0" applyFont="1" applyFill="1" applyBorder="1" applyAlignment="1">
      <alignment horizontal="center" vertical="center" wrapText="1"/>
    </xf>
    <xf numFmtId="0" fontId="14" fillId="7" borderId="50" xfId="0" applyFont="1" applyFill="1" applyBorder="1" applyAlignment="1">
      <alignment horizontal="center" vertical="center" wrapText="1"/>
    </xf>
    <xf numFmtId="169" fontId="2" fillId="0" borderId="4" xfId="31" applyNumberFormat="1" applyFont="1" applyFill="1" applyBorder="1" applyAlignment="1">
      <alignment horizontal="center" vertical="center"/>
    </xf>
    <xf numFmtId="169" fontId="2" fillId="0" borderId="5" xfId="31" applyNumberFormat="1" applyFont="1" applyFill="1" applyBorder="1" applyAlignment="1">
      <alignment horizontal="center" vertical="center"/>
    </xf>
    <xf numFmtId="9" fontId="2" fillId="0" borderId="5" xfId="30" applyFont="1" applyFill="1" applyBorder="1" applyAlignment="1">
      <alignment horizontal="center" vertical="center"/>
    </xf>
    <xf numFmtId="9" fontId="0" fillId="0" borderId="6" xfId="30" applyFont="1" applyFill="1" applyBorder="1" applyAlignment="1">
      <alignment horizontal="center" vertical="center"/>
    </xf>
    <xf numFmtId="0" fontId="0" fillId="7" borderId="16" xfId="0" applyFill="1" applyBorder="1" applyAlignment="1">
      <alignment horizontal="center" vertical="center" wrapText="1"/>
    </xf>
    <xf numFmtId="0" fontId="0" fillId="7" borderId="7" xfId="0" applyFill="1" applyBorder="1" applyAlignment="1">
      <alignment horizontal="center" vertical="center" wrapText="1"/>
    </xf>
    <xf numFmtId="0" fontId="0" fillId="7" borderId="9" xfId="0" applyFill="1" applyBorder="1" applyAlignment="1">
      <alignment horizontal="center" vertical="center" wrapText="1"/>
    </xf>
    <xf numFmtId="0" fontId="0" fillId="0" borderId="5" xfId="0" applyBorder="1" applyAlignment="1">
      <alignment horizontal="center" vertical="center"/>
    </xf>
    <xf numFmtId="9" fontId="0" fillId="0" borderId="5" xfId="30" applyFont="1" applyFill="1" applyBorder="1" applyAlignment="1">
      <alignment horizontal="center" vertical="center"/>
    </xf>
    <xf numFmtId="0" fontId="21" fillId="11" borderId="0" xfId="0" applyFont="1" applyFill="1" applyAlignment="1">
      <alignment horizontal="center" vertical="center" wrapText="1"/>
    </xf>
    <xf numFmtId="0" fontId="0" fillId="0" borderId="52" xfId="0" applyBorder="1" applyAlignment="1">
      <alignment horizontal="center" vertical="center"/>
    </xf>
    <xf numFmtId="0" fontId="0" fillId="0" borderId="34" xfId="0" applyBorder="1" applyAlignment="1">
      <alignment horizontal="center" vertical="center"/>
    </xf>
    <xf numFmtId="0" fontId="0" fillId="0" borderId="53" xfId="0" applyBorder="1" applyAlignment="1">
      <alignment horizontal="center" vertical="center"/>
    </xf>
    <xf numFmtId="0" fontId="0" fillId="0" borderId="54" xfId="0" applyBorder="1" applyAlignment="1">
      <alignment horizontal="center" vertical="center"/>
    </xf>
    <xf numFmtId="0" fontId="3" fillId="0" borderId="0" xfId="0" applyFont="1" applyAlignment="1">
      <alignment horizontal="center"/>
    </xf>
    <xf numFmtId="0" fontId="18" fillId="0" borderId="0" xfId="0" applyFont="1" applyAlignment="1">
      <alignment horizontal="right" vertical="center"/>
    </xf>
    <xf numFmtId="164" fontId="0" fillId="12" borderId="1" xfId="0" applyNumberFormat="1" applyFill="1" applyBorder="1" applyAlignment="1">
      <alignment horizontal="center"/>
    </xf>
    <xf numFmtId="0" fontId="0" fillId="12" borderId="10" xfId="0" applyFill="1" applyBorder="1" applyAlignment="1">
      <alignment horizontal="center" vertical="center" wrapText="1"/>
    </xf>
    <xf numFmtId="0" fontId="0" fillId="12" borderId="51" xfId="0" applyFill="1" applyBorder="1" applyAlignment="1">
      <alignment horizontal="center" vertical="center" wrapText="1"/>
    </xf>
    <xf numFmtId="0" fontId="5" fillId="0" borderId="0" xfId="0" applyFont="1" applyBorder="1" applyAlignment="1">
      <alignment horizontal="center" vertical="center" wrapText="1"/>
    </xf>
    <xf numFmtId="0" fontId="12" fillId="0" borderId="0" xfId="0" applyFont="1" applyBorder="1" applyAlignment="1">
      <alignment horizontal="center" vertical="top"/>
    </xf>
    <xf numFmtId="9" fontId="4" fillId="12" borderId="1" xfId="2" applyFont="1" applyFill="1" applyBorder="1" applyAlignment="1">
      <alignment horizontal="center"/>
    </xf>
    <xf numFmtId="9" fontId="4" fillId="0" borderId="1" xfId="2" applyFont="1" applyFill="1" applyBorder="1" applyAlignment="1">
      <alignment horizontal="center"/>
    </xf>
    <xf numFmtId="0" fontId="3" fillId="8" borderId="0" xfId="0" applyFont="1" applyFill="1"/>
  </cellXfs>
  <cellStyles count="36">
    <cellStyle name="BodyStyle" xfId="3" xr:uid="{00000000-0005-0000-0000-000000000000}"/>
    <cellStyle name="BodyStyleBold" xfId="4" xr:uid="{00000000-0005-0000-0000-000001000000}"/>
    <cellStyle name="BodyStyleBoldRight" xfId="5" xr:uid="{00000000-0005-0000-0000-000002000000}"/>
    <cellStyle name="BodyStyleWithBorder" xfId="6" xr:uid="{00000000-0005-0000-0000-000003000000}"/>
    <cellStyle name="BorderThinBlack" xfId="7" xr:uid="{00000000-0005-0000-0000-000004000000}"/>
    <cellStyle name="Comma" xfId="8" xr:uid="{00000000-0005-0000-0000-000005000000}"/>
    <cellStyle name="Comma [0]" xfId="9" xr:uid="{00000000-0005-0000-0000-000006000000}"/>
    <cellStyle name="Currency" xfId="10" xr:uid="{00000000-0005-0000-0000-000007000000}"/>
    <cellStyle name="Currency [0]" xfId="11" xr:uid="{00000000-0005-0000-0000-000008000000}"/>
    <cellStyle name="DateStyle" xfId="12" xr:uid="{00000000-0005-0000-0000-000009000000}"/>
    <cellStyle name="DateTimeStyle" xfId="13" xr:uid="{00000000-0005-0000-0000-00000A000000}"/>
    <cellStyle name="Decimal" xfId="14" xr:uid="{00000000-0005-0000-0000-00000B000000}"/>
    <cellStyle name="DecimalWithBorder" xfId="15" xr:uid="{00000000-0005-0000-0000-00000C000000}"/>
    <cellStyle name="EuroCurrency" xfId="16" xr:uid="{00000000-0005-0000-0000-00000D000000}"/>
    <cellStyle name="EuroCurrencyWithBorder" xfId="17" xr:uid="{00000000-0005-0000-0000-00000E000000}"/>
    <cellStyle name="HeaderStyle" xfId="18" xr:uid="{00000000-0005-0000-0000-00000F000000}"/>
    <cellStyle name="HeaderSubTop" xfId="19" xr:uid="{00000000-0005-0000-0000-000010000000}"/>
    <cellStyle name="HeaderSubTopNoBold" xfId="20" xr:uid="{00000000-0005-0000-0000-000011000000}"/>
    <cellStyle name="HeaderTopBuyer" xfId="21" xr:uid="{00000000-0005-0000-0000-000012000000}"/>
    <cellStyle name="HeaderTopStyle" xfId="22" xr:uid="{00000000-0005-0000-0000-000013000000}"/>
    <cellStyle name="HeaderTopStyleAlignRight" xfId="23" xr:uid="{00000000-0005-0000-0000-000014000000}"/>
    <cellStyle name="Hipervínculo" xfId="32" builtinId="8"/>
    <cellStyle name="MainTitle" xfId="24" xr:uid="{00000000-0005-0000-0000-000016000000}"/>
    <cellStyle name="Millares" xfId="1" builtinId="3"/>
    <cellStyle name="Millares 2" xfId="35" xr:uid="{5F979D32-DCDE-4689-826F-8EAE7B15BBEE}"/>
    <cellStyle name="Moneda" xfId="31" builtinId="4"/>
    <cellStyle name="Normal" xfId="0" builtinId="0"/>
    <cellStyle name="Normal 2" xfId="25" xr:uid="{00000000-0005-0000-0000-00001A000000}"/>
    <cellStyle name="Normal 3" xfId="26" xr:uid="{00000000-0005-0000-0000-00001B000000}"/>
    <cellStyle name="Normal 4" xfId="33" xr:uid="{E7E5D61A-7332-4A03-A2BD-3C5B51F2F354}"/>
    <cellStyle name="Numeric" xfId="27" xr:uid="{00000000-0005-0000-0000-00001C000000}"/>
    <cellStyle name="NumericWithBorder" xfId="28" xr:uid="{00000000-0005-0000-0000-00001D000000}"/>
    <cellStyle name="Percent" xfId="29" xr:uid="{00000000-0005-0000-0000-00001E000000}"/>
    <cellStyle name="Porcentaje" xfId="2" builtinId="5"/>
    <cellStyle name="Porcentaje 2" xfId="30" xr:uid="{00000000-0005-0000-0000-000020000000}"/>
    <cellStyle name="Porcentaje 3" xfId="34" xr:uid="{14E28DB5-4972-4CE8-BBB0-23ACB3D10A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1" i="0" u="none" strike="noStrike" kern="1200" spc="0" baseline="0">
                <a:solidFill>
                  <a:schemeClr val="tx1">
                    <a:lumMod val="65000"/>
                    <a:lumOff val="35000"/>
                  </a:schemeClr>
                </a:solidFill>
                <a:latin typeface="+mn-lt"/>
                <a:ea typeface="+mn-ea"/>
                <a:cs typeface="+mn-cs"/>
              </a:defRPr>
            </a:pPr>
            <a:r>
              <a:rPr lang="es-CO"/>
              <a:t>Recursos Vigencia</a:t>
            </a:r>
          </a:p>
        </c:rich>
      </c:tx>
      <c:overlay val="0"/>
      <c:spPr>
        <a:noFill/>
        <a:ln>
          <a:noFill/>
        </a:ln>
        <a:effectLst/>
      </c:spPr>
      <c:txPr>
        <a:bodyPr rot="0" spcFirstLastPara="1" vertOverflow="ellipsis" vert="horz" wrap="square" anchor="ctr" anchorCtr="1"/>
        <a:lstStyle/>
        <a:p>
          <a:pPr>
            <a:defRPr sz="1440" b="1" i="0" u="none" strike="noStrike" kern="1200" spc="0" baseline="0">
              <a:solidFill>
                <a:schemeClr val="tx1">
                  <a:lumMod val="65000"/>
                  <a:lumOff val="35000"/>
                </a:schemeClr>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v>Programado Vigencia</c:v>
          </c:tx>
          <c:spPr>
            <a:solidFill>
              <a:schemeClr val="accent1"/>
            </a:solidFill>
            <a:ln>
              <a:noFill/>
            </a:ln>
            <a:effectLst/>
            <a:sp3d/>
          </c:spPr>
          <c:invertIfNegative val="0"/>
          <c:dLbls>
            <c:dLbl>
              <c:idx val="0"/>
              <c:layout>
                <c:manualLayout>
                  <c:x val="-2.7777262942246953E-3"/>
                  <c:y val="0.29445702848787736"/>
                </c:manualLayout>
              </c:layout>
              <c:spPr>
                <a:noFill/>
                <a:ln>
                  <a:noFill/>
                </a:ln>
                <a:effectLst/>
              </c:spPr>
              <c:txPr>
                <a:bodyPr rot="-5400000" spcFirstLastPara="1" vertOverflow="ellipsis" wrap="square" anchor="ctr" anchorCtr="1"/>
                <a:lstStyle/>
                <a:p>
                  <a:pPr>
                    <a:defRPr sz="1400" b="1" i="0" u="none" strike="noStrike" kern="1200" baseline="0">
                      <a:solidFill>
                        <a:schemeClr val="bg1"/>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15:layout>
                    <c:manualLayout>
                      <c:w val="0.30015445677623365"/>
                      <c:h val="0.11560181689617564"/>
                    </c:manualLayout>
                  </c15:layout>
                </c:ext>
                <c:ext xmlns:c16="http://schemas.microsoft.com/office/drawing/2014/chart" uri="{C3380CC4-5D6E-409C-BE32-E72D297353CC}">
                  <c16:uniqueId val="{00000000-36DC-4CD6-B849-276E3083FDCC}"/>
                </c:ext>
              </c:extLst>
            </c:dLbl>
            <c:spPr>
              <a:noFill/>
              <a:ln>
                <a:noFill/>
              </a:ln>
              <a:effectLst/>
            </c:spPr>
            <c:txPr>
              <a:bodyPr rot="0" spcFirstLastPara="1" vertOverflow="ellipsis" vert="horz" wrap="square" anchor="ctr" anchorCtr="1"/>
              <a:lstStyle/>
              <a:p>
                <a:pPr>
                  <a:defRPr sz="1400" b="1" i="0" u="none" strike="noStrike" kern="1200" baseline="0">
                    <a:solidFill>
                      <a:schemeClr val="bg1"/>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'Detalle Trim 1'!$C$32</c:f>
              <c:numCache>
                <c:formatCode>"$"\ #,##0</c:formatCode>
                <c:ptCount val="1"/>
                <c:pt idx="0">
                  <c:v>512815800392</c:v>
                </c:pt>
              </c:numCache>
            </c:numRef>
          </c:val>
          <c:extLst>
            <c:ext xmlns:c16="http://schemas.microsoft.com/office/drawing/2014/chart" uri="{C3380CC4-5D6E-409C-BE32-E72D297353CC}">
              <c16:uniqueId val="{00000001-36DC-4CD6-B849-276E3083FDCC}"/>
            </c:ext>
          </c:extLst>
        </c:ser>
        <c:ser>
          <c:idx val="1"/>
          <c:order val="1"/>
          <c:tx>
            <c:v>Programado Trimestre</c:v>
          </c:tx>
          <c:spPr>
            <a:solidFill>
              <a:schemeClr val="accent2"/>
            </a:solidFill>
            <a:ln>
              <a:noFill/>
            </a:ln>
            <a:effectLst/>
            <a:sp3d/>
          </c:spPr>
          <c:invertIfNegative val="0"/>
          <c:dLbls>
            <c:dLbl>
              <c:idx val="0"/>
              <c:layout>
                <c:manualLayout>
                  <c:x val="2.222217305227546E-2"/>
                  <c:y val="-7.0522657270580963E-2"/>
                </c:manualLayout>
              </c:layout>
              <c:spPr>
                <a:noFill/>
                <a:ln>
                  <a:noFill/>
                </a:ln>
                <a:effectLst/>
              </c:spPr>
              <c:txPr>
                <a:bodyPr rot="-5400000" spcFirstLastPara="1" vertOverflow="ellipsis" wrap="square" anchor="ctr" anchorCtr="1"/>
                <a:lstStyle/>
                <a:p>
                  <a:pPr algn="ctr">
                    <a:defRPr sz="14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6DC-4CD6-B849-276E3083FDCC}"/>
                </c:ext>
              </c:extLst>
            </c:dLbl>
            <c:spPr>
              <a:noFill/>
              <a:ln>
                <a:noFill/>
              </a:ln>
              <a:effectLst/>
            </c:spPr>
            <c:txPr>
              <a:bodyPr rot="0" spcFirstLastPara="1" vertOverflow="ellipsis" vert="horz" wrap="square" anchor="ctr" anchorCtr="1"/>
              <a:lstStyle/>
              <a:p>
                <a:pPr algn="ctr">
                  <a:defRPr sz="14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'Detalle Trim 1'!$C$31</c:f>
              <c:numCache>
                <c:formatCode>"$"\ #,##0</c:formatCode>
                <c:ptCount val="1"/>
                <c:pt idx="0">
                  <c:v>48464679591.419998</c:v>
                </c:pt>
              </c:numCache>
            </c:numRef>
          </c:val>
          <c:extLst>
            <c:ext xmlns:c16="http://schemas.microsoft.com/office/drawing/2014/chart" uri="{C3380CC4-5D6E-409C-BE32-E72D297353CC}">
              <c16:uniqueId val="{00000003-36DC-4CD6-B849-276E3083FDCC}"/>
            </c:ext>
          </c:extLst>
        </c:ser>
        <c:ser>
          <c:idx val="2"/>
          <c:order val="2"/>
          <c:tx>
            <c:v>Comprometido Trimestre</c:v>
          </c:tx>
          <c:spPr>
            <a:solidFill>
              <a:schemeClr val="accent3"/>
            </a:solidFill>
            <a:ln>
              <a:noFill/>
            </a:ln>
            <a:effectLst/>
            <a:sp3d/>
          </c:spPr>
          <c:invertIfNegative val="0"/>
          <c:dLbls>
            <c:dLbl>
              <c:idx val="0"/>
              <c:layout>
                <c:manualLayout>
                  <c:x val="4.1666643618254125E-2"/>
                  <c:y val="-9.195843670226153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36DC-4CD6-B849-276E3083FDCC}"/>
                </c:ext>
              </c:extLst>
            </c:dLbl>
            <c:spPr>
              <a:noFill/>
              <a:ln>
                <a:noFill/>
              </a:ln>
              <a:effectLst/>
            </c:spPr>
            <c:txPr>
              <a:bodyPr rot="-5400000" spcFirstLastPara="1" vertOverflow="ellipsis" wrap="square" anchor="ctr" anchorCtr="1"/>
              <a:lstStyle/>
              <a:p>
                <a:pPr>
                  <a:defRPr sz="14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'Detalle Trim 1'!$E$31</c:f>
              <c:numCache>
                <c:formatCode>"$"\ #,##0</c:formatCode>
                <c:ptCount val="1"/>
                <c:pt idx="0">
                  <c:v>26557091737.130001</c:v>
                </c:pt>
              </c:numCache>
            </c:numRef>
          </c:val>
          <c:extLst>
            <c:ext xmlns:c16="http://schemas.microsoft.com/office/drawing/2014/chart" uri="{C3380CC4-5D6E-409C-BE32-E72D297353CC}">
              <c16:uniqueId val="{00000005-36DC-4CD6-B849-276E3083FDCC}"/>
            </c:ext>
          </c:extLst>
        </c:ser>
        <c:dLbls>
          <c:showLegendKey val="0"/>
          <c:showVal val="0"/>
          <c:showCatName val="0"/>
          <c:showSerName val="0"/>
          <c:showPercent val="0"/>
          <c:showBubbleSize val="0"/>
        </c:dLbls>
        <c:gapWidth val="150"/>
        <c:shape val="box"/>
        <c:axId val="1837374671"/>
        <c:axId val="1207687247"/>
        <c:axId val="0"/>
      </c:bar3DChart>
      <c:catAx>
        <c:axId val="1837374671"/>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s-CO"/>
          </a:p>
        </c:txPr>
        <c:crossAx val="1207687247"/>
        <c:crosses val="autoZero"/>
        <c:auto val="1"/>
        <c:lblAlgn val="ctr"/>
        <c:lblOffset val="100"/>
        <c:noMultiLvlLbl val="0"/>
      </c:catAx>
      <c:valAx>
        <c:axId val="1207687247"/>
        <c:scaling>
          <c:orientation val="minMax"/>
        </c:scaling>
        <c:delete val="0"/>
        <c:axPos val="l"/>
        <c:majorGridlines>
          <c:spPr>
            <a:ln w="9525" cap="flat" cmpd="sng" algn="ctr">
              <a:solidFill>
                <a:schemeClr val="tx1">
                  <a:lumMod val="15000"/>
                  <a:lumOff val="85000"/>
                </a:schemeClr>
              </a:solidFill>
              <a:round/>
            </a:ln>
            <a:effectLst/>
          </c:spPr>
        </c:majorGridlines>
        <c:numFmt formatCode="&quot;$&quot;\ #,##0" sourceLinked="1"/>
        <c:majorTickMark val="none"/>
        <c:minorTickMark val="none"/>
        <c:tickLblPos val="nextTo"/>
        <c:spPr>
          <a:noFill/>
          <a:ln>
            <a:noFill/>
          </a:ln>
          <a:effectLst/>
        </c:spPr>
        <c:txPr>
          <a:bodyPr rot="-600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s-CO"/>
          </a:p>
        </c:txPr>
        <c:crossAx val="183737467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1200" b="1"/>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1" i="0" u="none" strike="noStrike" kern="1200" spc="0" baseline="0">
                <a:solidFill>
                  <a:schemeClr val="tx1">
                    <a:lumMod val="65000"/>
                    <a:lumOff val="35000"/>
                  </a:schemeClr>
                </a:solidFill>
                <a:latin typeface="+mn-lt"/>
                <a:ea typeface="+mn-ea"/>
                <a:cs typeface="+mn-cs"/>
              </a:defRPr>
            </a:pPr>
            <a:r>
              <a:rPr lang="es-CO"/>
              <a:t>Contratos</a:t>
            </a:r>
          </a:p>
        </c:rich>
      </c:tx>
      <c:overlay val="0"/>
      <c:spPr>
        <a:noFill/>
        <a:ln>
          <a:noFill/>
        </a:ln>
        <a:effectLst/>
      </c:spPr>
      <c:txPr>
        <a:bodyPr rot="0" spcFirstLastPara="1" vertOverflow="ellipsis" vert="horz" wrap="square" anchor="ctr" anchorCtr="1"/>
        <a:lstStyle/>
        <a:p>
          <a:pPr>
            <a:defRPr sz="1680" b="1" i="0" u="none" strike="noStrike" kern="1200" spc="0" baseline="0">
              <a:solidFill>
                <a:schemeClr val="tx1">
                  <a:lumMod val="65000"/>
                  <a:lumOff val="35000"/>
                </a:schemeClr>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v>Programado Vigencia</c:v>
          </c:tx>
          <c:spPr>
            <a:solidFill>
              <a:schemeClr val="accent1"/>
            </a:solidFill>
            <a:ln>
              <a:noFill/>
            </a:ln>
            <a:effectLst/>
            <a:sp3d/>
          </c:spPr>
          <c:invertIfNegative val="0"/>
          <c:dLbls>
            <c:dLbl>
              <c:idx val="0"/>
              <c:layout>
                <c:manualLayout>
                  <c:x val="5.5508242427659543E-3"/>
                  <c:y val="0.4259259259259259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BEE-4B50-AE02-26E2CDF176F6}"/>
                </c:ext>
              </c:extLst>
            </c:dLbl>
            <c:spPr>
              <a:noFill/>
              <a:ln>
                <a:noFill/>
              </a:ln>
              <a:effectLst/>
            </c:spPr>
            <c:txPr>
              <a:bodyPr rot="0" spcFirstLastPara="1" vertOverflow="ellipsis" vert="horz" wrap="square" anchor="ctr" anchorCtr="1"/>
              <a:lstStyle/>
              <a:p>
                <a:pPr>
                  <a:defRPr sz="1400" b="1" i="0" u="none" strike="noStrike" kern="1200" baseline="0">
                    <a:solidFill>
                      <a:schemeClr val="bg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'Detalle Trim 1'!$H$32</c:f>
              <c:numCache>
                <c:formatCode>General</c:formatCode>
                <c:ptCount val="1"/>
                <c:pt idx="0">
                  <c:v>1300</c:v>
                </c:pt>
              </c:numCache>
            </c:numRef>
          </c:val>
          <c:extLst>
            <c:ext xmlns:c16="http://schemas.microsoft.com/office/drawing/2014/chart" uri="{C3380CC4-5D6E-409C-BE32-E72D297353CC}">
              <c16:uniqueId val="{00000001-6BEE-4B50-AE02-26E2CDF176F6}"/>
            </c:ext>
          </c:extLst>
        </c:ser>
        <c:ser>
          <c:idx val="1"/>
          <c:order val="1"/>
          <c:tx>
            <c:v>Programado Trimestre</c:v>
          </c:tx>
          <c:spPr>
            <a:solidFill>
              <a:schemeClr val="accent2"/>
            </a:solidFill>
            <a:ln>
              <a:noFill/>
            </a:ln>
            <a:effectLst/>
            <a:sp3d/>
          </c:spPr>
          <c:invertIfNegative val="0"/>
          <c:dLbls>
            <c:dLbl>
              <c:idx val="0"/>
              <c:layout>
                <c:manualLayout>
                  <c:x val="-2.7754121213829771E-3"/>
                  <c:y val="0.1851851851851851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BEE-4B50-AE02-26E2CDF176F6}"/>
                </c:ext>
              </c:extLst>
            </c:dLbl>
            <c:spPr>
              <a:noFill/>
              <a:ln>
                <a:noFill/>
              </a:ln>
              <a:effectLst/>
            </c:spPr>
            <c:txPr>
              <a:bodyPr rot="0" spcFirstLastPara="1" vertOverflow="ellipsis" vert="horz" wrap="square" anchor="ctr" anchorCtr="1"/>
              <a:lstStyle/>
              <a:p>
                <a:pPr>
                  <a:defRPr sz="1400" b="1" i="0" u="none" strike="noStrike" kern="1200" baseline="0">
                    <a:solidFill>
                      <a:schemeClr val="bg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'Detalle Trim 1'!$H$31</c:f>
              <c:numCache>
                <c:formatCode>General</c:formatCode>
                <c:ptCount val="1"/>
                <c:pt idx="0">
                  <c:v>550</c:v>
                </c:pt>
              </c:numCache>
            </c:numRef>
          </c:val>
          <c:extLst>
            <c:ext xmlns:c16="http://schemas.microsoft.com/office/drawing/2014/chart" uri="{C3380CC4-5D6E-409C-BE32-E72D297353CC}">
              <c16:uniqueId val="{00000003-6BEE-4B50-AE02-26E2CDF176F6}"/>
            </c:ext>
          </c:extLst>
        </c:ser>
        <c:ser>
          <c:idx val="2"/>
          <c:order val="2"/>
          <c:tx>
            <c:v>Contratado Trimestre</c:v>
          </c:tx>
          <c:spPr>
            <a:solidFill>
              <a:schemeClr val="accent3"/>
            </a:solidFill>
            <a:ln>
              <a:noFill/>
            </a:ln>
            <a:effectLst/>
            <a:sp3d/>
          </c:spPr>
          <c:invertIfNegative val="0"/>
          <c:dLbls>
            <c:dLbl>
              <c:idx val="0"/>
              <c:layout>
                <c:manualLayout>
                  <c:x val="2.7754121213828752E-3"/>
                  <c:y val="0.1481481481481479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6BEE-4B50-AE02-26E2CDF176F6}"/>
                </c:ext>
              </c:extLst>
            </c:dLbl>
            <c:spPr>
              <a:noFill/>
              <a:ln>
                <a:noFill/>
              </a:ln>
              <a:effectLst/>
            </c:spPr>
            <c:txPr>
              <a:bodyPr rot="0" spcFirstLastPara="1" vertOverflow="ellipsis" vert="horz" wrap="square" anchor="ctr" anchorCtr="1"/>
              <a:lstStyle/>
              <a:p>
                <a:pPr>
                  <a:defRPr sz="1400" b="1" i="0" u="none" strike="noStrike" kern="1200" baseline="0">
                    <a:solidFill>
                      <a:schemeClr val="bg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'Detalle Trim 1'!$I$31</c:f>
              <c:numCache>
                <c:formatCode>General</c:formatCode>
                <c:ptCount val="1"/>
                <c:pt idx="0">
                  <c:v>431</c:v>
                </c:pt>
              </c:numCache>
            </c:numRef>
          </c:val>
          <c:extLst>
            <c:ext xmlns:c16="http://schemas.microsoft.com/office/drawing/2014/chart" uri="{C3380CC4-5D6E-409C-BE32-E72D297353CC}">
              <c16:uniqueId val="{00000005-6BEE-4B50-AE02-26E2CDF176F6}"/>
            </c:ext>
          </c:extLst>
        </c:ser>
        <c:dLbls>
          <c:showLegendKey val="0"/>
          <c:showVal val="0"/>
          <c:showCatName val="0"/>
          <c:showSerName val="0"/>
          <c:showPercent val="0"/>
          <c:showBubbleSize val="0"/>
        </c:dLbls>
        <c:gapWidth val="150"/>
        <c:shape val="box"/>
        <c:axId val="1884871215"/>
        <c:axId val="1883710447"/>
        <c:axId val="0"/>
      </c:bar3DChart>
      <c:catAx>
        <c:axId val="1884871215"/>
        <c:scaling>
          <c:orientation val="minMax"/>
        </c:scaling>
        <c:delete val="0"/>
        <c:axPos val="b"/>
        <c:majorTickMark val="none"/>
        <c:minorTickMark val="none"/>
        <c:tickLblPos val="nextTo"/>
        <c:spPr>
          <a:noFill/>
          <a:ln>
            <a:noFill/>
          </a:ln>
          <a:effectLst/>
        </c:spPr>
        <c:txPr>
          <a:bodyPr rot="-60000000" spcFirstLastPara="1" vertOverflow="ellipsis" vert="horz" wrap="square" anchor="ctr" anchorCtr="1"/>
          <a:lstStyle/>
          <a:p>
            <a:pPr>
              <a:defRPr sz="1400" b="1" i="0" u="none" strike="noStrike" kern="1200" baseline="0">
                <a:solidFill>
                  <a:schemeClr val="tx1">
                    <a:lumMod val="65000"/>
                    <a:lumOff val="35000"/>
                  </a:schemeClr>
                </a:solidFill>
                <a:latin typeface="+mn-lt"/>
                <a:ea typeface="+mn-ea"/>
                <a:cs typeface="+mn-cs"/>
              </a:defRPr>
            </a:pPr>
            <a:endParaRPr lang="es-CO"/>
          </a:p>
        </c:txPr>
        <c:crossAx val="1883710447"/>
        <c:crosses val="autoZero"/>
        <c:auto val="1"/>
        <c:lblAlgn val="ctr"/>
        <c:lblOffset val="100"/>
        <c:noMultiLvlLbl val="0"/>
      </c:catAx>
      <c:valAx>
        <c:axId val="1883710447"/>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400" b="1" i="0" u="none" strike="noStrike" kern="1200" baseline="0">
                <a:solidFill>
                  <a:schemeClr val="tx1">
                    <a:lumMod val="65000"/>
                    <a:lumOff val="35000"/>
                  </a:schemeClr>
                </a:solidFill>
                <a:latin typeface="+mn-lt"/>
                <a:ea typeface="+mn-ea"/>
                <a:cs typeface="+mn-cs"/>
              </a:defRPr>
            </a:pPr>
            <a:endParaRPr lang="es-CO"/>
          </a:p>
        </c:txPr>
        <c:crossAx val="188487121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1400" b="1"/>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1" i="0" u="none" strike="noStrike" kern="1200" spc="0" baseline="0">
                <a:solidFill>
                  <a:schemeClr val="tx1">
                    <a:lumMod val="65000"/>
                    <a:lumOff val="35000"/>
                  </a:schemeClr>
                </a:solidFill>
                <a:latin typeface="+mn-lt"/>
                <a:ea typeface="+mn-ea"/>
                <a:cs typeface="+mn-cs"/>
              </a:defRPr>
            </a:pPr>
            <a:r>
              <a:rPr lang="es-CO"/>
              <a:t>Recursos Vigencia</a:t>
            </a:r>
          </a:p>
        </c:rich>
      </c:tx>
      <c:overlay val="0"/>
      <c:spPr>
        <a:noFill/>
        <a:ln>
          <a:noFill/>
        </a:ln>
        <a:effectLst/>
      </c:spPr>
      <c:txPr>
        <a:bodyPr rot="0" spcFirstLastPara="1" vertOverflow="ellipsis" vert="horz" wrap="square" anchor="ctr" anchorCtr="1"/>
        <a:lstStyle/>
        <a:p>
          <a:pPr>
            <a:defRPr sz="1440" b="1" i="0" u="none" strike="noStrike" kern="1200" spc="0" baseline="0">
              <a:solidFill>
                <a:schemeClr val="tx1">
                  <a:lumMod val="65000"/>
                  <a:lumOff val="35000"/>
                </a:schemeClr>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v>Programado Vigencia</c:v>
          </c:tx>
          <c:spPr>
            <a:solidFill>
              <a:schemeClr val="accent1"/>
            </a:solidFill>
            <a:ln>
              <a:noFill/>
            </a:ln>
            <a:effectLst/>
            <a:sp3d/>
          </c:spPr>
          <c:invertIfNegative val="0"/>
          <c:dLbls>
            <c:dLbl>
              <c:idx val="0"/>
              <c:layout>
                <c:manualLayout>
                  <c:x val="-2.7777262942246953E-3"/>
                  <c:y val="0.29445702848787736"/>
                </c:manualLayout>
              </c:layout>
              <c:spPr>
                <a:noFill/>
                <a:ln>
                  <a:noFill/>
                </a:ln>
                <a:effectLst/>
              </c:spPr>
              <c:txPr>
                <a:bodyPr rot="-5400000" spcFirstLastPara="1" vertOverflow="ellipsis" wrap="square" anchor="ctr" anchorCtr="1"/>
                <a:lstStyle/>
                <a:p>
                  <a:pPr>
                    <a:defRPr sz="1400" b="1" i="0" u="none" strike="noStrike" kern="1200" baseline="0">
                      <a:solidFill>
                        <a:schemeClr val="bg1"/>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15:layout>
                    <c:manualLayout>
                      <c:w val="0.30015445677623365"/>
                      <c:h val="0.11560181689617564"/>
                    </c:manualLayout>
                  </c15:layout>
                </c:ext>
                <c:ext xmlns:c16="http://schemas.microsoft.com/office/drawing/2014/chart" uri="{C3380CC4-5D6E-409C-BE32-E72D297353CC}">
                  <c16:uniqueId val="{00000000-E206-4C24-A015-4CB6A6D51001}"/>
                </c:ext>
              </c:extLst>
            </c:dLbl>
            <c:spPr>
              <a:noFill/>
              <a:ln>
                <a:noFill/>
              </a:ln>
              <a:effectLst/>
            </c:spPr>
            <c:txPr>
              <a:bodyPr rot="0" spcFirstLastPara="1" vertOverflow="ellipsis" vert="horz" wrap="square" anchor="ctr" anchorCtr="1"/>
              <a:lstStyle/>
              <a:p>
                <a:pPr>
                  <a:defRPr sz="1400" b="1" i="0" u="none" strike="noStrike" kern="1200" baseline="0">
                    <a:solidFill>
                      <a:schemeClr val="bg1"/>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'Detalle Trim 1'!$C$32</c:f>
              <c:numCache>
                <c:formatCode>"$"\ #,##0</c:formatCode>
                <c:ptCount val="1"/>
                <c:pt idx="0">
                  <c:v>512815800392</c:v>
                </c:pt>
              </c:numCache>
            </c:numRef>
          </c:val>
          <c:extLst>
            <c:ext xmlns:c16="http://schemas.microsoft.com/office/drawing/2014/chart" uri="{C3380CC4-5D6E-409C-BE32-E72D297353CC}">
              <c16:uniqueId val="{00000001-E206-4C24-A015-4CB6A6D51001}"/>
            </c:ext>
          </c:extLst>
        </c:ser>
        <c:ser>
          <c:idx val="1"/>
          <c:order val="1"/>
          <c:tx>
            <c:v>Programado Trimestre</c:v>
          </c:tx>
          <c:spPr>
            <a:solidFill>
              <a:schemeClr val="accent2"/>
            </a:solidFill>
            <a:ln>
              <a:noFill/>
            </a:ln>
            <a:effectLst/>
            <a:sp3d/>
          </c:spPr>
          <c:invertIfNegative val="0"/>
          <c:dLbls>
            <c:dLbl>
              <c:idx val="0"/>
              <c:layout>
                <c:manualLayout>
                  <c:x val="2.222217305227546E-2"/>
                  <c:y val="-7.0522657270580963E-2"/>
                </c:manualLayout>
              </c:layout>
              <c:spPr>
                <a:noFill/>
                <a:ln>
                  <a:noFill/>
                </a:ln>
                <a:effectLst/>
              </c:spPr>
              <c:txPr>
                <a:bodyPr rot="-5400000" spcFirstLastPara="1" vertOverflow="ellipsis" wrap="square" anchor="ctr" anchorCtr="1"/>
                <a:lstStyle/>
                <a:p>
                  <a:pPr algn="ctr">
                    <a:defRPr sz="14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206-4C24-A015-4CB6A6D51001}"/>
                </c:ext>
              </c:extLst>
            </c:dLbl>
            <c:spPr>
              <a:noFill/>
              <a:ln>
                <a:noFill/>
              </a:ln>
              <a:effectLst/>
            </c:spPr>
            <c:txPr>
              <a:bodyPr rot="0" spcFirstLastPara="1" vertOverflow="ellipsis" vert="horz" wrap="square" anchor="ctr" anchorCtr="1"/>
              <a:lstStyle/>
              <a:p>
                <a:pPr algn="ctr">
                  <a:defRPr sz="14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'Detalle Trim 1'!$C$31</c:f>
              <c:numCache>
                <c:formatCode>"$"\ #,##0</c:formatCode>
                <c:ptCount val="1"/>
                <c:pt idx="0">
                  <c:v>48464679591.419998</c:v>
                </c:pt>
              </c:numCache>
            </c:numRef>
          </c:val>
          <c:extLst>
            <c:ext xmlns:c16="http://schemas.microsoft.com/office/drawing/2014/chart" uri="{C3380CC4-5D6E-409C-BE32-E72D297353CC}">
              <c16:uniqueId val="{00000003-E206-4C24-A015-4CB6A6D51001}"/>
            </c:ext>
          </c:extLst>
        </c:ser>
        <c:ser>
          <c:idx val="2"/>
          <c:order val="2"/>
          <c:tx>
            <c:v>Comprometido Trimestre</c:v>
          </c:tx>
          <c:spPr>
            <a:solidFill>
              <a:schemeClr val="accent3"/>
            </a:solidFill>
            <a:ln>
              <a:noFill/>
            </a:ln>
            <a:effectLst/>
            <a:sp3d/>
          </c:spPr>
          <c:invertIfNegative val="0"/>
          <c:dLbls>
            <c:dLbl>
              <c:idx val="0"/>
              <c:layout>
                <c:manualLayout>
                  <c:x val="4.1666643618254125E-2"/>
                  <c:y val="-9.195843670226153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E206-4C24-A015-4CB6A6D51001}"/>
                </c:ext>
              </c:extLst>
            </c:dLbl>
            <c:spPr>
              <a:noFill/>
              <a:ln>
                <a:noFill/>
              </a:ln>
              <a:effectLst/>
            </c:spPr>
            <c:txPr>
              <a:bodyPr rot="-5400000" spcFirstLastPara="1" vertOverflow="ellipsis" wrap="square" anchor="ctr" anchorCtr="1"/>
              <a:lstStyle/>
              <a:p>
                <a:pPr>
                  <a:defRPr sz="14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'Detalle Trim 1'!$E$31</c:f>
              <c:numCache>
                <c:formatCode>"$"\ #,##0</c:formatCode>
                <c:ptCount val="1"/>
                <c:pt idx="0">
                  <c:v>26557091737.130001</c:v>
                </c:pt>
              </c:numCache>
            </c:numRef>
          </c:val>
          <c:extLst>
            <c:ext xmlns:c16="http://schemas.microsoft.com/office/drawing/2014/chart" uri="{C3380CC4-5D6E-409C-BE32-E72D297353CC}">
              <c16:uniqueId val="{00000005-E206-4C24-A015-4CB6A6D51001}"/>
            </c:ext>
          </c:extLst>
        </c:ser>
        <c:dLbls>
          <c:showLegendKey val="0"/>
          <c:showVal val="0"/>
          <c:showCatName val="0"/>
          <c:showSerName val="0"/>
          <c:showPercent val="0"/>
          <c:showBubbleSize val="0"/>
        </c:dLbls>
        <c:gapWidth val="150"/>
        <c:shape val="box"/>
        <c:axId val="1837374671"/>
        <c:axId val="1207687247"/>
        <c:axId val="0"/>
      </c:bar3DChart>
      <c:catAx>
        <c:axId val="1837374671"/>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s-CO"/>
          </a:p>
        </c:txPr>
        <c:crossAx val="1207687247"/>
        <c:crosses val="autoZero"/>
        <c:auto val="1"/>
        <c:lblAlgn val="ctr"/>
        <c:lblOffset val="100"/>
        <c:noMultiLvlLbl val="0"/>
      </c:catAx>
      <c:valAx>
        <c:axId val="1207687247"/>
        <c:scaling>
          <c:orientation val="minMax"/>
        </c:scaling>
        <c:delete val="0"/>
        <c:axPos val="l"/>
        <c:majorGridlines>
          <c:spPr>
            <a:ln w="9525" cap="flat" cmpd="sng" algn="ctr">
              <a:solidFill>
                <a:schemeClr val="tx1">
                  <a:lumMod val="15000"/>
                  <a:lumOff val="85000"/>
                </a:schemeClr>
              </a:solidFill>
              <a:round/>
            </a:ln>
            <a:effectLst/>
          </c:spPr>
        </c:majorGridlines>
        <c:numFmt formatCode="&quot;$&quot;\ #,##0" sourceLinked="1"/>
        <c:majorTickMark val="none"/>
        <c:minorTickMark val="none"/>
        <c:tickLblPos val="nextTo"/>
        <c:spPr>
          <a:noFill/>
          <a:ln>
            <a:noFill/>
          </a:ln>
          <a:effectLst/>
        </c:spPr>
        <c:txPr>
          <a:bodyPr rot="-600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s-CO"/>
          </a:p>
        </c:txPr>
        <c:crossAx val="183737467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1200" b="1"/>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1" i="0" u="none" strike="noStrike" kern="1200" spc="0" baseline="0">
                <a:solidFill>
                  <a:schemeClr val="tx1">
                    <a:lumMod val="65000"/>
                    <a:lumOff val="35000"/>
                  </a:schemeClr>
                </a:solidFill>
                <a:latin typeface="+mn-lt"/>
                <a:ea typeface="+mn-ea"/>
                <a:cs typeface="+mn-cs"/>
              </a:defRPr>
            </a:pPr>
            <a:r>
              <a:rPr lang="es-CO"/>
              <a:t>Contratos</a:t>
            </a:r>
          </a:p>
        </c:rich>
      </c:tx>
      <c:overlay val="0"/>
      <c:spPr>
        <a:noFill/>
        <a:ln>
          <a:noFill/>
        </a:ln>
        <a:effectLst/>
      </c:spPr>
      <c:txPr>
        <a:bodyPr rot="0" spcFirstLastPara="1" vertOverflow="ellipsis" vert="horz" wrap="square" anchor="ctr" anchorCtr="1"/>
        <a:lstStyle/>
        <a:p>
          <a:pPr>
            <a:defRPr sz="1680" b="1" i="0" u="none" strike="noStrike" kern="1200" spc="0" baseline="0">
              <a:solidFill>
                <a:schemeClr val="tx1">
                  <a:lumMod val="65000"/>
                  <a:lumOff val="35000"/>
                </a:schemeClr>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v>Programado Vigencia</c:v>
          </c:tx>
          <c:spPr>
            <a:solidFill>
              <a:schemeClr val="accent1"/>
            </a:solidFill>
            <a:ln>
              <a:noFill/>
            </a:ln>
            <a:effectLst/>
            <a:sp3d/>
          </c:spPr>
          <c:invertIfNegative val="0"/>
          <c:dLbls>
            <c:dLbl>
              <c:idx val="0"/>
              <c:layout>
                <c:manualLayout>
                  <c:x val="5.5508242427659543E-3"/>
                  <c:y val="0.4259259259259259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ED7-42BB-A41B-227C564D7418}"/>
                </c:ext>
              </c:extLst>
            </c:dLbl>
            <c:spPr>
              <a:noFill/>
              <a:ln>
                <a:noFill/>
              </a:ln>
              <a:effectLst/>
            </c:spPr>
            <c:txPr>
              <a:bodyPr rot="0" spcFirstLastPara="1" vertOverflow="ellipsis" vert="horz" wrap="square" anchor="ctr" anchorCtr="1"/>
              <a:lstStyle/>
              <a:p>
                <a:pPr>
                  <a:defRPr sz="1400" b="1" i="0" u="none" strike="noStrike" kern="1200" baseline="0">
                    <a:solidFill>
                      <a:schemeClr val="bg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'Detalle Trim 1'!$H$32</c:f>
              <c:numCache>
                <c:formatCode>General</c:formatCode>
                <c:ptCount val="1"/>
                <c:pt idx="0">
                  <c:v>1300</c:v>
                </c:pt>
              </c:numCache>
            </c:numRef>
          </c:val>
          <c:extLst>
            <c:ext xmlns:c16="http://schemas.microsoft.com/office/drawing/2014/chart" uri="{C3380CC4-5D6E-409C-BE32-E72D297353CC}">
              <c16:uniqueId val="{00000001-3ED7-42BB-A41B-227C564D7418}"/>
            </c:ext>
          </c:extLst>
        </c:ser>
        <c:ser>
          <c:idx val="1"/>
          <c:order val="1"/>
          <c:tx>
            <c:v>Programado Trimestre</c:v>
          </c:tx>
          <c:spPr>
            <a:solidFill>
              <a:schemeClr val="accent2"/>
            </a:solidFill>
            <a:ln>
              <a:noFill/>
            </a:ln>
            <a:effectLst/>
            <a:sp3d/>
          </c:spPr>
          <c:invertIfNegative val="0"/>
          <c:dLbls>
            <c:dLbl>
              <c:idx val="0"/>
              <c:layout>
                <c:manualLayout>
                  <c:x val="-2.7754121213829771E-3"/>
                  <c:y val="0.1851851851851851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ED7-42BB-A41B-227C564D7418}"/>
                </c:ext>
              </c:extLst>
            </c:dLbl>
            <c:spPr>
              <a:noFill/>
              <a:ln>
                <a:noFill/>
              </a:ln>
              <a:effectLst/>
            </c:spPr>
            <c:txPr>
              <a:bodyPr rot="0" spcFirstLastPara="1" vertOverflow="ellipsis" vert="horz" wrap="square" anchor="ctr" anchorCtr="1"/>
              <a:lstStyle/>
              <a:p>
                <a:pPr>
                  <a:defRPr sz="1400" b="1" i="0" u="none" strike="noStrike" kern="1200" baseline="0">
                    <a:solidFill>
                      <a:schemeClr val="bg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'Detalle Trim 1'!$H$31</c:f>
              <c:numCache>
                <c:formatCode>General</c:formatCode>
                <c:ptCount val="1"/>
                <c:pt idx="0">
                  <c:v>550</c:v>
                </c:pt>
              </c:numCache>
            </c:numRef>
          </c:val>
          <c:extLst>
            <c:ext xmlns:c16="http://schemas.microsoft.com/office/drawing/2014/chart" uri="{C3380CC4-5D6E-409C-BE32-E72D297353CC}">
              <c16:uniqueId val="{00000003-3ED7-42BB-A41B-227C564D7418}"/>
            </c:ext>
          </c:extLst>
        </c:ser>
        <c:ser>
          <c:idx val="2"/>
          <c:order val="2"/>
          <c:tx>
            <c:v>Contratado Trimestre</c:v>
          </c:tx>
          <c:spPr>
            <a:solidFill>
              <a:schemeClr val="accent3"/>
            </a:solidFill>
            <a:ln>
              <a:noFill/>
            </a:ln>
            <a:effectLst/>
            <a:sp3d/>
          </c:spPr>
          <c:invertIfNegative val="0"/>
          <c:dLbls>
            <c:dLbl>
              <c:idx val="0"/>
              <c:layout>
                <c:manualLayout>
                  <c:x val="2.7754121213828752E-3"/>
                  <c:y val="0.1481481481481479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3ED7-42BB-A41B-227C564D7418}"/>
                </c:ext>
              </c:extLst>
            </c:dLbl>
            <c:spPr>
              <a:noFill/>
              <a:ln>
                <a:noFill/>
              </a:ln>
              <a:effectLst/>
            </c:spPr>
            <c:txPr>
              <a:bodyPr rot="0" spcFirstLastPara="1" vertOverflow="ellipsis" vert="horz" wrap="square" anchor="ctr" anchorCtr="1"/>
              <a:lstStyle/>
              <a:p>
                <a:pPr>
                  <a:defRPr sz="1400" b="1" i="0" u="none" strike="noStrike" kern="1200" baseline="0">
                    <a:solidFill>
                      <a:schemeClr val="bg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'Detalle Trim 1'!$I$31</c:f>
              <c:numCache>
                <c:formatCode>General</c:formatCode>
                <c:ptCount val="1"/>
                <c:pt idx="0">
                  <c:v>431</c:v>
                </c:pt>
              </c:numCache>
            </c:numRef>
          </c:val>
          <c:extLst>
            <c:ext xmlns:c16="http://schemas.microsoft.com/office/drawing/2014/chart" uri="{C3380CC4-5D6E-409C-BE32-E72D297353CC}">
              <c16:uniqueId val="{00000005-3ED7-42BB-A41B-227C564D7418}"/>
            </c:ext>
          </c:extLst>
        </c:ser>
        <c:dLbls>
          <c:showLegendKey val="0"/>
          <c:showVal val="0"/>
          <c:showCatName val="0"/>
          <c:showSerName val="0"/>
          <c:showPercent val="0"/>
          <c:showBubbleSize val="0"/>
        </c:dLbls>
        <c:gapWidth val="150"/>
        <c:shape val="box"/>
        <c:axId val="1884871215"/>
        <c:axId val="1883710447"/>
        <c:axId val="0"/>
      </c:bar3DChart>
      <c:catAx>
        <c:axId val="1884871215"/>
        <c:scaling>
          <c:orientation val="minMax"/>
        </c:scaling>
        <c:delete val="0"/>
        <c:axPos val="b"/>
        <c:majorTickMark val="none"/>
        <c:minorTickMark val="none"/>
        <c:tickLblPos val="nextTo"/>
        <c:spPr>
          <a:noFill/>
          <a:ln>
            <a:noFill/>
          </a:ln>
          <a:effectLst/>
        </c:spPr>
        <c:txPr>
          <a:bodyPr rot="-60000000" spcFirstLastPara="1" vertOverflow="ellipsis" vert="horz" wrap="square" anchor="ctr" anchorCtr="1"/>
          <a:lstStyle/>
          <a:p>
            <a:pPr>
              <a:defRPr sz="1400" b="1" i="0" u="none" strike="noStrike" kern="1200" baseline="0">
                <a:solidFill>
                  <a:schemeClr val="tx1">
                    <a:lumMod val="65000"/>
                    <a:lumOff val="35000"/>
                  </a:schemeClr>
                </a:solidFill>
                <a:latin typeface="+mn-lt"/>
                <a:ea typeface="+mn-ea"/>
                <a:cs typeface="+mn-cs"/>
              </a:defRPr>
            </a:pPr>
            <a:endParaRPr lang="es-CO"/>
          </a:p>
        </c:txPr>
        <c:crossAx val="1883710447"/>
        <c:crosses val="autoZero"/>
        <c:auto val="1"/>
        <c:lblAlgn val="ctr"/>
        <c:lblOffset val="100"/>
        <c:noMultiLvlLbl val="0"/>
      </c:catAx>
      <c:valAx>
        <c:axId val="1883710447"/>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400" b="1" i="0" u="none" strike="noStrike" kern="1200" baseline="0">
                <a:solidFill>
                  <a:schemeClr val="tx1">
                    <a:lumMod val="65000"/>
                    <a:lumOff val="35000"/>
                  </a:schemeClr>
                </a:solidFill>
                <a:latin typeface="+mn-lt"/>
                <a:ea typeface="+mn-ea"/>
                <a:cs typeface="+mn-cs"/>
              </a:defRPr>
            </a:pPr>
            <a:endParaRPr lang="es-CO"/>
          </a:p>
        </c:txPr>
        <c:crossAx val="188487121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1400" b="1"/>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chart" Target="../charts/chart1.xm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chart" Target="../charts/chart4.xml"/><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730673</xdr:colOff>
      <xdr:row>3</xdr:row>
      <xdr:rowOff>156302</xdr:rowOff>
    </xdr:to>
    <xdr:pic>
      <xdr:nvPicPr>
        <xdr:cNvPr id="6" name="Imagen 5" descr="Un dibujo con letras&#10;&#10;Descripción generada automáticamente con confianza media">
          <a:extLst>
            <a:ext uri="{FF2B5EF4-FFF2-40B4-BE49-F238E27FC236}">
              <a16:creationId xmlns:a16="http://schemas.microsoft.com/office/drawing/2014/main" id="{CA32F093-55CA-663A-27C5-5FDD0C231934}"/>
            </a:ext>
          </a:extLst>
        </xdr:cNvPr>
        <xdr:cNvPicPr>
          <a:picLocks noChangeAspect="1"/>
        </xdr:cNvPicPr>
      </xdr:nvPicPr>
      <xdr:blipFill>
        <a:blip xmlns:r="http://schemas.openxmlformats.org/officeDocument/2006/relationships" r:embed="rId1"/>
        <a:stretch>
          <a:fillRect/>
        </a:stretch>
      </xdr:blipFill>
      <xdr:spPr>
        <a:xfrm>
          <a:off x="0" y="0"/>
          <a:ext cx="3362325" cy="642077"/>
        </a:xfrm>
        <a:prstGeom prst="rect">
          <a:avLst/>
        </a:prstGeom>
      </xdr:spPr>
    </xdr:pic>
    <xdr:clientData/>
  </xdr:twoCellAnchor>
  <xdr:twoCellAnchor>
    <xdr:from>
      <xdr:col>8</xdr:col>
      <xdr:colOff>347383</xdr:colOff>
      <xdr:row>28</xdr:row>
      <xdr:rowOff>145677</xdr:rowOff>
    </xdr:from>
    <xdr:to>
      <xdr:col>13</xdr:col>
      <xdr:colOff>627530</xdr:colOff>
      <xdr:row>56</xdr:row>
      <xdr:rowOff>67235</xdr:rowOff>
    </xdr:to>
    <xdr:graphicFrame macro="">
      <xdr:nvGraphicFramePr>
        <xdr:cNvPr id="10" name="Gráfico 9">
          <a:extLst>
            <a:ext uri="{FF2B5EF4-FFF2-40B4-BE49-F238E27FC236}">
              <a16:creationId xmlns:a16="http://schemas.microsoft.com/office/drawing/2014/main" id="{041EB717-F35C-495D-B997-B277061EAB5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156082</xdr:colOff>
      <xdr:row>29</xdr:row>
      <xdr:rowOff>3839</xdr:rowOff>
    </xdr:from>
    <xdr:to>
      <xdr:col>7</xdr:col>
      <xdr:colOff>896470</xdr:colOff>
      <xdr:row>56</xdr:row>
      <xdr:rowOff>44823</xdr:rowOff>
    </xdr:to>
    <xdr:graphicFrame macro="">
      <xdr:nvGraphicFramePr>
        <xdr:cNvPr id="11" name="Gráfico 10">
          <a:extLst>
            <a:ext uri="{FF2B5EF4-FFF2-40B4-BE49-F238E27FC236}">
              <a16:creationId xmlns:a16="http://schemas.microsoft.com/office/drawing/2014/main" id="{0D636638-B2B5-418D-B329-176385D89C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105335</xdr:colOff>
      <xdr:row>33</xdr:row>
      <xdr:rowOff>4482</xdr:rowOff>
    </xdr:from>
    <xdr:to>
      <xdr:col>2</xdr:col>
      <xdr:colOff>86285</xdr:colOff>
      <xdr:row>54</xdr:row>
      <xdr:rowOff>175932</xdr:rowOff>
    </xdr:to>
    <xdr:graphicFrame macro="">
      <xdr:nvGraphicFramePr>
        <xdr:cNvPr id="2" name="Gráfico 1">
          <a:extLst>
            <a:ext uri="{FF2B5EF4-FFF2-40B4-BE49-F238E27FC236}">
              <a16:creationId xmlns:a16="http://schemas.microsoft.com/office/drawing/2014/main" id="{A313DAA5-D7BC-4AE6-91B4-E263B41EEF4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177372</xdr:colOff>
      <xdr:row>33</xdr:row>
      <xdr:rowOff>9525</xdr:rowOff>
    </xdr:from>
    <xdr:to>
      <xdr:col>9</xdr:col>
      <xdr:colOff>704850</xdr:colOff>
      <xdr:row>54</xdr:row>
      <xdr:rowOff>95250</xdr:rowOff>
    </xdr:to>
    <xdr:graphicFrame macro="">
      <xdr:nvGraphicFramePr>
        <xdr:cNvPr id="3" name="Gráfico 2">
          <a:extLst>
            <a:ext uri="{FF2B5EF4-FFF2-40B4-BE49-F238E27FC236}">
              <a16:creationId xmlns:a16="http://schemas.microsoft.com/office/drawing/2014/main" id="{48074B02-A002-412E-9755-CBC1A2D3E4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0</xdr:colOff>
      <xdr:row>0</xdr:row>
      <xdr:rowOff>0</xdr:rowOff>
    </xdr:from>
    <xdr:to>
      <xdr:col>1</xdr:col>
      <xdr:colOff>1504950</xdr:colOff>
      <xdr:row>3</xdr:row>
      <xdr:rowOff>3342</xdr:rowOff>
    </xdr:to>
    <xdr:pic>
      <xdr:nvPicPr>
        <xdr:cNvPr id="4" name="Imagen 3">
          <a:extLst>
            <a:ext uri="{FF2B5EF4-FFF2-40B4-BE49-F238E27FC236}">
              <a16:creationId xmlns:a16="http://schemas.microsoft.com/office/drawing/2014/main" id="{7CC6B22B-ED24-4E0F-A8EC-BF9646AA7F28}"/>
            </a:ext>
          </a:extLst>
        </xdr:cNvPr>
        <xdr:cNvPicPr>
          <a:picLocks noChangeAspect="1"/>
        </xdr:cNvPicPr>
      </xdr:nvPicPr>
      <xdr:blipFill>
        <a:blip xmlns:r="http://schemas.openxmlformats.org/officeDocument/2006/relationships" r:embed="rId3"/>
        <a:stretch>
          <a:fillRect/>
        </a:stretch>
      </xdr:blipFill>
      <xdr:spPr>
        <a:xfrm>
          <a:off x="0" y="0"/>
          <a:ext cx="3362325" cy="642077"/>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minenergia.gov.co/es/ministerio/gesti%C3%B3n/contrataci%C3%B3n/"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465E2D-547D-434B-9F0D-AC44774D97B2}">
  <sheetPr>
    <pageSetUpPr fitToPage="1"/>
  </sheetPr>
  <dimension ref="A1:N108"/>
  <sheetViews>
    <sheetView showGridLines="0" tabSelected="1" view="pageBreakPreview" zoomScale="85" zoomScaleNormal="85" zoomScaleSheetLayoutView="85" workbookViewId="0">
      <pane ySplit="5" topLeftCell="A6" activePane="bottomLeft" state="frozen"/>
      <selection pane="bottomLeft" activeCell="K7" sqref="K7"/>
    </sheetView>
  </sheetViews>
  <sheetFormatPr baseColWidth="10" defaultRowHeight="12.75" x14ac:dyDescent="0.2"/>
  <cols>
    <col min="1" max="1" width="15.42578125" customWidth="1"/>
    <col min="2" max="2" width="12.28515625" customWidth="1"/>
    <col min="3" max="6" width="11.85546875" customWidth="1"/>
    <col min="7" max="7" width="3.28515625" customWidth="1"/>
    <col min="8" max="8" width="14.5703125" customWidth="1"/>
    <col min="9" max="9" width="9.7109375" customWidth="1"/>
    <col min="10" max="10" width="18.7109375" customWidth="1"/>
    <col min="11" max="14" width="16.85546875" customWidth="1"/>
    <col min="15" max="15" width="15.7109375" bestFit="1" customWidth="1"/>
    <col min="16" max="16" width="27.7109375" customWidth="1"/>
    <col min="17" max="17" width="15.7109375" customWidth="1"/>
    <col min="18" max="18" width="17.28515625" bestFit="1" customWidth="1"/>
    <col min="19" max="19" width="83.7109375" bestFit="1" customWidth="1"/>
  </cols>
  <sheetData>
    <row r="1" spans="1:14" x14ac:dyDescent="0.2">
      <c r="I1" s="6" t="s">
        <v>2</v>
      </c>
      <c r="J1" s="1"/>
      <c r="K1" s="1"/>
      <c r="L1" s="1"/>
      <c r="M1" s="2" t="s">
        <v>57</v>
      </c>
      <c r="N1" s="3" t="s">
        <v>0</v>
      </c>
    </row>
    <row r="2" spans="1:14" x14ac:dyDescent="0.2">
      <c r="I2" s="6" t="s">
        <v>52</v>
      </c>
      <c r="M2" s="2" t="s">
        <v>1</v>
      </c>
      <c r="N2" s="51">
        <v>45016</v>
      </c>
    </row>
    <row r="3" spans="1:14" s="4" customFormat="1" x14ac:dyDescent="0.2">
      <c r="C3"/>
      <c r="D3"/>
      <c r="E3"/>
      <c r="F3"/>
      <c r="G3"/>
      <c r="I3" s="12"/>
    </row>
    <row r="4" spans="1:14" x14ac:dyDescent="0.2">
      <c r="I4" s="6" t="s">
        <v>53</v>
      </c>
    </row>
    <row r="5" spans="1:14" x14ac:dyDescent="0.2">
      <c r="B5" s="7"/>
      <c r="C5" s="7"/>
      <c r="D5" s="7"/>
      <c r="E5" s="7"/>
      <c r="F5" s="7"/>
      <c r="G5" s="7"/>
      <c r="H5" s="7"/>
      <c r="I5" s="7"/>
      <c r="J5" s="7"/>
      <c r="K5" s="7"/>
      <c r="L5" s="7"/>
    </row>
    <row r="6" spans="1:14" x14ac:dyDescent="0.2">
      <c r="B6" s="7"/>
      <c r="C6" s="7"/>
      <c r="D6" s="7"/>
      <c r="E6" s="7"/>
      <c r="F6" s="7"/>
      <c r="G6" s="7"/>
      <c r="H6" s="7"/>
      <c r="I6" s="7"/>
      <c r="J6" s="7"/>
      <c r="K6" s="7"/>
      <c r="L6" s="7"/>
      <c r="N6" s="6" t="s">
        <v>106</v>
      </c>
    </row>
    <row r="7" spans="1:14" x14ac:dyDescent="0.2">
      <c r="J7" s="55" t="s">
        <v>4</v>
      </c>
      <c r="K7" s="97" t="s">
        <v>5</v>
      </c>
      <c r="L7" s="5" t="s">
        <v>6</v>
      </c>
      <c r="M7" s="5" t="s">
        <v>7</v>
      </c>
      <c r="N7" s="5" t="s">
        <v>8</v>
      </c>
    </row>
    <row r="8" spans="1:14" x14ac:dyDescent="0.2">
      <c r="A8" s="6" t="s">
        <v>3</v>
      </c>
      <c r="B8" s="98">
        <v>2023</v>
      </c>
      <c r="D8" s="11" t="s">
        <v>20</v>
      </c>
      <c r="E8" s="140">
        <v>512815800392</v>
      </c>
      <c r="F8" s="141"/>
      <c r="G8" s="6"/>
      <c r="J8" s="54" t="s">
        <v>59</v>
      </c>
      <c r="K8" s="163">
        <f>+E8</f>
        <v>512815800392</v>
      </c>
      <c r="L8" s="33"/>
      <c r="M8" s="33"/>
      <c r="N8" s="33"/>
    </row>
    <row r="9" spans="1:14" x14ac:dyDescent="0.2">
      <c r="A9" s="6"/>
      <c r="B9" s="6"/>
      <c r="F9" s="161" t="s">
        <v>105</v>
      </c>
      <c r="G9" s="6"/>
      <c r="J9" s="54" t="s">
        <v>60</v>
      </c>
      <c r="K9" s="163">
        <f>+K23</f>
        <v>26557091737.130001</v>
      </c>
      <c r="L9" s="33"/>
      <c r="M9" s="33"/>
      <c r="N9" s="33"/>
    </row>
    <row r="10" spans="1:14" x14ac:dyDescent="0.2">
      <c r="A10" s="6"/>
      <c r="B10" s="6"/>
      <c r="E10" s="12"/>
      <c r="F10" s="52"/>
      <c r="G10" s="6"/>
      <c r="J10" s="55" t="s">
        <v>61</v>
      </c>
      <c r="K10" s="168">
        <f>+K9/K8</f>
        <v>5.178680476855349E-2</v>
      </c>
      <c r="L10" s="169"/>
      <c r="M10" s="169"/>
      <c r="N10" s="169"/>
    </row>
    <row r="11" spans="1:14" x14ac:dyDescent="0.2">
      <c r="B11" s="7"/>
      <c r="C11" s="7"/>
      <c r="D11" s="7"/>
      <c r="E11" s="7"/>
      <c r="F11" s="7"/>
      <c r="G11" s="7"/>
      <c r="H11" s="7"/>
      <c r="I11" s="7"/>
      <c r="J11" s="37" t="s">
        <v>12</v>
      </c>
      <c r="K11" s="7"/>
      <c r="L11" s="7"/>
      <c r="M11" s="7"/>
    </row>
    <row r="12" spans="1:14" ht="5.25" customHeight="1" x14ac:dyDescent="0.2">
      <c r="B12" s="7"/>
      <c r="C12" s="7"/>
      <c r="D12" s="7"/>
      <c r="E12" s="7"/>
      <c r="F12" s="7"/>
      <c r="G12" s="7"/>
      <c r="H12" s="7"/>
      <c r="I12" s="7"/>
      <c r="J12" s="7"/>
      <c r="K12" s="7"/>
      <c r="L12" s="7"/>
      <c r="M12" s="7"/>
      <c r="N12" s="9"/>
    </row>
    <row r="13" spans="1:14" ht="28.5" customHeight="1" x14ac:dyDescent="0.2">
      <c r="A13" s="60" t="s">
        <v>21</v>
      </c>
      <c r="B13" s="60"/>
      <c r="C13" s="60"/>
      <c r="D13" s="60"/>
      <c r="E13" s="60"/>
      <c r="F13" s="60"/>
      <c r="G13" s="60"/>
      <c r="H13" s="60"/>
      <c r="I13" s="60"/>
      <c r="J13" s="60"/>
      <c r="K13" s="60"/>
      <c r="L13" s="60"/>
      <c r="M13" s="60"/>
      <c r="N13" s="60"/>
    </row>
    <row r="14" spans="1:14" ht="6" customHeight="1" x14ac:dyDescent="0.2">
      <c r="A14" s="17"/>
      <c r="B14" s="17"/>
      <c r="C14" s="17"/>
      <c r="D14" s="17"/>
      <c r="E14" s="17"/>
      <c r="F14" s="17"/>
      <c r="G14" s="17"/>
      <c r="H14" s="17"/>
      <c r="I14" s="17"/>
      <c r="J14" s="17"/>
      <c r="K14" s="17"/>
      <c r="L14" s="17"/>
      <c r="M14" s="17"/>
      <c r="N14" s="17"/>
    </row>
    <row r="15" spans="1:14" ht="13.5" thickBot="1" x14ac:dyDescent="0.25">
      <c r="B15" s="49" t="s">
        <v>12</v>
      </c>
      <c r="J15" s="49" t="s">
        <v>12</v>
      </c>
      <c r="N15" s="38"/>
    </row>
    <row r="16" spans="1:14" ht="13.5" thickBot="1" x14ac:dyDescent="0.25">
      <c r="B16" s="49"/>
      <c r="C16" s="137" t="s">
        <v>24</v>
      </c>
      <c r="D16" s="138"/>
      <c r="E16" s="138"/>
      <c r="F16" s="139"/>
      <c r="J16" s="135" t="s">
        <v>41</v>
      </c>
      <c r="K16" s="136"/>
      <c r="L16" s="136"/>
      <c r="M16" s="142"/>
    </row>
    <row r="17" spans="1:14" s="27" customFormat="1" ht="9" thickBot="1" x14ac:dyDescent="0.2">
      <c r="C17" s="104">
        <v>1</v>
      </c>
      <c r="D17" s="105">
        <v>2</v>
      </c>
      <c r="E17" s="105">
        <v>3</v>
      </c>
      <c r="F17" s="105">
        <v>4</v>
      </c>
      <c r="J17" s="144">
        <v>1</v>
      </c>
      <c r="K17" s="145">
        <v>2</v>
      </c>
      <c r="L17" s="145">
        <v>3</v>
      </c>
      <c r="M17" s="146">
        <v>4</v>
      </c>
    </row>
    <row r="18" spans="1:14" ht="39" thickBot="1" x14ac:dyDescent="0.25">
      <c r="B18" s="151" t="s">
        <v>9</v>
      </c>
      <c r="C18" s="152" t="s">
        <v>18</v>
      </c>
      <c r="D18" s="102" t="s">
        <v>11</v>
      </c>
      <c r="E18" s="102" t="s">
        <v>23</v>
      </c>
      <c r="F18" s="153" t="s">
        <v>10</v>
      </c>
      <c r="I18" s="151" t="s">
        <v>9</v>
      </c>
      <c r="J18" s="152" t="s">
        <v>37</v>
      </c>
      <c r="K18" s="102" t="s">
        <v>19</v>
      </c>
      <c r="L18" s="102" t="s">
        <v>23</v>
      </c>
      <c r="M18" s="153" t="s">
        <v>10</v>
      </c>
    </row>
    <row r="19" spans="1:14" ht="27" customHeight="1" x14ac:dyDescent="0.2">
      <c r="B19" s="164" t="s">
        <v>5</v>
      </c>
      <c r="C19" s="157">
        <v>550</v>
      </c>
      <c r="D19" s="154">
        <v>431</v>
      </c>
      <c r="E19" s="155">
        <f>+D19/C19</f>
        <v>0.78363636363636369</v>
      </c>
      <c r="F19" s="150">
        <f>+D19/$C$23</f>
        <v>0.33153846153846156</v>
      </c>
      <c r="I19" s="165" t="s">
        <v>5</v>
      </c>
      <c r="J19" s="147">
        <v>48464679591.419998</v>
      </c>
      <c r="K19" s="148">
        <v>26557091737.130001</v>
      </c>
      <c r="L19" s="149">
        <f>+K19/J19</f>
        <v>0.54796796266928316</v>
      </c>
      <c r="M19" s="150">
        <f>+K19/J23</f>
        <v>5.178680476855349E-2</v>
      </c>
    </row>
    <row r="20" spans="1:14" ht="27" customHeight="1" x14ac:dyDescent="0.2">
      <c r="B20" s="10" t="s">
        <v>6</v>
      </c>
      <c r="C20" s="158">
        <v>270</v>
      </c>
      <c r="D20" s="24"/>
      <c r="E20" s="56">
        <f>+D20/C20</f>
        <v>0</v>
      </c>
      <c r="F20" s="57">
        <f>+(D20+D19)/C23</f>
        <v>0.33153846153846156</v>
      </c>
      <c r="I20" s="10" t="s">
        <v>6</v>
      </c>
      <c r="J20" s="28">
        <v>167096972062.87</v>
      </c>
      <c r="K20" s="29"/>
      <c r="L20" s="58">
        <f t="shared" ref="L20:L22" si="0">+K20/J20</f>
        <v>0</v>
      </c>
      <c r="M20" s="57">
        <f>+(K20+K19)/J23</f>
        <v>5.178680476855349E-2</v>
      </c>
    </row>
    <row r="21" spans="1:14" s="8" customFormat="1" ht="27" customHeight="1" x14ac:dyDescent="0.2">
      <c r="B21" s="10" t="s">
        <v>7</v>
      </c>
      <c r="C21" s="158">
        <v>250</v>
      </c>
      <c r="D21" s="24"/>
      <c r="E21" s="58">
        <f t="shared" ref="E21:E22" si="1">+D21/C21</f>
        <v>0</v>
      </c>
      <c r="F21" s="57">
        <f>+(D21+D20+D19)/C23</f>
        <v>0.33153846153846156</v>
      </c>
      <c r="G21"/>
      <c r="I21" s="10" t="s">
        <v>7</v>
      </c>
      <c r="J21" s="28">
        <v>75466605103.899994</v>
      </c>
      <c r="K21" s="30"/>
      <c r="L21" s="58">
        <f t="shared" si="0"/>
        <v>0</v>
      </c>
      <c r="M21" s="57">
        <f>+(K21+K20+K19)/J23</f>
        <v>5.178680476855349E-2</v>
      </c>
    </row>
    <row r="22" spans="1:14" s="8" customFormat="1" ht="27" customHeight="1" thickBot="1" x14ac:dyDescent="0.25">
      <c r="B22" s="160" t="s">
        <v>8</v>
      </c>
      <c r="C22" s="159">
        <v>230</v>
      </c>
      <c r="D22" s="26"/>
      <c r="E22" s="59">
        <f t="shared" si="1"/>
        <v>0</v>
      </c>
      <c r="F22" s="57">
        <f>+(D22+D21+D20+D19)/C23</f>
        <v>0.33153846153846156</v>
      </c>
      <c r="G22"/>
      <c r="I22" s="25" t="s">
        <v>8</v>
      </c>
      <c r="J22" s="31">
        <v>221787543633.81006</v>
      </c>
      <c r="K22" s="32"/>
      <c r="L22" s="59">
        <f t="shared" si="0"/>
        <v>0</v>
      </c>
      <c r="M22" s="143">
        <f>+(K22+K21+K20+K19)/J23</f>
        <v>5.178680476855349E-2</v>
      </c>
    </row>
    <row r="23" spans="1:14" s="8" customFormat="1" ht="28.5" customHeight="1" thickBot="1" x14ac:dyDescent="0.25">
      <c r="B23" s="99" t="s">
        <v>22</v>
      </c>
      <c r="C23" s="100">
        <f>SUM(C19:C22)</f>
        <v>1300</v>
      </c>
      <c r="D23" s="101">
        <f>SUM(D19:D22)</f>
        <v>431</v>
      </c>
      <c r="E23" s="102" t="s">
        <v>23</v>
      </c>
      <c r="F23" s="103">
        <f>+D23/C23</f>
        <v>0.33153846153846156</v>
      </c>
      <c r="G23"/>
      <c r="H23" s="134"/>
      <c r="I23" s="99" t="s">
        <v>22</v>
      </c>
      <c r="J23" s="106">
        <f>SUM(J19:J22)</f>
        <v>512815800392</v>
      </c>
      <c r="K23" s="107">
        <f>SUM(K19:K22)</f>
        <v>26557091737.130001</v>
      </c>
      <c r="L23" s="102" t="s">
        <v>23</v>
      </c>
      <c r="M23" s="103">
        <f>+K23/J23</f>
        <v>5.178680476855349E-2</v>
      </c>
    </row>
    <row r="24" spans="1:14" s="8" customFormat="1" ht="12.75" customHeight="1" x14ac:dyDescent="0.2">
      <c r="A24" s="61" t="s">
        <v>40</v>
      </c>
      <c r="B24" s="61"/>
      <c r="C24" s="61"/>
      <c r="D24" s="63" t="s">
        <v>11</v>
      </c>
      <c r="E24" s="63"/>
      <c r="F24" s="45"/>
      <c r="G24"/>
      <c r="H24" s="133" t="s">
        <v>39</v>
      </c>
      <c r="I24" s="133"/>
      <c r="J24" s="64"/>
      <c r="K24" s="66" t="s">
        <v>103</v>
      </c>
      <c r="L24" s="66"/>
      <c r="M24" s="66"/>
      <c r="N24" s="47"/>
    </row>
    <row r="25" spans="1:14" s="8" customFormat="1" ht="12.75" customHeight="1" x14ac:dyDescent="0.2">
      <c r="A25" s="62"/>
      <c r="B25" s="62"/>
      <c r="C25" s="62"/>
      <c r="D25" s="67" t="s">
        <v>18</v>
      </c>
      <c r="E25" s="67"/>
      <c r="F25" s="46"/>
      <c r="G25"/>
      <c r="H25" s="65"/>
      <c r="I25" s="65"/>
      <c r="J25" s="65"/>
      <c r="K25" s="68" t="s">
        <v>37</v>
      </c>
      <c r="L25" s="68"/>
      <c r="M25" s="68"/>
      <c r="N25" s="48"/>
    </row>
    <row r="26" spans="1:14" s="8" customFormat="1" x14ac:dyDescent="0.2">
      <c r="A26" s="9"/>
      <c r="B26"/>
      <c r="C26"/>
      <c r="D26"/>
      <c r="E26"/>
      <c r="F26"/>
      <c r="G26"/>
      <c r="H26" s="9"/>
      <c r="I26"/>
      <c r="J26"/>
      <c r="K26"/>
      <c r="L26"/>
      <c r="M26"/>
      <c r="N26"/>
    </row>
    <row r="27" spans="1:14" s="8" customFormat="1" x14ac:dyDescent="0.2">
      <c r="B27" s="69" t="s">
        <v>24</v>
      </c>
      <c r="C27" s="69"/>
      <c r="D27" s="69"/>
      <c r="E27" s="69"/>
      <c r="G27"/>
      <c r="H27" s="9"/>
      <c r="I27"/>
      <c r="J27" s="69" t="s">
        <v>35</v>
      </c>
      <c r="K27" s="69"/>
      <c r="L27" s="69"/>
      <c r="M27" s="69"/>
      <c r="N27"/>
    </row>
    <row r="28" spans="1:14" s="8" customFormat="1" ht="22.5" customHeight="1" x14ac:dyDescent="0.2">
      <c r="A28" s="53" t="s">
        <v>34</v>
      </c>
      <c r="B28" s="54" t="s">
        <v>4</v>
      </c>
      <c r="C28" s="108">
        <f>+E19</f>
        <v>0.78363636363636369</v>
      </c>
      <c r="D28"/>
      <c r="E28" s="54" t="s">
        <v>49</v>
      </c>
      <c r="F28" s="108">
        <f>+F23</f>
        <v>0.33153846153846156</v>
      </c>
      <c r="G28"/>
      <c r="H28" s="9"/>
      <c r="I28" s="162" t="s">
        <v>34</v>
      </c>
      <c r="J28" s="54" t="s">
        <v>4</v>
      </c>
      <c r="K28" s="108">
        <f>+L19</f>
        <v>0.54796796266928316</v>
      </c>
      <c r="L28" s="36"/>
      <c r="M28" s="54" t="s">
        <v>49</v>
      </c>
      <c r="N28" s="108">
        <f>+M23</f>
        <v>5.178680476855349E-2</v>
      </c>
    </row>
    <row r="29" spans="1:14" s="8" customFormat="1" x14ac:dyDescent="0.2">
      <c r="A29" s="9"/>
      <c r="B29"/>
      <c r="C29"/>
      <c r="D29"/>
      <c r="E29"/>
      <c r="F29"/>
      <c r="G29"/>
      <c r="H29" s="9"/>
      <c r="I29"/>
      <c r="J29"/>
      <c r="K29"/>
      <c r="L29"/>
      <c r="M29"/>
      <c r="N29" s="36"/>
    </row>
    <row r="30" spans="1:14" s="8" customFormat="1" ht="12.75" customHeight="1" x14ac:dyDescent="0.2">
      <c r="A30" s="9"/>
      <c r="B30"/>
      <c r="C30"/>
      <c r="D30"/>
      <c r="E30"/>
      <c r="F30"/>
      <c r="G30"/>
      <c r="H30" s="9"/>
      <c r="I30"/>
      <c r="J30"/>
      <c r="K30"/>
      <c r="L30"/>
      <c r="M30"/>
      <c r="N30" s="36"/>
    </row>
    <row r="31" spans="1:14" s="8" customFormat="1" ht="12.75" customHeight="1" x14ac:dyDescent="0.2">
      <c r="A31" s="9"/>
      <c r="B31"/>
      <c r="C31"/>
      <c r="D31"/>
      <c r="E31"/>
      <c r="F31"/>
      <c r="G31"/>
      <c r="H31" s="9"/>
      <c r="I31"/>
      <c r="J31"/>
      <c r="K31"/>
      <c r="L31"/>
      <c r="M31"/>
      <c r="N31" s="36"/>
    </row>
    <row r="32" spans="1:14" s="8" customFormat="1" ht="12.75" customHeight="1" x14ac:dyDescent="0.2">
      <c r="A32" s="9"/>
      <c r="B32"/>
      <c r="C32"/>
      <c r="D32"/>
      <c r="E32"/>
      <c r="F32"/>
      <c r="G32"/>
      <c r="H32" s="9"/>
      <c r="I32"/>
      <c r="J32"/>
      <c r="K32"/>
      <c r="L32"/>
      <c r="M32"/>
      <c r="N32" s="36"/>
    </row>
    <row r="33" spans="1:14" s="8" customFormat="1" ht="12.75" customHeight="1" x14ac:dyDescent="0.2">
      <c r="A33" s="9"/>
      <c r="B33"/>
      <c r="C33"/>
      <c r="D33"/>
      <c r="E33"/>
      <c r="F33"/>
      <c r="G33"/>
      <c r="H33" s="9"/>
      <c r="I33"/>
      <c r="J33"/>
      <c r="K33"/>
      <c r="L33"/>
      <c r="M33"/>
      <c r="N33" s="36"/>
    </row>
    <row r="34" spans="1:14" s="8" customFormat="1" x14ac:dyDescent="0.2">
      <c r="A34" s="9"/>
      <c r="B34"/>
      <c r="C34"/>
      <c r="D34"/>
      <c r="E34"/>
      <c r="F34"/>
      <c r="G34"/>
      <c r="H34" s="9"/>
      <c r="I34"/>
      <c r="J34"/>
      <c r="K34"/>
      <c r="L34"/>
      <c r="M34"/>
      <c r="N34" s="36"/>
    </row>
    <row r="35" spans="1:14" s="8" customFormat="1" ht="10.5" customHeight="1" x14ac:dyDescent="0.2">
      <c r="A35" s="9"/>
      <c r="B35"/>
      <c r="C35"/>
      <c r="D35"/>
      <c r="E35"/>
      <c r="F35"/>
      <c r="G35"/>
      <c r="H35" s="9"/>
      <c r="I35"/>
      <c r="J35"/>
      <c r="K35"/>
      <c r="L35"/>
      <c r="M35"/>
      <c r="N35" s="36"/>
    </row>
    <row r="36" spans="1:14" s="8" customFormat="1" x14ac:dyDescent="0.2">
      <c r="A36" s="9"/>
      <c r="B36"/>
      <c r="C36"/>
      <c r="D36"/>
      <c r="E36"/>
      <c r="F36"/>
      <c r="G36"/>
      <c r="H36" s="9"/>
      <c r="I36"/>
      <c r="J36"/>
      <c r="K36"/>
      <c r="L36"/>
      <c r="M36"/>
      <c r="N36" s="36"/>
    </row>
    <row r="37" spans="1:14" s="8" customFormat="1" ht="10.5" customHeight="1" x14ac:dyDescent="0.2">
      <c r="A37" s="9"/>
      <c r="B37"/>
      <c r="C37"/>
      <c r="D37"/>
      <c r="E37"/>
      <c r="F37"/>
      <c r="G37"/>
      <c r="H37" s="9"/>
      <c r="I37"/>
      <c r="J37"/>
      <c r="K37"/>
      <c r="L37"/>
      <c r="M37"/>
      <c r="N37" s="36"/>
    </row>
    <row r="38" spans="1:14" s="8" customFormat="1" ht="10.5" customHeight="1" x14ac:dyDescent="0.2">
      <c r="A38" s="9"/>
      <c r="B38"/>
      <c r="C38"/>
      <c r="D38"/>
      <c r="E38"/>
      <c r="F38"/>
      <c r="G38"/>
      <c r="H38" s="9"/>
      <c r="I38"/>
      <c r="J38"/>
      <c r="K38"/>
      <c r="L38"/>
      <c r="M38"/>
      <c r="N38" s="36"/>
    </row>
    <row r="39" spans="1:14" s="8" customFormat="1" ht="10.5" customHeight="1" x14ac:dyDescent="0.2">
      <c r="A39" s="9"/>
      <c r="B39"/>
      <c r="C39"/>
      <c r="D39"/>
      <c r="E39"/>
      <c r="F39"/>
      <c r="G39"/>
      <c r="H39" s="9"/>
      <c r="I39"/>
      <c r="J39"/>
      <c r="K39"/>
      <c r="L39"/>
      <c r="M39"/>
      <c r="N39" s="36"/>
    </row>
    <row r="40" spans="1:14" s="8" customFormat="1" ht="10.5" customHeight="1" x14ac:dyDescent="0.2">
      <c r="A40" s="9"/>
      <c r="B40"/>
      <c r="C40"/>
      <c r="D40"/>
      <c r="E40"/>
      <c r="F40"/>
      <c r="G40"/>
      <c r="H40" s="9"/>
      <c r="I40"/>
      <c r="J40"/>
      <c r="K40"/>
      <c r="L40"/>
      <c r="M40"/>
      <c r="N40" s="36"/>
    </row>
    <row r="41" spans="1:14" s="8" customFormat="1" ht="10.5" customHeight="1" x14ac:dyDescent="0.2">
      <c r="I41"/>
      <c r="J41"/>
      <c r="K41"/>
      <c r="L41"/>
      <c r="M41"/>
      <c r="N41" s="36"/>
    </row>
    <row r="42" spans="1:14" s="8" customFormat="1" ht="10.5" customHeight="1" x14ac:dyDescent="0.2">
      <c r="I42"/>
      <c r="J42"/>
      <c r="K42"/>
      <c r="L42"/>
      <c r="M42"/>
      <c r="N42" s="36"/>
    </row>
    <row r="43" spans="1:14" s="8" customFormat="1" ht="10.5" customHeight="1" x14ac:dyDescent="0.2">
      <c r="I43"/>
      <c r="J43"/>
      <c r="K43"/>
      <c r="L43"/>
      <c r="M43"/>
      <c r="N43" s="36"/>
    </row>
    <row r="44" spans="1:14" s="8" customFormat="1" ht="10.5" customHeight="1" x14ac:dyDescent="0.2">
      <c r="I44"/>
      <c r="J44"/>
      <c r="K44"/>
      <c r="L44"/>
      <c r="M44"/>
      <c r="N44" s="36"/>
    </row>
    <row r="45" spans="1:14" s="8" customFormat="1" ht="10.5" customHeight="1" x14ac:dyDescent="0.2">
      <c r="I45"/>
      <c r="J45"/>
      <c r="K45"/>
      <c r="L45"/>
      <c r="M45"/>
      <c r="N45" s="36"/>
    </row>
    <row r="46" spans="1:14" s="8" customFormat="1" ht="10.5" customHeight="1" x14ac:dyDescent="0.2">
      <c r="I46"/>
      <c r="J46"/>
      <c r="K46"/>
      <c r="L46"/>
      <c r="M46"/>
      <c r="N46" s="36"/>
    </row>
    <row r="47" spans="1:14" s="8" customFormat="1" ht="10.5" customHeight="1" x14ac:dyDescent="0.2">
      <c r="I47"/>
      <c r="J47"/>
      <c r="K47"/>
      <c r="L47"/>
      <c r="M47"/>
      <c r="N47" s="36"/>
    </row>
    <row r="48" spans="1:14" s="8" customFormat="1" ht="10.5" customHeight="1" x14ac:dyDescent="0.2">
      <c r="I48"/>
      <c r="J48"/>
      <c r="K48"/>
      <c r="L48"/>
      <c r="M48"/>
      <c r="N48" s="36"/>
    </row>
    <row r="49" spans="1:14" s="8" customFormat="1" ht="10.5" customHeight="1" x14ac:dyDescent="0.2">
      <c r="I49"/>
      <c r="J49"/>
      <c r="K49"/>
      <c r="L49"/>
      <c r="M49"/>
      <c r="N49" s="36"/>
    </row>
    <row r="50" spans="1:14" s="8" customFormat="1" ht="10.5" customHeight="1" x14ac:dyDescent="0.2">
      <c r="I50"/>
      <c r="J50"/>
      <c r="K50"/>
      <c r="L50"/>
      <c r="M50"/>
      <c r="N50" s="36"/>
    </row>
    <row r="51" spans="1:14" s="8" customFormat="1" ht="10.5" customHeight="1" x14ac:dyDescent="0.2">
      <c r="I51"/>
      <c r="J51"/>
      <c r="K51"/>
      <c r="L51"/>
      <c r="M51"/>
      <c r="N51" s="36"/>
    </row>
    <row r="52" spans="1:14" s="8" customFormat="1" ht="10.5" customHeight="1" x14ac:dyDescent="0.2">
      <c r="I52"/>
      <c r="J52"/>
      <c r="K52"/>
      <c r="L52"/>
      <c r="M52"/>
      <c r="N52" s="36"/>
    </row>
    <row r="53" spans="1:14" s="8" customFormat="1" ht="10.5" customHeight="1" x14ac:dyDescent="0.2">
      <c r="I53"/>
      <c r="J53"/>
      <c r="K53"/>
      <c r="L53"/>
      <c r="M53"/>
      <c r="N53" s="36"/>
    </row>
    <row r="54" spans="1:14" s="8" customFormat="1" ht="10.5" customHeight="1" x14ac:dyDescent="0.2">
      <c r="I54"/>
      <c r="J54"/>
      <c r="K54"/>
      <c r="L54"/>
      <c r="M54"/>
      <c r="N54" s="36"/>
    </row>
    <row r="55" spans="1:14" s="8" customFormat="1" ht="10.5" customHeight="1" x14ac:dyDescent="0.2">
      <c r="I55"/>
      <c r="J55"/>
      <c r="K55"/>
      <c r="L55"/>
      <c r="M55"/>
      <c r="N55" s="36"/>
    </row>
    <row r="56" spans="1:14" s="8" customFormat="1" ht="10.5" customHeight="1" x14ac:dyDescent="0.2">
      <c r="I56"/>
      <c r="J56"/>
      <c r="K56"/>
      <c r="L56"/>
      <c r="M56"/>
      <c r="N56" s="36"/>
    </row>
    <row r="57" spans="1:14" s="8" customFormat="1" ht="10.5" customHeight="1" x14ac:dyDescent="0.2">
      <c r="I57"/>
      <c r="J57"/>
      <c r="K57"/>
      <c r="L57"/>
      <c r="M57"/>
      <c r="N57" s="36"/>
    </row>
    <row r="58" spans="1:14" s="8" customFormat="1" ht="10.5" customHeight="1" x14ac:dyDescent="0.2">
      <c r="I58"/>
      <c r="J58"/>
      <c r="K58"/>
      <c r="L58"/>
      <c r="M58"/>
      <c r="N58" s="36"/>
    </row>
    <row r="59" spans="1:14" s="8" customFormat="1" ht="10.5" customHeight="1" x14ac:dyDescent="0.2">
      <c r="I59"/>
      <c r="J59"/>
      <c r="K59"/>
      <c r="L59"/>
      <c r="M59"/>
      <c r="N59" s="36"/>
    </row>
    <row r="60" spans="1:14" s="8" customFormat="1" ht="15" x14ac:dyDescent="0.2">
      <c r="A60" s="13" t="s">
        <v>32</v>
      </c>
      <c r="B60"/>
      <c r="C60"/>
      <c r="D60"/>
      <c r="E60"/>
      <c r="F60"/>
      <c r="G60"/>
      <c r="H60" s="9"/>
      <c r="I60"/>
      <c r="J60"/>
      <c r="K60" s="35"/>
      <c r="L60"/>
      <c r="M60"/>
      <c r="N60"/>
    </row>
    <row r="61" spans="1:14" s="8" customFormat="1" ht="6.75" customHeight="1" x14ac:dyDescent="0.2">
      <c r="A61" s="9"/>
      <c r="B61"/>
      <c r="C61"/>
      <c r="D61"/>
      <c r="E61"/>
      <c r="F61"/>
      <c r="G61"/>
      <c r="H61" s="9"/>
      <c r="I61"/>
      <c r="K61"/>
      <c r="L61"/>
      <c r="M61"/>
      <c r="N61"/>
    </row>
    <row r="62" spans="1:14" s="8" customFormat="1" ht="7.5" customHeight="1" x14ac:dyDescent="0.2">
      <c r="A62" s="16"/>
      <c r="B62" s="14"/>
      <c r="C62" s="14"/>
      <c r="D62" s="14"/>
      <c r="E62" s="14"/>
      <c r="F62" s="14"/>
      <c r="G62" s="15"/>
      <c r="H62" s="16"/>
      <c r="I62" s="16"/>
      <c r="J62" s="34"/>
      <c r="K62" s="34"/>
      <c r="L62" s="34"/>
      <c r="M62" s="34"/>
      <c r="N62" s="34"/>
    </row>
    <row r="63" spans="1:14" s="8" customFormat="1" ht="14.25" customHeight="1" x14ac:dyDescent="0.2">
      <c r="A63" s="90" t="s">
        <v>107</v>
      </c>
      <c r="B63" s="90"/>
      <c r="C63" s="90"/>
      <c r="D63" s="90"/>
      <c r="E63" s="90"/>
      <c r="F63" s="90"/>
      <c r="G63" s="90"/>
      <c r="H63" s="90"/>
      <c r="I63" s="90"/>
      <c r="J63" s="90"/>
      <c r="K63" s="90"/>
      <c r="L63" s="90"/>
      <c r="M63" s="90"/>
      <c r="N63" s="50" t="s">
        <v>38</v>
      </c>
    </row>
    <row r="64" spans="1:14" s="8" customFormat="1" ht="7.5" customHeight="1" x14ac:dyDescent="0.2">
      <c r="A64" s="14"/>
      <c r="B64" s="14"/>
      <c r="C64" s="14"/>
      <c r="D64" s="14"/>
      <c r="E64" s="14"/>
      <c r="F64" s="14"/>
      <c r="G64" s="15"/>
      <c r="H64" s="16"/>
      <c r="I64" s="16"/>
      <c r="J64" s="34"/>
      <c r="K64" s="34"/>
      <c r="L64" s="34"/>
      <c r="M64" s="34"/>
      <c r="N64" s="34"/>
    </row>
    <row r="65" spans="1:14" s="8" customFormat="1" ht="81" customHeight="1" x14ac:dyDescent="0.2">
      <c r="A65" s="60" t="s">
        <v>112</v>
      </c>
      <c r="B65" s="60"/>
      <c r="C65" s="60"/>
      <c r="D65" s="60"/>
      <c r="E65" s="60"/>
      <c r="F65" s="60"/>
      <c r="G65" s="60"/>
      <c r="H65" s="60"/>
      <c r="I65" s="60"/>
      <c r="J65" s="60"/>
      <c r="K65" s="60"/>
      <c r="L65" s="60"/>
      <c r="M65" s="60"/>
      <c r="N65" s="60"/>
    </row>
    <row r="66" spans="1:14" ht="15" x14ac:dyDescent="0.2">
      <c r="A66" s="13" t="s">
        <v>25</v>
      </c>
      <c r="B66" s="17"/>
      <c r="C66" s="17"/>
      <c r="D66" s="17"/>
      <c r="E66" s="17"/>
      <c r="F66" s="17"/>
      <c r="G66" s="17"/>
      <c r="H66" s="17"/>
      <c r="I66" s="17"/>
      <c r="J66" s="17"/>
      <c r="K66" s="17"/>
      <c r="L66" s="17"/>
      <c r="M66" s="17"/>
      <c r="N66" s="17"/>
    </row>
    <row r="67" spans="1:14" ht="6" customHeight="1" x14ac:dyDescent="0.2">
      <c r="A67" s="17"/>
      <c r="B67" s="17"/>
      <c r="C67" s="17"/>
      <c r="D67" s="17"/>
      <c r="E67" s="17"/>
      <c r="F67" s="17"/>
      <c r="G67" s="17"/>
      <c r="H67" s="17"/>
      <c r="I67" s="17"/>
      <c r="J67" s="17"/>
      <c r="K67" s="17"/>
      <c r="L67" s="17"/>
      <c r="M67" s="17"/>
      <c r="N67" s="17"/>
    </row>
    <row r="68" spans="1:14" s="8" customFormat="1" ht="15" customHeight="1" x14ac:dyDescent="0.2">
      <c r="A68" s="60" t="s">
        <v>110</v>
      </c>
      <c r="B68" s="60"/>
      <c r="C68" s="60"/>
      <c r="D68" s="60"/>
      <c r="E68" s="60"/>
      <c r="F68" s="60"/>
      <c r="G68" s="60"/>
      <c r="H68" s="60"/>
      <c r="I68" s="60"/>
      <c r="J68" s="60"/>
      <c r="K68" s="60"/>
      <c r="L68" s="60"/>
      <c r="M68" s="60"/>
      <c r="N68" s="60"/>
    </row>
    <row r="69" spans="1:14" ht="6" customHeight="1" x14ac:dyDescent="0.2">
      <c r="A69" s="17"/>
      <c r="B69" s="17"/>
      <c r="C69" s="17"/>
      <c r="D69" s="17"/>
      <c r="E69" s="17"/>
      <c r="F69" s="17"/>
      <c r="G69" s="17"/>
      <c r="H69" s="17"/>
      <c r="I69" s="17"/>
      <c r="J69" s="17"/>
      <c r="K69" s="17"/>
      <c r="L69" s="17"/>
      <c r="M69" s="17"/>
      <c r="N69" s="17"/>
    </row>
    <row r="70" spans="1:14" ht="14.25" x14ac:dyDescent="0.2">
      <c r="C70" s="91" t="s">
        <v>54</v>
      </c>
      <c r="D70" s="92"/>
      <c r="E70" s="93"/>
      <c r="F70" s="109">
        <f>+C28</f>
        <v>0.78363636363636369</v>
      </c>
      <c r="H70" s="94" t="s">
        <v>26</v>
      </c>
      <c r="I70" s="94"/>
      <c r="J70" s="110" t="s">
        <v>56</v>
      </c>
      <c r="K70" s="91" t="s">
        <v>27</v>
      </c>
      <c r="L70" s="93"/>
      <c r="M70" s="110" t="s">
        <v>31</v>
      </c>
      <c r="N70" s="17"/>
    </row>
    <row r="71" spans="1:14" ht="6" customHeight="1" x14ac:dyDescent="0.2">
      <c r="A71" s="17"/>
      <c r="B71" s="17"/>
      <c r="C71" s="17"/>
      <c r="D71" s="17"/>
      <c r="E71" s="17"/>
      <c r="G71" s="17"/>
      <c r="J71" s="17"/>
      <c r="K71" s="17"/>
      <c r="L71" s="17"/>
      <c r="M71" s="17"/>
      <c r="N71" s="17"/>
    </row>
    <row r="72" spans="1:14" ht="14.25" x14ac:dyDescent="0.2">
      <c r="C72" s="91" t="s">
        <v>35</v>
      </c>
      <c r="D72" s="92"/>
      <c r="E72" s="93"/>
      <c r="F72" s="109">
        <f>+K28</f>
        <v>0.54796796266928316</v>
      </c>
      <c r="H72" s="94" t="s">
        <v>26</v>
      </c>
      <c r="I72" s="94"/>
      <c r="J72" s="110" t="s">
        <v>46</v>
      </c>
      <c r="K72" s="91" t="s">
        <v>27</v>
      </c>
      <c r="L72" s="93"/>
      <c r="M72" s="110" t="s">
        <v>31</v>
      </c>
      <c r="N72" s="17"/>
    </row>
    <row r="73" spans="1:14" ht="12.75" customHeight="1" x14ac:dyDescent="0.2">
      <c r="A73" s="17"/>
      <c r="B73" s="17"/>
      <c r="C73" s="17"/>
      <c r="D73" s="17"/>
      <c r="E73" s="17"/>
      <c r="F73" s="17"/>
      <c r="G73" s="17"/>
      <c r="H73" s="17"/>
      <c r="I73" s="17"/>
      <c r="J73" s="17"/>
      <c r="K73" s="17"/>
      <c r="L73" s="17"/>
      <c r="M73" s="17"/>
      <c r="N73" s="17"/>
    </row>
    <row r="74" spans="1:14" s="8" customFormat="1" ht="15" customHeight="1" x14ac:dyDescent="0.2">
      <c r="A74" s="60" t="s">
        <v>111</v>
      </c>
      <c r="B74" s="60"/>
      <c r="C74" s="60"/>
      <c r="D74" s="60"/>
      <c r="E74" s="60"/>
      <c r="F74" s="60"/>
      <c r="G74" s="60"/>
      <c r="H74" s="60"/>
      <c r="I74" s="60"/>
      <c r="J74" s="60"/>
      <c r="K74" s="60"/>
      <c r="L74" s="60"/>
      <c r="M74" s="60"/>
      <c r="N74" s="60"/>
    </row>
    <row r="75" spans="1:14" ht="6" customHeight="1" x14ac:dyDescent="0.2">
      <c r="A75" s="17"/>
      <c r="B75" s="17"/>
      <c r="C75" s="17"/>
      <c r="D75" s="17"/>
      <c r="E75" s="17"/>
      <c r="F75" s="17"/>
      <c r="G75" s="17"/>
      <c r="H75" s="17"/>
      <c r="I75" s="17"/>
      <c r="J75" s="17"/>
      <c r="K75" s="17"/>
      <c r="L75" s="17"/>
      <c r="M75" s="17"/>
      <c r="N75" s="17"/>
    </row>
    <row r="76" spans="1:14" ht="14.25" x14ac:dyDescent="0.2">
      <c r="C76" s="91" t="s">
        <v>54</v>
      </c>
      <c r="D76" s="92"/>
      <c r="E76" s="93"/>
      <c r="F76" s="109">
        <f>+F23</f>
        <v>0.33153846153846156</v>
      </c>
      <c r="H76" s="94" t="s">
        <v>26</v>
      </c>
      <c r="I76" s="94"/>
      <c r="J76" s="110" t="s">
        <v>109</v>
      </c>
      <c r="K76" s="91" t="s">
        <v>27</v>
      </c>
      <c r="L76" s="93"/>
      <c r="M76" s="110" t="s">
        <v>109</v>
      </c>
      <c r="N76" s="17"/>
    </row>
    <row r="77" spans="1:14" ht="14.25" x14ac:dyDescent="0.2">
      <c r="A77" s="170" t="s">
        <v>50</v>
      </c>
      <c r="B77" s="111"/>
      <c r="C77" s="17"/>
      <c r="D77" s="17"/>
      <c r="E77" s="17"/>
      <c r="G77" s="17"/>
      <c r="H77" s="17"/>
      <c r="I77" s="17"/>
      <c r="J77" s="17"/>
      <c r="K77" s="17"/>
      <c r="M77" s="17"/>
      <c r="N77" s="17"/>
    </row>
    <row r="78" spans="1:14" ht="14.25" x14ac:dyDescent="0.2">
      <c r="C78" s="91" t="s">
        <v>35</v>
      </c>
      <c r="D78" s="92"/>
      <c r="E78" s="93"/>
      <c r="F78" s="109">
        <f>+N28</f>
        <v>5.178680476855349E-2</v>
      </c>
      <c r="H78" s="94" t="s">
        <v>26</v>
      </c>
      <c r="I78" s="94"/>
      <c r="J78" s="110" t="s">
        <v>109</v>
      </c>
      <c r="K78" s="91" t="s">
        <v>27</v>
      </c>
      <c r="L78" s="93"/>
      <c r="M78" s="110" t="s">
        <v>109</v>
      </c>
      <c r="N78" s="17"/>
    </row>
    <row r="79" spans="1:14" ht="14.25" x14ac:dyDescent="0.2">
      <c r="C79" s="167"/>
      <c r="D79" s="167"/>
      <c r="E79" s="167"/>
      <c r="F79" s="167"/>
      <c r="H79" s="167"/>
      <c r="I79" s="167"/>
      <c r="J79" s="167"/>
      <c r="K79" s="167"/>
      <c r="L79" s="167"/>
      <c r="M79" s="167"/>
      <c r="N79" s="17"/>
    </row>
    <row r="80" spans="1:14" s="8" customFormat="1" ht="13.5" thickBot="1" x14ac:dyDescent="0.25">
      <c r="A80" s="7" t="s">
        <v>108</v>
      </c>
      <c r="B80"/>
      <c r="C80"/>
      <c r="D80"/>
      <c r="E80"/>
      <c r="F80"/>
      <c r="I80"/>
      <c r="J80"/>
      <c r="K80"/>
      <c r="L80"/>
      <c r="M80"/>
      <c r="N80" s="36"/>
    </row>
    <row r="81" spans="1:14" s="8" customFormat="1" ht="10.5" customHeight="1" thickBot="1" x14ac:dyDescent="0.25">
      <c r="A81" s="39" t="s">
        <v>26</v>
      </c>
      <c r="B81" s="70" t="s">
        <v>33</v>
      </c>
      <c r="C81" s="71"/>
      <c r="D81" s="70" t="s">
        <v>27</v>
      </c>
      <c r="E81" s="72"/>
      <c r="F81" s="73"/>
      <c r="I81"/>
      <c r="J81"/>
      <c r="K81"/>
      <c r="L81"/>
      <c r="M81"/>
      <c r="N81" s="36"/>
    </row>
    <row r="82" spans="1:14" s="8" customFormat="1" ht="10.5" customHeight="1" x14ac:dyDescent="0.2">
      <c r="A82" s="41" t="s">
        <v>55</v>
      </c>
      <c r="B82" s="74">
        <v>1</v>
      </c>
      <c r="C82" s="75"/>
      <c r="D82" s="40" t="s">
        <v>28</v>
      </c>
      <c r="E82" s="76" t="s">
        <v>29</v>
      </c>
      <c r="F82" s="77"/>
      <c r="I82"/>
      <c r="J82"/>
      <c r="K82"/>
      <c r="L82"/>
      <c r="M82"/>
      <c r="N82" s="36"/>
    </row>
    <row r="83" spans="1:14" s="8" customFormat="1" ht="10.5" customHeight="1" x14ac:dyDescent="0.2">
      <c r="A83" s="41" t="s">
        <v>47</v>
      </c>
      <c r="B83" s="82" t="s">
        <v>45</v>
      </c>
      <c r="C83" s="83"/>
      <c r="D83" s="42" t="s">
        <v>28</v>
      </c>
      <c r="E83" s="78"/>
      <c r="F83" s="79"/>
      <c r="I83"/>
      <c r="J83"/>
      <c r="K83"/>
      <c r="L83"/>
      <c r="M83"/>
      <c r="N83" s="36"/>
    </row>
    <row r="84" spans="1:14" s="8" customFormat="1" ht="10.5" customHeight="1" x14ac:dyDescent="0.2">
      <c r="A84" s="41" t="s">
        <v>30</v>
      </c>
      <c r="B84" s="82" t="s">
        <v>43</v>
      </c>
      <c r="C84" s="83"/>
      <c r="D84" s="42" t="s">
        <v>28</v>
      </c>
      <c r="E84" s="80"/>
      <c r="F84" s="81"/>
      <c r="I84"/>
      <c r="J84"/>
      <c r="K84"/>
      <c r="L84"/>
      <c r="M84"/>
      <c r="N84" s="36"/>
    </row>
    <row r="85" spans="1:14" s="8" customFormat="1" ht="10.5" customHeight="1" x14ac:dyDescent="0.2">
      <c r="A85" s="41" t="s">
        <v>56</v>
      </c>
      <c r="B85" s="82" t="s">
        <v>44</v>
      </c>
      <c r="C85" s="83"/>
      <c r="D85" s="42" t="s">
        <v>31</v>
      </c>
      <c r="E85" s="84" t="s">
        <v>51</v>
      </c>
      <c r="F85" s="85"/>
      <c r="I85"/>
      <c r="J85"/>
      <c r="K85"/>
      <c r="L85"/>
      <c r="M85"/>
      <c r="N85" s="36"/>
    </row>
    <row r="86" spans="1:14" s="8" customFormat="1" ht="10.5" customHeight="1" thickBot="1" x14ac:dyDescent="0.25">
      <c r="A86" s="43" t="s">
        <v>46</v>
      </c>
      <c r="B86" s="88" t="s">
        <v>42</v>
      </c>
      <c r="C86" s="89"/>
      <c r="D86" s="44" t="s">
        <v>31</v>
      </c>
      <c r="E86" s="86"/>
      <c r="F86" s="87"/>
      <c r="I86"/>
      <c r="J86"/>
      <c r="K86"/>
      <c r="L86"/>
      <c r="M86"/>
      <c r="N86" s="36"/>
    </row>
    <row r="87" spans="1:14" s="8" customFormat="1" ht="10.5" customHeight="1" x14ac:dyDescent="0.2">
      <c r="A87" s="166"/>
      <c r="B87" s="166"/>
      <c r="C87" s="166"/>
      <c r="D87" s="166"/>
      <c r="E87" s="166"/>
      <c r="F87" s="166"/>
      <c r="I87"/>
      <c r="J87"/>
      <c r="K87"/>
      <c r="L87"/>
      <c r="M87"/>
      <c r="N87" s="36"/>
    </row>
    <row r="88" spans="1:14" ht="15" x14ac:dyDescent="0.25">
      <c r="A88" s="18" t="s">
        <v>48</v>
      </c>
      <c r="B88" s="15"/>
      <c r="C88" s="15"/>
      <c r="D88" s="15"/>
      <c r="E88" s="15"/>
      <c r="F88" s="15"/>
      <c r="G88" s="15"/>
      <c r="H88" s="15"/>
      <c r="I88" s="15"/>
      <c r="J88" s="17"/>
      <c r="K88" s="17"/>
      <c r="L88" s="15"/>
      <c r="M88" s="15"/>
      <c r="N88" s="15"/>
    </row>
    <row r="89" spans="1:14" ht="6.75" customHeight="1" x14ac:dyDescent="0.2">
      <c r="A89" s="15"/>
      <c r="B89" s="15"/>
      <c r="C89" s="15"/>
      <c r="D89" s="15"/>
      <c r="E89" s="15"/>
      <c r="F89" s="15"/>
      <c r="G89" s="15"/>
      <c r="H89" s="15"/>
      <c r="I89" s="15"/>
      <c r="J89" s="15"/>
      <c r="K89" s="15"/>
      <c r="L89" s="15"/>
      <c r="M89" s="15"/>
      <c r="N89" s="15"/>
    </row>
    <row r="90" spans="1:14" s="8" customFormat="1" ht="95.25" customHeight="1" x14ac:dyDescent="0.2">
      <c r="A90" s="60" t="s">
        <v>113</v>
      </c>
      <c r="B90" s="60"/>
      <c r="C90" s="60"/>
      <c r="D90" s="60"/>
      <c r="E90" s="60"/>
      <c r="F90" s="60"/>
      <c r="G90" s="60"/>
      <c r="H90" s="60"/>
      <c r="I90" s="60"/>
      <c r="J90" s="60"/>
      <c r="K90" s="60"/>
      <c r="L90" s="60"/>
      <c r="M90" s="60"/>
      <c r="N90" s="60"/>
    </row>
    <row r="91" spans="1:14" s="8" customFormat="1" ht="7.9" customHeight="1" x14ac:dyDescent="0.2">
      <c r="A91" s="17"/>
      <c r="B91" s="17"/>
      <c r="C91" s="17"/>
      <c r="D91" s="17"/>
      <c r="E91" s="17"/>
      <c r="F91" s="17"/>
      <c r="G91" s="17"/>
      <c r="H91" s="17"/>
      <c r="I91" s="17"/>
      <c r="J91" s="17"/>
      <c r="K91" s="17"/>
      <c r="L91" s="17"/>
      <c r="M91" s="17"/>
      <c r="N91" s="17"/>
    </row>
    <row r="92" spans="1:14" ht="15" x14ac:dyDescent="0.25">
      <c r="A92" s="18" t="s">
        <v>13</v>
      </c>
      <c r="B92" s="15"/>
      <c r="C92" s="15"/>
      <c r="D92" s="15"/>
      <c r="E92" s="15"/>
      <c r="F92" s="15"/>
      <c r="G92" s="15"/>
      <c r="H92" s="15"/>
      <c r="I92" s="15"/>
      <c r="J92" s="15"/>
      <c r="K92" s="15"/>
      <c r="L92" s="15"/>
      <c r="M92" s="15"/>
      <c r="N92" s="15"/>
    </row>
    <row r="93" spans="1:14" ht="6.75" customHeight="1" x14ac:dyDescent="0.2">
      <c r="A93" s="15"/>
      <c r="B93" s="15"/>
      <c r="C93" s="15"/>
      <c r="D93" s="15"/>
      <c r="E93" s="15"/>
      <c r="F93" s="15"/>
      <c r="G93" s="15"/>
      <c r="H93" s="15"/>
      <c r="I93" s="15"/>
      <c r="J93" s="15"/>
      <c r="K93" s="15"/>
      <c r="L93" s="15"/>
      <c r="M93" s="15"/>
      <c r="N93" s="15"/>
    </row>
    <row r="94" spans="1:14" s="8" customFormat="1" ht="45.6" customHeight="1" x14ac:dyDescent="0.2">
      <c r="A94" s="95" t="s">
        <v>36</v>
      </c>
      <c r="B94" s="95"/>
      <c r="C94" s="95"/>
      <c r="D94" s="95"/>
      <c r="E94" s="95"/>
      <c r="F94" s="95"/>
      <c r="G94" s="95"/>
      <c r="H94" s="95"/>
      <c r="I94" s="95"/>
      <c r="J94" s="95"/>
      <c r="K94" s="95"/>
      <c r="L94" s="95"/>
      <c r="M94" s="95"/>
      <c r="N94" s="95"/>
    </row>
    <row r="95" spans="1:14" ht="12.75" customHeight="1" x14ac:dyDescent="0.2">
      <c r="A95" s="96" t="s">
        <v>65</v>
      </c>
      <c r="B95" s="96"/>
      <c r="C95" s="96"/>
      <c r="D95" s="96"/>
      <c r="E95" s="96"/>
      <c r="F95" s="96"/>
      <c r="G95" s="96"/>
      <c r="H95" s="96"/>
      <c r="I95" s="96"/>
      <c r="J95" s="96"/>
      <c r="K95" s="96"/>
      <c r="L95" s="96"/>
      <c r="M95" s="96"/>
      <c r="N95" s="96"/>
    </row>
    <row r="96" spans="1:14" ht="5.25" customHeight="1" x14ac:dyDescent="0.2">
      <c r="A96" s="15"/>
      <c r="B96" s="15"/>
      <c r="C96" s="15"/>
      <c r="D96" s="15"/>
      <c r="E96" s="15"/>
      <c r="F96" s="15"/>
      <c r="G96" s="15"/>
      <c r="H96" s="15"/>
      <c r="I96" s="15"/>
      <c r="J96" s="15"/>
      <c r="K96" s="15"/>
      <c r="L96" s="15"/>
      <c r="M96" s="15"/>
      <c r="N96" s="15"/>
    </row>
    <row r="97" spans="1:14" ht="18" customHeight="1" x14ac:dyDescent="0.2">
      <c r="A97" s="95" t="s">
        <v>62</v>
      </c>
      <c r="B97" s="95"/>
      <c r="C97" s="95"/>
      <c r="D97" s="95"/>
      <c r="E97" s="95"/>
      <c r="F97" s="95"/>
      <c r="G97" s="95"/>
      <c r="H97" s="95"/>
      <c r="I97" s="95"/>
      <c r="J97" s="95"/>
      <c r="K97" s="95"/>
      <c r="L97" s="95"/>
      <c r="M97" s="95"/>
      <c r="N97" s="95"/>
    </row>
    <row r="98" spans="1:14" ht="4.5" customHeight="1" x14ac:dyDescent="0.2">
      <c r="A98" s="17"/>
      <c r="B98" s="17"/>
      <c r="C98" s="17"/>
      <c r="D98" s="17"/>
      <c r="E98" s="17"/>
      <c r="F98" s="17"/>
      <c r="G98" s="17"/>
      <c r="H98" s="17"/>
      <c r="I98" s="17"/>
      <c r="J98" s="17"/>
      <c r="K98" s="17"/>
      <c r="L98" s="17"/>
      <c r="M98" s="17"/>
      <c r="N98" s="17"/>
    </row>
    <row r="99" spans="1:14" ht="14.25" x14ac:dyDescent="0.2">
      <c r="A99" s="15" t="s">
        <v>63</v>
      </c>
      <c r="B99" s="15"/>
      <c r="C99" s="15"/>
      <c r="D99" s="15"/>
      <c r="E99" s="15"/>
      <c r="F99" s="15"/>
      <c r="G99" s="15"/>
      <c r="H99" s="15"/>
      <c r="I99" s="15"/>
      <c r="J99" s="15"/>
      <c r="K99" s="15"/>
      <c r="L99" s="15"/>
      <c r="M99" s="15"/>
      <c r="N99" s="15"/>
    </row>
    <row r="100" spans="1:14" ht="14.25" x14ac:dyDescent="0.2">
      <c r="A100" s="15" t="s">
        <v>14</v>
      </c>
      <c r="B100" s="15"/>
      <c r="C100" s="19"/>
      <c r="D100" s="19"/>
      <c r="E100" s="19"/>
      <c r="F100" s="19"/>
      <c r="G100" s="19"/>
      <c r="H100" s="19"/>
      <c r="I100" s="19"/>
      <c r="J100" s="19"/>
      <c r="K100" s="19"/>
      <c r="L100" s="19"/>
      <c r="M100" s="19"/>
      <c r="N100" s="19"/>
    </row>
    <row r="101" spans="1:14" ht="5.45" customHeight="1" x14ac:dyDescent="0.2">
      <c r="A101" s="15"/>
      <c r="B101" s="15"/>
      <c r="C101" s="19"/>
      <c r="D101" s="19"/>
      <c r="E101" s="19"/>
      <c r="F101" s="19"/>
      <c r="G101" s="19"/>
      <c r="H101" s="19"/>
      <c r="I101" s="19"/>
      <c r="J101" s="19"/>
      <c r="K101" s="19"/>
      <c r="L101" s="19"/>
      <c r="M101" s="19"/>
      <c r="N101" s="19"/>
    </row>
    <row r="102" spans="1:14" ht="14.25" x14ac:dyDescent="0.2">
      <c r="A102" s="7" t="s">
        <v>15</v>
      </c>
      <c r="G102" s="15"/>
      <c r="H102" s="15"/>
      <c r="I102" s="15"/>
      <c r="J102" s="15"/>
      <c r="K102" s="15"/>
      <c r="L102" s="15"/>
      <c r="M102" s="15"/>
      <c r="N102" s="15"/>
    </row>
    <row r="103" spans="1:14" ht="6.75" customHeight="1" x14ac:dyDescent="0.2">
      <c r="G103" s="15"/>
      <c r="H103" s="15"/>
      <c r="I103" s="15"/>
      <c r="J103" s="15"/>
      <c r="K103" s="15"/>
      <c r="L103" s="15"/>
      <c r="M103" s="15"/>
      <c r="N103" s="15"/>
    </row>
    <row r="104" spans="1:14" ht="14.25" x14ac:dyDescent="0.2">
      <c r="A104" s="9" t="s">
        <v>58</v>
      </c>
      <c r="G104" s="15"/>
      <c r="H104" s="15"/>
      <c r="I104" s="15"/>
      <c r="J104" s="15"/>
      <c r="K104" s="15"/>
      <c r="L104" s="15"/>
      <c r="M104" s="15"/>
      <c r="N104" s="15"/>
    </row>
    <row r="105" spans="1:14" ht="14.25" x14ac:dyDescent="0.2">
      <c r="A105" s="9" t="s">
        <v>64</v>
      </c>
      <c r="G105" s="15"/>
      <c r="H105" s="15"/>
      <c r="I105" s="15"/>
      <c r="J105" s="15"/>
      <c r="K105" s="15"/>
      <c r="L105" s="15"/>
      <c r="M105" s="15"/>
      <c r="N105" s="15"/>
    </row>
    <row r="106" spans="1:14" ht="6" customHeight="1" x14ac:dyDescent="0.2">
      <c r="A106" s="15"/>
      <c r="B106" s="15"/>
      <c r="C106" s="15"/>
      <c r="D106" s="15"/>
      <c r="E106" s="15"/>
      <c r="F106" s="15"/>
      <c r="G106" s="15"/>
      <c r="H106" s="15"/>
      <c r="I106" s="15"/>
      <c r="J106" s="15"/>
      <c r="K106" s="15"/>
      <c r="L106" s="15"/>
      <c r="M106" s="15"/>
      <c r="N106" s="15"/>
    </row>
    <row r="107" spans="1:14" ht="14.25" x14ac:dyDescent="0.2">
      <c r="A107" s="15"/>
      <c r="B107" s="15"/>
      <c r="C107" s="15"/>
      <c r="D107" s="15"/>
      <c r="E107" s="15"/>
      <c r="F107" s="15"/>
      <c r="G107" s="15"/>
      <c r="H107" s="15"/>
      <c r="I107" s="20"/>
      <c r="J107" s="20"/>
      <c r="K107" s="20"/>
      <c r="L107" s="20"/>
      <c r="M107" s="1"/>
      <c r="N107" s="20" t="s">
        <v>16</v>
      </c>
    </row>
    <row r="108" spans="1:14" ht="14.25" x14ac:dyDescent="0.2">
      <c r="A108" s="15"/>
      <c r="B108" s="15"/>
      <c r="C108" s="15"/>
      <c r="D108" s="15"/>
      <c r="E108" s="15"/>
      <c r="F108" s="15"/>
      <c r="G108" s="15"/>
      <c r="H108" s="15"/>
      <c r="I108" s="21"/>
      <c r="J108" s="21"/>
      <c r="K108" s="21"/>
      <c r="L108" s="21"/>
      <c r="M108" s="22" t="s">
        <v>17</v>
      </c>
      <c r="N108" s="23">
        <v>45027</v>
      </c>
    </row>
  </sheetData>
  <mergeCells count="40">
    <mergeCell ref="A90:N90"/>
    <mergeCell ref="A94:N94"/>
    <mergeCell ref="A95:N95"/>
    <mergeCell ref="A97:N97"/>
    <mergeCell ref="A74:N74"/>
    <mergeCell ref="C76:E76"/>
    <mergeCell ref="H76:I76"/>
    <mergeCell ref="K76:L76"/>
    <mergeCell ref="C78:E78"/>
    <mergeCell ref="H78:I78"/>
    <mergeCell ref="K78:L78"/>
    <mergeCell ref="C70:E70"/>
    <mergeCell ref="H70:I70"/>
    <mergeCell ref="K70:L70"/>
    <mergeCell ref="C72:E72"/>
    <mergeCell ref="H72:I72"/>
    <mergeCell ref="K72:L72"/>
    <mergeCell ref="A68:N68"/>
    <mergeCell ref="B27:E27"/>
    <mergeCell ref="J27:M27"/>
    <mergeCell ref="B81:C81"/>
    <mergeCell ref="D81:F81"/>
    <mergeCell ref="B82:C82"/>
    <mergeCell ref="E82:F84"/>
    <mergeCell ref="B83:C83"/>
    <mergeCell ref="B84:C84"/>
    <mergeCell ref="B85:C85"/>
    <mergeCell ref="E85:F86"/>
    <mergeCell ref="B86:C86"/>
    <mergeCell ref="A63:M63"/>
    <mergeCell ref="A65:N65"/>
    <mergeCell ref="A13:N13"/>
    <mergeCell ref="A24:C25"/>
    <mergeCell ref="D24:E24"/>
    <mergeCell ref="H24:J25"/>
    <mergeCell ref="K24:M24"/>
    <mergeCell ref="D25:E25"/>
    <mergeCell ref="K25:M25"/>
    <mergeCell ref="J16:M16"/>
    <mergeCell ref="C16:F16"/>
  </mergeCells>
  <hyperlinks>
    <hyperlink ref="A95:N95" r:id="rId1" display="2. Ver Plan Anual de Adquisiciones 2022 en https://www.minenergia.gov.co/es/ministerio/gesti%C3%B3n/contrataci%C3%B3n/ (clic aquí), donde encontrará los reportes de contratos mes a mes." xr:uid="{442E2728-86C7-4DE1-AE07-802FA3257250}"/>
  </hyperlinks>
  <printOptions horizontalCentered="1"/>
  <pageMargins left="0.70866141732283472" right="0.70866141732283472" top="0.74803149606299213" bottom="0.74803149606299213" header="0.31496062992125984" footer="0.31496062992125984"/>
  <pageSetup scale="66" fitToHeight="0" orientation="landscape" horizontalDpi="4294967294" verticalDpi="4294967294" r:id="rId2"/>
  <headerFooter>
    <oddFooter>&amp;RPág. &amp;P de &amp;N</oddFooter>
  </headerFooter>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FDFF01-6908-4819-9212-BE1A01D891C3}">
  <dimension ref="A1:N33"/>
  <sheetViews>
    <sheetView view="pageBreakPreview" zoomScaleNormal="85" zoomScaleSheetLayoutView="100" workbookViewId="0">
      <selection activeCell="H26" sqref="H26"/>
    </sheetView>
  </sheetViews>
  <sheetFormatPr baseColWidth="10" defaultRowHeight="15" x14ac:dyDescent="0.25"/>
  <cols>
    <col min="1" max="1" width="27.85546875" style="112" customWidth="1"/>
    <col min="2" max="2" width="54.140625" style="112" customWidth="1"/>
    <col min="3" max="3" width="16.28515625" style="112" bestFit="1" customWidth="1"/>
    <col min="4" max="4" width="3.5703125" style="112" customWidth="1"/>
    <col min="5" max="5" width="15.140625" style="112" bestFit="1" customWidth="1"/>
    <col min="6" max="6" width="15.7109375" style="112" bestFit="1" customWidth="1"/>
    <col min="7" max="7" width="10" style="112" customWidth="1"/>
    <col min="8" max="8" width="12.5703125" style="112" bestFit="1" customWidth="1"/>
    <col min="9" max="256" width="11.42578125" style="112"/>
    <col min="257" max="257" width="27.85546875" style="112" customWidth="1"/>
    <col min="258" max="258" width="54.140625" style="112" customWidth="1"/>
    <col min="259" max="259" width="16.28515625" style="112" bestFit="1" customWidth="1"/>
    <col min="260" max="260" width="3.5703125" style="112" customWidth="1"/>
    <col min="261" max="261" width="15.140625" style="112" bestFit="1" customWidth="1"/>
    <col min="262" max="262" width="10.5703125" style="112" customWidth="1"/>
    <col min="263" max="263" width="3.5703125" style="112" customWidth="1"/>
    <col min="264" max="264" width="12.5703125" style="112" bestFit="1" customWidth="1"/>
    <col min="265" max="512" width="11.42578125" style="112"/>
    <col min="513" max="513" width="27.85546875" style="112" customWidth="1"/>
    <col min="514" max="514" width="54.140625" style="112" customWidth="1"/>
    <col min="515" max="515" width="16.28515625" style="112" bestFit="1" customWidth="1"/>
    <col min="516" max="516" width="3.5703125" style="112" customWidth="1"/>
    <col min="517" max="517" width="15.140625" style="112" bestFit="1" customWidth="1"/>
    <col min="518" max="518" width="10.5703125" style="112" customWidth="1"/>
    <col min="519" max="519" width="3.5703125" style="112" customWidth="1"/>
    <col min="520" max="520" width="12.5703125" style="112" bestFit="1" customWidth="1"/>
    <col min="521" max="768" width="11.42578125" style="112"/>
    <col min="769" max="769" width="27.85546875" style="112" customWidth="1"/>
    <col min="770" max="770" width="54.140625" style="112" customWidth="1"/>
    <col min="771" max="771" width="16.28515625" style="112" bestFit="1" customWidth="1"/>
    <col min="772" max="772" width="3.5703125" style="112" customWidth="1"/>
    <col min="773" max="773" width="15.140625" style="112" bestFit="1" customWidth="1"/>
    <col min="774" max="774" width="10.5703125" style="112" customWidth="1"/>
    <col min="775" max="775" width="3.5703125" style="112" customWidth="1"/>
    <col min="776" max="776" width="12.5703125" style="112" bestFit="1" customWidth="1"/>
    <col min="777" max="1024" width="11.42578125" style="112"/>
    <col min="1025" max="1025" width="27.85546875" style="112" customWidth="1"/>
    <col min="1026" max="1026" width="54.140625" style="112" customWidth="1"/>
    <col min="1027" max="1027" width="16.28515625" style="112" bestFit="1" customWidth="1"/>
    <col min="1028" max="1028" width="3.5703125" style="112" customWidth="1"/>
    <col min="1029" max="1029" width="15.140625" style="112" bestFit="1" customWidth="1"/>
    <col min="1030" max="1030" width="10.5703125" style="112" customWidth="1"/>
    <col min="1031" max="1031" width="3.5703125" style="112" customWidth="1"/>
    <col min="1032" max="1032" width="12.5703125" style="112" bestFit="1" customWidth="1"/>
    <col min="1033" max="1280" width="11.42578125" style="112"/>
    <col min="1281" max="1281" width="27.85546875" style="112" customWidth="1"/>
    <col min="1282" max="1282" width="54.140625" style="112" customWidth="1"/>
    <col min="1283" max="1283" width="16.28515625" style="112" bestFit="1" customWidth="1"/>
    <col min="1284" max="1284" width="3.5703125" style="112" customWidth="1"/>
    <col min="1285" max="1285" width="15.140625" style="112" bestFit="1" customWidth="1"/>
    <col min="1286" max="1286" width="10.5703125" style="112" customWidth="1"/>
    <col min="1287" max="1287" width="3.5703125" style="112" customWidth="1"/>
    <col min="1288" max="1288" width="12.5703125" style="112" bestFit="1" customWidth="1"/>
    <col min="1289" max="1536" width="11.42578125" style="112"/>
    <col min="1537" max="1537" width="27.85546875" style="112" customWidth="1"/>
    <col min="1538" max="1538" width="54.140625" style="112" customWidth="1"/>
    <col min="1539" max="1539" width="16.28515625" style="112" bestFit="1" customWidth="1"/>
    <col min="1540" max="1540" width="3.5703125" style="112" customWidth="1"/>
    <col min="1541" max="1541" width="15.140625" style="112" bestFit="1" customWidth="1"/>
    <col min="1542" max="1542" width="10.5703125" style="112" customWidth="1"/>
    <col min="1543" max="1543" width="3.5703125" style="112" customWidth="1"/>
    <col min="1544" max="1544" width="12.5703125" style="112" bestFit="1" customWidth="1"/>
    <col min="1545" max="1792" width="11.42578125" style="112"/>
    <col min="1793" max="1793" width="27.85546875" style="112" customWidth="1"/>
    <col min="1794" max="1794" width="54.140625" style="112" customWidth="1"/>
    <col min="1795" max="1795" width="16.28515625" style="112" bestFit="1" customWidth="1"/>
    <col min="1796" max="1796" width="3.5703125" style="112" customWidth="1"/>
    <col min="1797" max="1797" width="15.140625" style="112" bestFit="1" customWidth="1"/>
    <col min="1798" max="1798" width="10.5703125" style="112" customWidth="1"/>
    <col min="1799" max="1799" width="3.5703125" style="112" customWidth="1"/>
    <col min="1800" max="1800" width="12.5703125" style="112" bestFit="1" customWidth="1"/>
    <col min="1801" max="2048" width="11.42578125" style="112"/>
    <col min="2049" max="2049" width="27.85546875" style="112" customWidth="1"/>
    <col min="2050" max="2050" width="54.140625" style="112" customWidth="1"/>
    <col min="2051" max="2051" width="16.28515625" style="112" bestFit="1" customWidth="1"/>
    <col min="2052" max="2052" width="3.5703125" style="112" customWidth="1"/>
    <col min="2053" max="2053" width="15.140625" style="112" bestFit="1" customWidth="1"/>
    <col min="2054" max="2054" width="10.5703125" style="112" customWidth="1"/>
    <col min="2055" max="2055" width="3.5703125" style="112" customWidth="1"/>
    <col min="2056" max="2056" width="12.5703125" style="112" bestFit="1" customWidth="1"/>
    <col min="2057" max="2304" width="11.42578125" style="112"/>
    <col min="2305" max="2305" width="27.85546875" style="112" customWidth="1"/>
    <col min="2306" max="2306" width="54.140625" style="112" customWidth="1"/>
    <col min="2307" max="2307" width="16.28515625" style="112" bestFit="1" customWidth="1"/>
    <col min="2308" max="2308" width="3.5703125" style="112" customWidth="1"/>
    <col min="2309" max="2309" width="15.140625" style="112" bestFit="1" customWidth="1"/>
    <col min="2310" max="2310" width="10.5703125" style="112" customWidth="1"/>
    <col min="2311" max="2311" width="3.5703125" style="112" customWidth="1"/>
    <col min="2312" max="2312" width="12.5703125" style="112" bestFit="1" customWidth="1"/>
    <col min="2313" max="2560" width="11.42578125" style="112"/>
    <col min="2561" max="2561" width="27.85546875" style="112" customWidth="1"/>
    <col min="2562" max="2562" width="54.140625" style="112" customWidth="1"/>
    <col min="2563" max="2563" width="16.28515625" style="112" bestFit="1" customWidth="1"/>
    <col min="2564" max="2564" width="3.5703125" style="112" customWidth="1"/>
    <col min="2565" max="2565" width="15.140625" style="112" bestFit="1" customWidth="1"/>
    <col min="2566" max="2566" width="10.5703125" style="112" customWidth="1"/>
    <col min="2567" max="2567" width="3.5703125" style="112" customWidth="1"/>
    <col min="2568" max="2568" width="12.5703125" style="112" bestFit="1" customWidth="1"/>
    <col min="2569" max="2816" width="11.42578125" style="112"/>
    <col min="2817" max="2817" width="27.85546875" style="112" customWidth="1"/>
    <col min="2818" max="2818" width="54.140625" style="112" customWidth="1"/>
    <col min="2819" max="2819" width="16.28515625" style="112" bestFit="1" customWidth="1"/>
    <col min="2820" max="2820" width="3.5703125" style="112" customWidth="1"/>
    <col min="2821" max="2821" width="15.140625" style="112" bestFit="1" customWidth="1"/>
    <col min="2822" max="2822" width="10.5703125" style="112" customWidth="1"/>
    <col min="2823" max="2823" width="3.5703125" style="112" customWidth="1"/>
    <col min="2824" max="2824" width="12.5703125" style="112" bestFit="1" customWidth="1"/>
    <col min="2825" max="3072" width="11.42578125" style="112"/>
    <col min="3073" max="3073" width="27.85546875" style="112" customWidth="1"/>
    <col min="3074" max="3074" width="54.140625" style="112" customWidth="1"/>
    <col min="3075" max="3075" width="16.28515625" style="112" bestFit="1" customWidth="1"/>
    <col min="3076" max="3076" width="3.5703125" style="112" customWidth="1"/>
    <col min="3077" max="3077" width="15.140625" style="112" bestFit="1" customWidth="1"/>
    <col min="3078" max="3078" width="10.5703125" style="112" customWidth="1"/>
    <col min="3079" max="3079" width="3.5703125" style="112" customWidth="1"/>
    <col min="3080" max="3080" width="12.5703125" style="112" bestFit="1" customWidth="1"/>
    <col min="3081" max="3328" width="11.42578125" style="112"/>
    <col min="3329" max="3329" width="27.85546875" style="112" customWidth="1"/>
    <col min="3330" max="3330" width="54.140625" style="112" customWidth="1"/>
    <col min="3331" max="3331" width="16.28515625" style="112" bestFit="1" customWidth="1"/>
    <col min="3332" max="3332" width="3.5703125" style="112" customWidth="1"/>
    <col min="3333" max="3333" width="15.140625" style="112" bestFit="1" customWidth="1"/>
    <col min="3334" max="3334" width="10.5703125" style="112" customWidth="1"/>
    <col min="3335" max="3335" width="3.5703125" style="112" customWidth="1"/>
    <col min="3336" max="3336" width="12.5703125" style="112" bestFit="1" customWidth="1"/>
    <col min="3337" max="3584" width="11.42578125" style="112"/>
    <col min="3585" max="3585" width="27.85546875" style="112" customWidth="1"/>
    <col min="3586" max="3586" width="54.140625" style="112" customWidth="1"/>
    <col min="3587" max="3587" width="16.28515625" style="112" bestFit="1" customWidth="1"/>
    <col min="3588" max="3588" width="3.5703125" style="112" customWidth="1"/>
    <col min="3589" max="3589" width="15.140625" style="112" bestFit="1" customWidth="1"/>
    <col min="3590" max="3590" width="10.5703125" style="112" customWidth="1"/>
    <col min="3591" max="3591" width="3.5703125" style="112" customWidth="1"/>
    <col min="3592" max="3592" width="12.5703125" style="112" bestFit="1" customWidth="1"/>
    <col min="3593" max="3840" width="11.42578125" style="112"/>
    <col min="3841" max="3841" width="27.85546875" style="112" customWidth="1"/>
    <col min="3842" max="3842" width="54.140625" style="112" customWidth="1"/>
    <col min="3843" max="3843" width="16.28515625" style="112" bestFit="1" customWidth="1"/>
    <col min="3844" max="3844" width="3.5703125" style="112" customWidth="1"/>
    <col min="3845" max="3845" width="15.140625" style="112" bestFit="1" customWidth="1"/>
    <col min="3846" max="3846" width="10.5703125" style="112" customWidth="1"/>
    <col min="3847" max="3847" width="3.5703125" style="112" customWidth="1"/>
    <col min="3848" max="3848" width="12.5703125" style="112" bestFit="1" customWidth="1"/>
    <col min="3849" max="4096" width="11.42578125" style="112"/>
    <col min="4097" max="4097" width="27.85546875" style="112" customWidth="1"/>
    <col min="4098" max="4098" width="54.140625" style="112" customWidth="1"/>
    <col min="4099" max="4099" width="16.28515625" style="112" bestFit="1" customWidth="1"/>
    <col min="4100" max="4100" width="3.5703125" style="112" customWidth="1"/>
    <col min="4101" max="4101" width="15.140625" style="112" bestFit="1" customWidth="1"/>
    <col min="4102" max="4102" width="10.5703125" style="112" customWidth="1"/>
    <col min="4103" max="4103" width="3.5703125" style="112" customWidth="1"/>
    <col min="4104" max="4104" width="12.5703125" style="112" bestFit="1" customWidth="1"/>
    <col min="4105" max="4352" width="11.42578125" style="112"/>
    <col min="4353" max="4353" width="27.85546875" style="112" customWidth="1"/>
    <col min="4354" max="4354" width="54.140625" style="112" customWidth="1"/>
    <col min="4355" max="4355" width="16.28515625" style="112" bestFit="1" customWidth="1"/>
    <col min="4356" max="4356" width="3.5703125" style="112" customWidth="1"/>
    <col min="4357" max="4357" width="15.140625" style="112" bestFit="1" customWidth="1"/>
    <col min="4358" max="4358" width="10.5703125" style="112" customWidth="1"/>
    <col min="4359" max="4359" width="3.5703125" style="112" customWidth="1"/>
    <col min="4360" max="4360" width="12.5703125" style="112" bestFit="1" customWidth="1"/>
    <col min="4361" max="4608" width="11.42578125" style="112"/>
    <col min="4609" max="4609" width="27.85546875" style="112" customWidth="1"/>
    <col min="4610" max="4610" width="54.140625" style="112" customWidth="1"/>
    <col min="4611" max="4611" width="16.28515625" style="112" bestFit="1" customWidth="1"/>
    <col min="4612" max="4612" width="3.5703125" style="112" customWidth="1"/>
    <col min="4613" max="4613" width="15.140625" style="112" bestFit="1" customWidth="1"/>
    <col min="4614" max="4614" width="10.5703125" style="112" customWidth="1"/>
    <col min="4615" max="4615" width="3.5703125" style="112" customWidth="1"/>
    <col min="4616" max="4616" width="12.5703125" style="112" bestFit="1" customWidth="1"/>
    <col min="4617" max="4864" width="11.42578125" style="112"/>
    <col min="4865" max="4865" width="27.85546875" style="112" customWidth="1"/>
    <col min="4866" max="4866" width="54.140625" style="112" customWidth="1"/>
    <col min="4867" max="4867" width="16.28515625" style="112" bestFit="1" customWidth="1"/>
    <col min="4868" max="4868" width="3.5703125" style="112" customWidth="1"/>
    <col min="4869" max="4869" width="15.140625" style="112" bestFit="1" customWidth="1"/>
    <col min="4870" max="4870" width="10.5703125" style="112" customWidth="1"/>
    <col min="4871" max="4871" width="3.5703125" style="112" customWidth="1"/>
    <col min="4872" max="4872" width="12.5703125" style="112" bestFit="1" customWidth="1"/>
    <col min="4873" max="5120" width="11.42578125" style="112"/>
    <col min="5121" max="5121" width="27.85546875" style="112" customWidth="1"/>
    <col min="5122" max="5122" width="54.140625" style="112" customWidth="1"/>
    <col min="5123" max="5123" width="16.28515625" style="112" bestFit="1" customWidth="1"/>
    <col min="5124" max="5124" width="3.5703125" style="112" customWidth="1"/>
    <col min="5125" max="5125" width="15.140625" style="112" bestFit="1" customWidth="1"/>
    <col min="5126" max="5126" width="10.5703125" style="112" customWidth="1"/>
    <col min="5127" max="5127" width="3.5703125" style="112" customWidth="1"/>
    <col min="5128" max="5128" width="12.5703125" style="112" bestFit="1" customWidth="1"/>
    <col min="5129" max="5376" width="11.42578125" style="112"/>
    <col min="5377" max="5377" width="27.85546875" style="112" customWidth="1"/>
    <col min="5378" max="5378" width="54.140625" style="112" customWidth="1"/>
    <col min="5379" max="5379" width="16.28515625" style="112" bestFit="1" customWidth="1"/>
    <col min="5380" max="5380" width="3.5703125" style="112" customWidth="1"/>
    <col min="5381" max="5381" width="15.140625" style="112" bestFit="1" customWidth="1"/>
    <col min="5382" max="5382" width="10.5703125" style="112" customWidth="1"/>
    <col min="5383" max="5383" width="3.5703125" style="112" customWidth="1"/>
    <col min="5384" max="5384" width="12.5703125" style="112" bestFit="1" customWidth="1"/>
    <col min="5385" max="5632" width="11.42578125" style="112"/>
    <col min="5633" max="5633" width="27.85546875" style="112" customWidth="1"/>
    <col min="5634" max="5634" width="54.140625" style="112" customWidth="1"/>
    <col min="5635" max="5635" width="16.28515625" style="112" bestFit="1" customWidth="1"/>
    <col min="5636" max="5636" width="3.5703125" style="112" customWidth="1"/>
    <col min="5637" max="5637" width="15.140625" style="112" bestFit="1" customWidth="1"/>
    <col min="5638" max="5638" width="10.5703125" style="112" customWidth="1"/>
    <col min="5639" max="5639" width="3.5703125" style="112" customWidth="1"/>
    <col min="5640" max="5640" width="12.5703125" style="112" bestFit="1" customWidth="1"/>
    <col min="5641" max="5888" width="11.42578125" style="112"/>
    <col min="5889" max="5889" width="27.85546875" style="112" customWidth="1"/>
    <col min="5890" max="5890" width="54.140625" style="112" customWidth="1"/>
    <col min="5891" max="5891" width="16.28515625" style="112" bestFit="1" customWidth="1"/>
    <col min="5892" max="5892" width="3.5703125" style="112" customWidth="1"/>
    <col min="5893" max="5893" width="15.140625" style="112" bestFit="1" customWidth="1"/>
    <col min="5894" max="5894" width="10.5703125" style="112" customWidth="1"/>
    <col min="5895" max="5895" width="3.5703125" style="112" customWidth="1"/>
    <col min="5896" max="5896" width="12.5703125" style="112" bestFit="1" customWidth="1"/>
    <col min="5897" max="6144" width="11.42578125" style="112"/>
    <col min="6145" max="6145" width="27.85546875" style="112" customWidth="1"/>
    <col min="6146" max="6146" width="54.140625" style="112" customWidth="1"/>
    <col min="6147" max="6147" width="16.28515625" style="112" bestFit="1" customWidth="1"/>
    <col min="6148" max="6148" width="3.5703125" style="112" customWidth="1"/>
    <col min="6149" max="6149" width="15.140625" style="112" bestFit="1" customWidth="1"/>
    <col min="6150" max="6150" width="10.5703125" style="112" customWidth="1"/>
    <col min="6151" max="6151" width="3.5703125" style="112" customWidth="1"/>
    <col min="6152" max="6152" width="12.5703125" style="112" bestFit="1" customWidth="1"/>
    <col min="6153" max="6400" width="11.42578125" style="112"/>
    <col min="6401" max="6401" width="27.85546875" style="112" customWidth="1"/>
    <col min="6402" max="6402" width="54.140625" style="112" customWidth="1"/>
    <col min="6403" max="6403" width="16.28515625" style="112" bestFit="1" customWidth="1"/>
    <col min="6404" max="6404" width="3.5703125" style="112" customWidth="1"/>
    <col min="6405" max="6405" width="15.140625" style="112" bestFit="1" customWidth="1"/>
    <col min="6406" max="6406" width="10.5703125" style="112" customWidth="1"/>
    <col min="6407" max="6407" width="3.5703125" style="112" customWidth="1"/>
    <col min="6408" max="6408" width="12.5703125" style="112" bestFit="1" customWidth="1"/>
    <col min="6409" max="6656" width="11.42578125" style="112"/>
    <col min="6657" max="6657" width="27.85546875" style="112" customWidth="1"/>
    <col min="6658" max="6658" width="54.140625" style="112" customWidth="1"/>
    <col min="6659" max="6659" width="16.28515625" style="112" bestFit="1" customWidth="1"/>
    <col min="6660" max="6660" width="3.5703125" style="112" customWidth="1"/>
    <col min="6661" max="6661" width="15.140625" style="112" bestFit="1" customWidth="1"/>
    <col min="6662" max="6662" width="10.5703125" style="112" customWidth="1"/>
    <col min="6663" max="6663" width="3.5703125" style="112" customWidth="1"/>
    <col min="6664" max="6664" width="12.5703125" style="112" bestFit="1" customWidth="1"/>
    <col min="6665" max="6912" width="11.42578125" style="112"/>
    <col min="6913" max="6913" width="27.85546875" style="112" customWidth="1"/>
    <col min="6914" max="6914" width="54.140625" style="112" customWidth="1"/>
    <col min="6915" max="6915" width="16.28515625" style="112" bestFit="1" customWidth="1"/>
    <col min="6916" max="6916" width="3.5703125" style="112" customWidth="1"/>
    <col min="6917" max="6917" width="15.140625" style="112" bestFit="1" customWidth="1"/>
    <col min="6918" max="6918" width="10.5703125" style="112" customWidth="1"/>
    <col min="6919" max="6919" width="3.5703125" style="112" customWidth="1"/>
    <col min="6920" max="6920" width="12.5703125" style="112" bestFit="1" customWidth="1"/>
    <col min="6921" max="7168" width="11.42578125" style="112"/>
    <col min="7169" max="7169" width="27.85546875" style="112" customWidth="1"/>
    <col min="7170" max="7170" width="54.140625" style="112" customWidth="1"/>
    <col min="7171" max="7171" width="16.28515625" style="112" bestFit="1" customWidth="1"/>
    <col min="7172" max="7172" width="3.5703125" style="112" customWidth="1"/>
    <col min="7173" max="7173" width="15.140625" style="112" bestFit="1" customWidth="1"/>
    <col min="7174" max="7174" width="10.5703125" style="112" customWidth="1"/>
    <col min="7175" max="7175" width="3.5703125" style="112" customWidth="1"/>
    <col min="7176" max="7176" width="12.5703125" style="112" bestFit="1" customWidth="1"/>
    <col min="7177" max="7424" width="11.42578125" style="112"/>
    <col min="7425" max="7425" width="27.85546875" style="112" customWidth="1"/>
    <col min="7426" max="7426" width="54.140625" style="112" customWidth="1"/>
    <col min="7427" max="7427" width="16.28515625" style="112" bestFit="1" customWidth="1"/>
    <col min="7428" max="7428" width="3.5703125" style="112" customWidth="1"/>
    <col min="7429" max="7429" width="15.140625" style="112" bestFit="1" customWidth="1"/>
    <col min="7430" max="7430" width="10.5703125" style="112" customWidth="1"/>
    <col min="7431" max="7431" width="3.5703125" style="112" customWidth="1"/>
    <col min="7432" max="7432" width="12.5703125" style="112" bestFit="1" customWidth="1"/>
    <col min="7433" max="7680" width="11.42578125" style="112"/>
    <col min="7681" max="7681" width="27.85546875" style="112" customWidth="1"/>
    <col min="7682" max="7682" width="54.140625" style="112" customWidth="1"/>
    <col min="7683" max="7683" width="16.28515625" style="112" bestFit="1" customWidth="1"/>
    <col min="7684" max="7684" width="3.5703125" style="112" customWidth="1"/>
    <col min="7685" max="7685" width="15.140625" style="112" bestFit="1" customWidth="1"/>
    <col min="7686" max="7686" width="10.5703125" style="112" customWidth="1"/>
    <col min="7687" max="7687" width="3.5703125" style="112" customWidth="1"/>
    <col min="7688" max="7688" width="12.5703125" style="112" bestFit="1" customWidth="1"/>
    <col min="7689" max="7936" width="11.42578125" style="112"/>
    <col min="7937" max="7937" width="27.85546875" style="112" customWidth="1"/>
    <col min="7938" max="7938" width="54.140625" style="112" customWidth="1"/>
    <col min="7939" max="7939" width="16.28515625" style="112" bestFit="1" customWidth="1"/>
    <col min="7940" max="7940" width="3.5703125" style="112" customWidth="1"/>
    <col min="7941" max="7941" width="15.140625" style="112" bestFit="1" customWidth="1"/>
    <col min="7942" max="7942" width="10.5703125" style="112" customWidth="1"/>
    <col min="7943" max="7943" width="3.5703125" style="112" customWidth="1"/>
    <col min="7944" max="7944" width="12.5703125" style="112" bestFit="1" customWidth="1"/>
    <col min="7945" max="8192" width="11.42578125" style="112"/>
    <col min="8193" max="8193" width="27.85546875" style="112" customWidth="1"/>
    <col min="8194" max="8194" width="54.140625" style="112" customWidth="1"/>
    <col min="8195" max="8195" width="16.28515625" style="112" bestFit="1" customWidth="1"/>
    <col min="8196" max="8196" width="3.5703125" style="112" customWidth="1"/>
    <col min="8197" max="8197" width="15.140625" style="112" bestFit="1" customWidth="1"/>
    <col min="8198" max="8198" width="10.5703125" style="112" customWidth="1"/>
    <col min="8199" max="8199" width="3.5703125" style="112" customWidth="1"/>
    <col min="8200" max="8200" width="12.5703125" style="112" bestFit="1" customWidth="1"/>
    <col min="8201" max="8448" width="11.42578125" style="112"/>
    <col min="8449" max="8449" width="27.85546875" style="112" customWidth="1"/>
    <col min="8450" max="8450" width="54.140625" style="112" customWidth="1"/>
    <col min="8451" max="8451" width="16.28515625" style="112" bestFit="1" customWidth="1"/>
    <col min="8452" max="8452" width="3.5703125" style="112" customWidth="1"/>
    <col min="8453" max="8453" width="15.140625" style="112" bestFit="1" customWidth="1"/>
    <col min="8454" max="8454" width="10.5703125" style="112" customWidth="1"/>
    <col min="8455" max="8455" width="3.5703125" style="112" customWidth="1"/>
    <col min="8456" max="8456" width="12.5703125" style="112" bestFit="1" customWidth="1"/>
    <col min="8457" max="8704" width="11.42578125" style="112"/>
    <col min="8705" max="8705" width="27.85546875" style="112" customWidth="1"/>
    <col min="8706" max="8706" width="54.140625" style="112" customWidth="1"/>
    <col min="8707" max="8707" width="16.28515625" style="112" bestFit="1" customWidth="1"/>
    <col min="8708" max="8708" width="3.5703125" style="112" customWidth="1"/>
    <col min="8709" max="8709" width="15.140625" style="112" bestFit="1" customWidth="1"/>
    <col min="8710" max="8710" width="10.5703125" style="112" customWidth="1"/>
    <col min="8711" max="8711" width="3.5703125" style="112" customWidth="1"/>
    <col min="8712" max="8712" width="12.5703125" style="112" bestFit="1" customWidth="1"/>
    <col min="8713" max="8960" width="11.42578125" style="112"/>
    <col min="8961" max="8961" width="27.85546875" style="112" customWidth="1"/>
    <col min="8962" max="8962" width="54.140625" style="112" customWidth="1"/>
    <col min="8963" max="8963" width="16.28515625" style="112" bestFit="1" customWidth="1"/>
    <col min="8964" max="8964" width="3.5703125" style="112" customWidth="1"/>
    <col min="8965" max="8965" width="15.140625" style="112" bestFit="1" customWidth="1"/>
    <col min="8966" max="8966" width="10.5703125" style="112" customWidth="1"/>
    <col min="8967" max="8967" width="3.5703125" style="112" customWidth="1"/>
    <col min="8968" max="8968" width="12.5703125" style="112" bestFit="1" customWidth="1"/>
    <col min="8969" max="9216" width="11.42578125" style="112"/>
    <col min="9217" max="9217" width="27.85546875" style="112" customWidth="1"/>
    <col min="9218" max="9218" width="54.140625" style="112" customWidth="1"/>
    <col min="9219" max="9219" width="16.28515625" style="112" bestFit="1" customWidth="1"/>
    <col min="9220" max="9220" width="3.5703125" style="112" customWidth="1"/>
    <col min="9221" max="9221" width="15.140625" style="112" bestFit="1" customWidth="1"/>
    <col min="9222" max="9222" width="10.5703125" style="112" customWidth="1"/>
    <col min="9223" max="9223" width="3.5703125" style="112" customWidth="1"/>
    <col min="9224" max="9224" width="12.5703125" style="112" bestFit="1" customWidth="1"/>
    <col min="9225" max="9472" width="11.42578125" style="112"/>
    <col min="9473" max="9473" width="27.85546875" style="112" customWidth="1"/>
    <col min="9474" max="9474" width="54.140625" style="112" customWidth="1"/>
    <col min="9475" max="9475" width="16.28515625" style="112" bestFit="1" customWidth="1"/>
    <col min="9476" max="9476" width="3.5703125" style="112" customWidth="1"/>
    <col min="9477" max="9477" width="15.140625" style="112" bestFit="1" customWidth="1"/>
    <col min="9478" max="9478" width="10.5703125" style="112" customWidth="1"/>
    <col min="9479" max="9479" width="3.5703125" style="112" customWidth="1"/>
    <col min="9480" max="9480" width="12.5703125" style="112" bestFit="1" customWidth="1"/>
    <col min="9481" max="9728" width="11.42578125" style="112"/>
    <col min="9729" max="9729" width="27.85546875" style="112" customWidth="1"/>
    <col min="9730" max="9730" width="54.140625" style="112" customWidth="1"/>
    <col min="9731" max="9731" width="16.28515625" style="112" bestFit="1" customWidth="1"/>
    <col min="9732" max="9732" width="3.5703125" style="112" customWidth="1"/>
    <col min="9733" max="9733" width="15.140625" style="112" bestFit="1" customWidth="1"/>
    <col min="9734" max="9734" width="10.5703125" style="112" customWidth="1"/>
    <col min="9735" max="9735" width="3.5703125" style="112" customWidth="1"/>
    <col min="9736" max="9736" width="12.5703125" style="112" bestFit="1" customWidth="1"/>
    <col min="9737" max="9984" width="11.42578125" style="112"/>
    <col min="9985" max="9985" width="27.85546875" style="112" customWidth="1"/>
    <col min="9986" max="9986" width="54.140625" style="112" customWidth="1"/>
    <col min="9987" max="9987" width="16.28515625" style="112" bestFit="1" customWidth="1"/>
    <col min="9988" max="9988" width="3.5703125" style="112" customWidth="1"/>
    <col min="9989" max="9989" width="15.140625" style="112" bestFit="1" customWidth="1"/>
    <col min="9990" max="9990" width="10.5703125" style="112" customWidth="1"/>
    <col min="9991" max="9991" width="3.5703125" style="112" customWidth="1"/>
    <col min="9992" max="9992" width="12.5703125" style="112" bestFit="1" customWidth="1"/>
    <col min="9993" max="10240" width="11.42578125" style="112"/>
    <col min="10241" max="10241" width="27.85546875" style="112" customWidth="1"/>
    <col min="10242" max="10242" width="54.140625" style="112" customWidth="1"/>
    <col min="10243" max="10243" width="16.28515625" style="112" bestFit="1" customWidth="1"/>
    <col min="10244" max="10244" width="3.5703125" style="112" customWidth="1"/>
    <col min="10245" max="10245" width="15.140625" style="112" bestFit="1" customWidth="1"/>
    <col min="10246" max="10246" width="10.5703125" style="112" customWidth="1"/>
    <col min="10247" max="10247" width="3.5703125" style="112" customWidth="1"/>
    <col min="10248" max="10248" width="12.5703125" style="112" bestFit="1" customWidth="1"/>
    <col min="10249" max="10496" width="11.42578125" style="112"/>
    <col min="10497" max="10497" width="27.85546875" style="112" customWidth="1"/>
    <col min="10498" max="10498" width="54.140625" style="112" customWidth="1"/>
    <col min="10499" max="10499" width="16.28515625" style="112" bestFit="1" customWidth="1"/>
    <col min="10500" max="10500" width="3.5703125" style="112" customWidth="1"/>
    <col min="10501" max="10501" width="15.140625" style="112" bestFit="1" customWidth="1"/>
    <col min="10502" max="10502" width="10.5703125" style="112" customWidth="1"/>
    <col min="10503" max="10503" width="3.5703125" style="112" customWidth="1"/>
    <col min="10504" max="10504" width="12.5703125" style="112" bestFit="1" customWidth="1"/>
    <col min="10505" max="10752" width="11.42578125" style="112"/>
    <col min="10753" max="10753" width="27.85546875" style="112" customWidth="1"/>
    <col min="10754" max="10754" width="54.140625" style="112" customWidth="1"/>
    <col min="10755" max="10755" width="16.28515625" style="112" bestFit="1" customWidth="1"/>
    <col min="10756" max="10756" width="3.5703125" style="112" customWidth="1"/>
    <col min="10757" max="10757" width="15.140625" style="112" bestFit="1" customWidth="1"/>
    <col min="10758" max="10758" width="10.5703125" style="112" customWidth="1"/>
    <col min="10759" max="10759" width="3.5703125" style="112" customWidth="1"/>
    <col min="10760" max="10760" width="12.5703125" style="112" bestFit="1" customWidth="1"/>
    <col min="10761" max="11008" width="11.42578125" style="112"/>
    <col min="11009" max="11009" width="27.85546875" style="112" customWidth="1"/>
    <col min="11010" max="11010" width="54.140625" style="112" customWidth="1"/>
    <col min="11011" max="11011" width="16.28515625" style="112" bestFit="1" customWidth="1"/>
    <col min="11012" max="11012" width="3.5703125" style="112" customWidth="1"/>
    <col min="11013" max="11013" width="15.140625" style="112" bestFit="1" customWidth="1"/>
    <col min="11014" max="11014" width="10.5703125" style="112" customWidth="1"/>
    <col min="11015" max="11015" width="3.5703125" style="112" customWidth="1"/>
    <col min="11016" max="11016" width="12.5703125" style="112" bestFit="1" customWidth="1"/>
    <col min="11017" max="11264" width="11.42578125" style="112"/>
    <col min="11265" max="11265" width="27.85546875" style="112" customWidth="1"/>
    <col min="11266" max="11266" width="54.140625" style="112" customWidth="1"/>
    <col min="11267" max="11267" width="16.28515625" style="112" bestFit="1" customWidth="1"/>
    <col min="11268" max="11268" width="3.5703125" style="112" customWidth="1"/>
    <col min="11269" max="11269" width="15.140625" style="112" bestFit="1" customWidth="1"/>
    <col min="11270" max="11270" width="10.5703125" style="112" customWidth="1"/>
    <col min="11271" max="11271" width="3.5703125" style="112" customWidth="1"/>
    <col min="11272" max="11272" width="12.5703125" style="112" bestFit="1" customWidth="1"/>
    <col min="11273" max="11520" width="11.42578125" style="112"/>
    <col min="11521" max="11521" width="27.85546875" style="112" customWidth="1"/>
    <col min="11522" max="11522" width="54.140625" style="112" customWidth="1"/>
    <col min="11523" max="11523" width="16.28515625" style="112" bestFit="1" customWidth="1"/>
    <col min="11524" max="11524" width="3.5703125" style="112" customWidth="1"/>
    <col min="11525" max="11525" width="15.140625" style="112" bestFit="1" customWidth="1"/>
    <col min="11526" max="11526" width="10.5703125" style="112" customWidth="1"/>
    <col min="11527" max="11527" width="3.5703125" style="112" customWidth="1"/>
    <col min="11528" max="11528" width="12.5703125" style="112" bestFit="1" customWidth="1"/>
    <col min="11529" max="11776" width="11.42578125" style="112"/>
    <col min="11777" max="11777" width="27.85546875" style="112" customWidth="1"/>
    <col min="11778" max="11778" width="54.140625" style="112" customWidth="1"/>
    <col min="11779" max="11779" width="16.28515625" style="112" bestFit="1" customWidth="1"/>
    <col min="11780" max="11780" width="3.5703125" style="112" customWidth="1"/>
    <col min="11781" max="11781" width="15.140625" style="112" bestFit="1" customWidth="1"/>
    <col min="11782" max="11782" width="10.5703125" style="112" customWidth="1"/>
    <col min="11783" max="11783" width="3.5703125" style="112" customWidth="1"/>
    <col min="11784" max="11784" width="12.5703125" style="112" bestFit="1" customWidth="1"/>
    <col min="11785" max="12032" width="11.42578125" style="112"/>
    <col min="12033" max="12033" width="27.85546875" style="112" customWidth="1"/>
    <col min="12034" max="12034" width="54.140625" style="112" customWidth="1"/>
    <col min="12035" max="12035" width="16.28515625" style="112" bestFit="1" customWidth="1"/>
    <col min="12036" max="12036" width="3.5703125" style="112" customWidth="1"/>
    <col min="12037" max="12037" width="15.140625" style="112" bestFit="1" customWidth="1"/>
    <col min="12038" max="12038" width="10.5703125" style="112" customWidth="1"/>
    <col min="12039" max="12039" width="3.5703125" style="112" customWidth="1"/>
    <col min="12040" max="12040" width="12.5703125" style="112" bestFit="1" customWidth="1"/>
    <col min="12041" max="12288" width="11.42578125" style="112"/>
    <col min="12289" max="12289" width="27.85546875" style="112" customWidth="1"/>
    <col min="12290" max="12290" width="54.140625" style="112" customWidth="1"/>
    <col min="12291" max="12291" width="16.28515625" style="112" bestFit="1" customWidth="1"/>
    <col min="12292" max="12292" width="3.5703125" style="112" customWidth="1"/>
    <col min="12293" max="12293" width="15.140625" style="112" bestFit="1" customWidth="1"/>
    <col min="12294" max="12294" width="10.5703125" style="112" customWidth="1"/>
    <col min="12295" max="12295" width="3.5703125" style="112" customWidth="1"/>
    <col min="12296" max="12296" width="12.5703125" style="112" bestFit="1" customWidth="1"/>
    <col min="12297" max="12544" width="11.42578125" style="112"/>
    <col min="12545" max="12545" width="27.85546875" style="112" customWidth="1"/>
    <col min="12546" max="12546" width="54.140625" style="112" customWidth="1"/>
    <col min="12547" max="12547" width="16.28515625" style="112" bestFit="1" customWidth="1"/>
    <col min="12548" max="12548" width="3.5703125" style="112" customWidth="1"/>
    <col min="12549" max="12549" width="15.140625" style="112" bestFit="1" customWidth="1"/>
    <col min="12550" max="12550" width="10.5703125" style="112" customWidth="1"/>
    <col min="12551" max="12551" width="3.5703125" style="112" customWidth="1"/>
    <col min="12552" max="12552" width="12.5703125" style="112" bestFit="1" customWidth="1"/>
    <col min="12553" max="12800" width="11.42578125" style="112"/>
    <col min="12801" max="12801" width="27.85546875" style="112" customWidth="1"/>
    <col min="12802" max="12802" width="54.140625" style="112" customWidth="1"/>
    <col min="12803" max="12803" width="16.28515625" style="112" bestFit="1" customWidth="1"/>
    <col min="12804" max="12804" width="3.5703125" style="112" customWidth="1"/>
    <col min="12805" max="12805" width="15.140625" style="112" bestFit="1" customWidth="1"/>
    <col min="12806" max="12806" width="10.5703125" style="112" customWidth="1"/>
    <col min="12807" max="12807" width="3.5703125" style="112" customWidth="1"/>
    <col min="12808" max="12808" width="12.5703125" style="112" bestFit="1" customWidth="1"/>
    <col min="12809" max="13056" width="11.42578125" style="112"/>
    <col min="13057" max="13057" width="27.85546875" style="112" customWidth="1"/>
    <col min="13058" max="13058" width="54.140625" style="112" customWidth="1"/>
    <col min="13059" max="13059" width="16.28515625" style="112" bestFit="1" customWidth="1"/>
    <col min="13060" max="13060" width="3.5703125" style="112" customWidth="1"/>
    <col min="13061" max="13061" width="15.140625" style="112" bestFit="1" customWidth="1"/>
    <col min="13062" max="13062" width="10.5703125" style="112" customWidth="1"/>
    <col min="13063" max="13063" width="3.5703125" style="112" customWidth="1"/>
    <col min="13064" max="13064" width="12.5703125" style="112" bestFit="1" customWidth="1"/>
    <col min="13065" max="13312" width="11.42578125" style="112"/>
    <col min="13313" max="13313" width="27.85546875" style="112" customWidth="1"/>
    <col min="13314" max="13314" width="54.140625" style="112" customWidth="1"/>
    <col min="13315" max="13315" width="16.28515625" style="112" bestFit="1" customWidth="1"/>
    <col min="13316" max="13316" width="3.5703125" style="112" customWidth="1"/>
    <col min="13317" max="13317" width="15.140625" style="112" bestFit="1" customWidth="1"/>
    <col min="13318" max="13318" width="10.5703125" style="112" customWidth="1"/>
    <col min="13319" max="13319" width="3.5703125" style="112" customWidth="1"/>
    <col min="13320" max="13320" width="12.5703125" style="112" bestFit="1" customWidth="1"/>
    <col min="13321" max="13568" width="11.42578125" style="112"/>
    <col min="13569" max="13569" width="27.85546875" style="112" customWidth="1"/>
    <col min="13570" max="13570" width="54.140625" style="112" customWidth="1"/>
    <col min="13571" max="13571" width="16.28515625" style="112" bestFit="1" customWidth="1"/>
    <col min="13572" max="13572" width="3.5703125" style="112" customWidth="1"/>
    <col min="13573" max="13573" width="15.140625" style="112" bestFit="1" customWidth="1"/>
    <col min="13574" max="13574" width="10.5703125" style="112" customWidth="1"/>
    <col min="13575" max="13575" width="3.5703125" style="112" customWidth="1"/>
    <col min="13576" max="13576" width="12.5703125" style="112" bestFit="1" customWidth="1"/>
    <col min="13577" max="13824" width="11.42578125" style="112"/>
    <col min="13825" max="13825" width="27.85546875" style="112" customWidth="1"/>
    <col min="13826" max="13826" width="54.140625" style="112" customWidth="1"/>
    <col min="13827" max="13827" width="16.28515625" style="112" bestFit="1" customWidth="1"/>
    <col min="13828" max="13828" width="3.5703125" style="112" customWidth="1"/>
    <col min="13829" max="13829" width="15.140625" style="112" bestFit="1" customWidth="1"/>
    <col min="13830" max="13830" width="10.5703125" style="112" customWidth="1"/>
    <col min="13831" max="13831" width="3.5703125" style="112" customWidth="1"/>
    <col min="13832" max="13832" width="12.5703125" style="112" bestFit="1" customWidth="1"/>
    <col min="13833" max="14080" width="11.42578125" style="112"/>
    <col min="14081" max="14081" width="27.85546875" style="112" customWidth="1"/>
    <col min="14082" max="14082" width="54.140625" style="112" customWidth="1"/>
    <col min="14083" max="14083" width="16.28515625" style="112" bestFit="1" customWidth="1"/>
    <col min="14084" max="14084" width="3.5703125" style="112" customWidth="1"/>
    <col min="14085" max="14085" width="15.140625" style="112" bestFit="1" customWidth="1"/>
    <col min="14086" max="14086" width="10.5703125" style="112" customWidth="1"/>
    <col min="14087" max="14087" width="3.5703125" style="112" customWidth="1"/>
    <col min="14088" max="14088" width="12.5703125" style="112" bestFit="1" customWidth="1"/>
    <col min="14089" max="14336" width="11.42578125" style="112"/>
    <col min="14337" max="14337" width="27.85546875" style="112" customWidth="1"/>
    <col min="14338" max="14338" width="54.140625" style="112" customWidth="1"/>
    <col min="14339" max="14339" width="16.28515625" style="112" bestFit="1" customWidth="1"/>
    <col min="14340" max="14340" width="3.5703125" style="112" customWidth="1"/>
    <col min="14341" max="14341" width="15.140625" style="112" bestFit="1" customWidth="1"/>
    <col min="14342" max="14342" width="10.5703125" style="112" customWidth="1"/>
    <col min="14343" max="14343" width="3.5703125" style="112" customWidth="1"/>
    <col min="14344" max="14344" width="12.5703125" style="112" bestFit="1" customWidth="1"/>
    <col min="14345" max="14592" width="11.42578125" style="112"/>
    <col min="14593" max="14593" width="27.85546875" style="112" customWidth="1"/>
    <col min="14594" max="14594" width="54.140625" style="112" customWidth="1"/>
    <col min="14595" max="14595" width="16.28515625" style="112" bestFit="1" customWidth="1"/>
    <col min="14596" max="14596" width="3.5703125" style="112" customWidth="1"/>
    <col min="14597" max="14597" width="15.140625" style="112" bestFit="1" customWidth="1"/>
    <col min="14598" max="14598" width="10.5703125" style="112" customWidth="1"/>
    <col min="14599" max="14599" width="3.5703125" style="112" customWidth="1"/>
    <col min="14600" max="14600" width="12.5703125" style="112" bestFit="1" customWidth="1"/>
    <col min="14601" max="14848" width="11.42578125" style="112"/>
    <col min="14849" max="14849" width="27.85546875" style="112" customWidth="1"/>
    <col min="14850" max="14850" width="54.140625" style="112" customWidth="1"/>
    <col min="14851" max="14851" width="16.28515625" style="112" bestFit="1" customWidth="1"/>
    <col min="14852" max="14852" width="3.5703125" style="112" customWidth="1"/>
    <col min="14853" max="14853" width="15.140625" style="112" bestFit="1" customWidth="1"/>
    <col min="14854" max="14854" width="10.5703125" style="112" customWidth="1"/>
    <col min="14855" max="14855" width="3.5703125" style="112" customWidth="1"/>
    <col min="14856" max="14856" width="12.5703125" style="112" bestFit="1" customWidth="1"/>
    <col min="14857" max="15104" width="11.42578125" style="112"/>
    <col min="15105" max="15105" width="27.85546875" style="112" customWidth="1"/>
    <col min="15106" max="15106" width="54.140625" style="112" customWidth="1"/>
    <col min="15107" max="15107" width="16.28515625" style="112" bestFit="1" customWidth="1"/>
    <col min="15108" max="15108" width="3.5703125" style="112" customWidth="1"/>
    <col min="15109" max="15109" width="15.140625" style="112" bestFit="1" customWidth="1"/>
    <col min="15110" max="15110" width="10.5703125" style="112" customWidth="1"/>
    <col min="15111" max="15111" width="3.5703125" style="112" customWidth="1"/>
    <col min="15112" max="15112" width="12.5703125" style="112" bestFit="1" customWidth="1"/>
    <col min="15113" max="15360" width="11.42578125" style="112"/>
    <col min="15361" max="15361" width="27.85546875" style="112" customWidth="1"/>
    <col min="15362" max="15362" width="54.140625" style="112" customWidth="1"/>
    <col min="15363" max="15363" width="16.28515625" style="112" bestFit="1" customWidth="1"/>
    <col min="15364" max="15364" width="3.5703125" style="112" customWidth="1"/>
    <col min="15365" max="15365" width="15.140625" style="112" bestFit="1" customWidth="1"/>
    <col min="15366" max="15366" width="10.5703125" style="112" customWidth="1"/>
    <col min="15367" max="15367" width="3.5703125" style="112" customWidth="1"/>
    <col min="15368" max="15368" width="12.5703125" style="112" bestFit="1" customWidth="1"/>
    <col min="15369" max="15616" width="11.42578125" style="112"/>
    <col min="15617" max="15617" width="27.85546875" style="112" customWidth="1"/>
    <col min="15618" max="15618" width="54.140625" style="112" customWidth="1"/>
    <col min="15619" max="15619" width="16.28515625" style="112" bestFit="1" customWidth="1"/>
    <col min="15620" max="15620" width="3.5703125" style="112" customWidth="1"/>
    <col min="15621" max="15621" width="15.140625" style="112" bestFit="1" customWidth="1"/>
    <col min="15622" max="15622" width="10.5703125" style="112" customWidth="1"/>
    <col min="15623" max="15623" width="3.5703125" style="112" customWidth="1"/>
    <col min="15624" max="15624" width="12.5703125" style="112" bestFit="1" customWidth="1"/>
    <col min="15625" max="15872" width="11.42578125" style="112"/>
    <col min="15873" max="15873" width="27.85546875" style="112" customWidth="1"/>
    <col min="15874" max="15874" width="54.140625" style="112" customWidth="1"/>
    <col min="15875" max="15875" width="16.28515625" style="112" bestFit="1" customWidth="1"/>
    <col min="15876" max="15876" width="3.5703125" style="112" customWidth="1"/>
    <col min="15877" max="15877" width="15.140625" style="112" bestFit="1" customWidth="1"/>
    <col min="15878" max="15878" width="10.5703125" style="112" customWidth="1"/>
    <col min="15879" max="15879" width="3.5703125" style="112" customWidth="1"/>
    <col min="15880" max="15880" width="12.5703125" style="112" bestFit="1" customWidth="1"/>
    <col min="15881" max="16128" width="11.42578125" style="112"/>
    <col min="16129" max="16129" width="27.85546875" style="112" customWidth="1"/>
    <col min="16130" max="16130" width="54.140625" style="112" customWidth="1"/>
    <col min="16131" max="16131" width="16.28515625" style="112" bestFit="1" customWidth="1"/>
    <col min="16132" max="16132" width="3.5703125" style="112" customWidth="1"/>
    <col min="16133" max="16133" width="15.140625" style="112" bestFit="1" customWidth="1"/>
    <col min="16134" max="16134" width="10.5703125" style="112" customWidth="1"/>
    <col min="16135" max="16135" width="3.5703125" style="112" customWidth="1"/>
    <col min="16136" max="16136" width="12.5703125" style="112" bestFit="1" customWidth="1"/>
    <col min="16137" max="16384" width="11.42578125" style="112"/>
  </cols>
  <sheetData>
    <row r="1" spans="1:14" customFormat="1" x14ac:dyDescent="0.25">
      <c r="C1" s="6" t="s">
        <v>2</v>
      </c>
      <c r="D1" s="1"/>
      <c r="E1" s="1"/>
      <c r="F1" s="1"/>
      <c r="G1" s="112"/>
      <c r="H1" s="112"/>
      <c r="I1" s="2" t="s">
        <v>57</v>
      </c>
      <c r="J1" s="3" t="s">
        <v>0</v>
      </c>
      <c r="K1" s="112"/>
      <c r="L1" s="112"/>
      <c r="M1" s="112"/>
      <c r="N1" s="112"/>
    </row>
    <row r="2" spans="1:14" customFormat="1" x14ac:dyDescent="0.25">
      <c r="C2" s="6" t="s">
        <v>52</v>
      </c>
      <c r="G2" s="112"/>
      <c r="H2" s="112"/>
      <c r="I2" s="2" t="s">
        <v>1</v>
      </c>
      <c r="J2" s="51">
        <v>45027</v>
      </c>
      <c r="K2" s="112"/>
      <c r="L2" s="112"/>
      <c r="M2" s="112"/>
      <c r="N2" s="112"/>
    </row>
    <row r="3" spans="1:14" s="4" customFormat="1" ht="12.75" x14ac:dyDescent="0.2">
      <c r="C3" s="12"/>
    </row>
    <row r="4" spans="1:14" customFormat="1" x14ac:dyDescent="0.25">
      <c r="C4" s="6" t="s">
        <v>53</v>
      </c>
      <c r="I4" s="112"/>
      <c r="J4" s="112"/>
      <c r="K4" s="112"/>
      <c r="L4" s="112"/>
      <c r="M4" s="112"/>
      <c r="N4" s="112"/>
    </row>
    <row r="5" spans="1:14" customFormat="1" x14ac:dyDescent="0.25">
      <c r="A5" s="6" t="s">
        <v>3</v>
      </c>
      <c r="B5" s="7"/>
      <c r="C5" s="6" t="s">
        <v>104</v>
      </c>
      <c r="D5" s="7"/>
      <c r="E5" s="7"/>
      <c r="F5" s="7"/>
      <c r="G5" s="7"/>
      <c r="H5" s="7"/>
      <c r="I5" s="36"/>
      <c r="J5" s="112"/>
      <c r="K5" s="112"/>
      <c r="L5" s="112"/>
      <c r="M5" s="112"/>
      <c r="N5" s="112"/>
    </row>
    <row r="6" spans="1:14" ht="15.75" thickBot="1" x14ac:dyDescent="0.3">
      <c r="A6" s="98">
        <v>2023</v>
      </c>
    </row>
    <row r="7" spans="1:14" ht="30.75" thickBot="1" x14ac:dyDescent="0.3">
      <c r="A7"/>
      <c r="B7"/>
      <c r="C7" s="121" t="s">
        <v>66</v>
      </c>
      <c r="D7"/>
      <c r="E7" s="122" t="s">
        <v>67</v>
      </c>
      <c r="F7" s="122"/>
      <c r="G7" s="8"/>
      <c r="H7" s="122" t="s">
        <v>68</v>
      </c>
      <c r="I7" s="122"/>
      <c r="J7" s="122"/>
    </row>
    <row r="8" spans="1:14" x14ac:dyDescent="0.25">
      <c r="A8" s="123" t="s">
        <v>69</v>
      </c>
      <c r="B8" s="123"/>
      <c r="C8" s="123"/>
      <c r="D8" s="46"/>
      <c r="E8" s="123"/>
      <c r="F8" s="123"/>
      <c r="G8" s="46"/>
      <c r="H8" s="123"/>
      <c r="I8" s="123"/>
      <c r="J8" s="123"/>
    </row>
    <row r="9" spans="1:14" s="113" customFormat="1" ht="30" x14ac:dyDescent="0.2">
      <c r="A9" s="121" t="s">
        <v>70</v>
      </c>
      <c r="B9" s="121" t="s">
        <v>71</v>
      </c>
      <c r="C9" s="130" t="s">
        <v>22</v>
      </c>
      <c r="D9" s="46"/>
      <c r="E9" s="121" t="s">
        <v>72</v>
      </c>
      <c r="F9" s="121" t="s">
        <v>73</v>
      </c>
      <c r="G9" s="46"/>
      <c r="H9" s="121" t="s">
        <v>74</v>
      </c>
      <c r="I9" s="121" t="s">
        <v>75</v>
      </c>
      <c r="J9" s="121" t="s">
        <v>73</v>
      </c>
    </row>
    <row r="10" spans="1:14" x14ac:dyDescent="0.25">
      <c r="A10" s="156" t="s">
        <v>76</v>
      </c>
      <c r="B10" s="124" t="s">
        <v>77</v>
      </c>
      <c r="C10" s="125">
        <v>946934000</v>
      </c>
      <c r="D10" s="8"/>
      <c r="E10" s="125">
        <v>381738000</v>
      </c>
      <c r="F10" s="114">
        <f>+E10/C10</f>
        <v>0.40313052440824809</v>
      </c>
      <c r="G10" s="8"/>
      <c r="H10" s="115">
        <v>19</v>
      </c>
      <c r="I10" s="115">
        <v>13</v>
      </c>
      <c r="J10" s="114">
        <f>+I10/H10</f>
        <v>0.68421052631578949</v>
      </c>
    </row>
    <row r="11" spans="1:14" ht="25.5" x14ac:dyDescent="0.25">
      <c r="A11" s="156"/>
      <c r="B11" s="124" t="s">
        <v>78</v>
      </c>
      <c r="C11" s="125">
        <v>1859946337</v>
      </c>
      <c r="D11" s="8"/>
      <c r="E11" s="125">
        <v>333102668</v>
      </c>
      <c r="F11" s="114">
        <f t="shared" ref="F11:F29" si="0">+E11/C11</f>
        <v>0.17909262292872269</v>
      </c>
      <c r="G11" s="8"/>
      <c r="H11" s="115">
        <v>41</v>
      </c>
      <c r="I11" s="115">
        <v>21</v>
      </c>
      <c r="J11" s="114">
        <f t="shared" ref="J11:J29" si="1">+I11/H11</f>
        <v>0.51219512195121952</v>
      </c>
    </row>
    <row r="12" spans="1:14" x14ac:dyDescent="0.25">
      <c r="A12" s="156"/>
      <c r="B12" s="124" t="s">
        <v>79</v>
      </c>
      <c r="C12" s="125">
        <v>5835466034</v>
      </c>
      <c r="D12" s="8"/>
      <c r="E12" s="125">
        <v>3855096035</v>
      </c>
      <c r="F12" s="114">
        <f t="shared" si="0"/>
        <v>0.66063207506281585</v>
      </c>
      <c r="G12" s="8"/>
      <c r="H12" s="115">
        <v>68</v>
      </c>
      <c r="I12" s="115">
        <v>60</v>
      </c>
      <c r="J12" s="114">
        <f t="shared" si="1"/>
        <v>0.88235294117647056</v>
      </c>
    </row>
    <row r="13" spans="1:14" ht="25.5" x14ac:dyDescent="0.25">
      <c r="A13" s="156"/>
      <c r="B13" s="124" t="s">
        <v>80</v>
      </c>
      <c r="C13" s="125">
        <v>1208738666</v>
      </c>
      <c r="D13" s="8"/>
      <c r="E13" s="125">
        <v>1212993733</v>
      </c>
      <c r="F13" s="114">
        <f t="shared" si="0"/>
        <v>1.0035202538974624</v>
      </c>
      <c r="G13" s="8"/>
      <c r="H13" s="115">
        <v>21</v>
      </c>
      <c r="I13" s="115">
        <v>18</v>
      </c>
      <c r="J13" s="114">
        <f t="shared" si="1"/>
        <v>0.8571428571428571</v>
      </c>
    </row>
    <row r="14" spans="1:14" x14ac:dyDescent="0.25">
      <c r="A14" s="156"/>
      <c r="B14" s="124" t="s">
        <v>81</v>
      </c>
      <c r="C14" s="125">
        <v>1014036959</v>
      </c>
      <c r="D14" s="8"/>
      <c r="E14" s="125">
        <v>867236959</v>
      </c>
      <c r="F14" s="114">
        <f t="shared" si="0"/>
        <v>0.85523210106191017</v>
      </c>
      <c r="G14" s="8"/>
      <c r="H14" s="115">
        <v>16</v>
      </c>
      <c r="I14" s="115">
        <v>14</v>
      </c>
      <c r="J14" s="114">
        <f t="shared" si="1"/>
        <v>0.875</v>
      </c>
    </row>
    <row r="15" spans="1:14" x14ac:dyDescent="0.25">
      <c r="A15" s="156"/>
      <c r="B15" s="124" t="s">
        <v>82</v>
      </c>
      <c r="C15" s="125">
        <v>1364743220</v>
      </c>
      <c r="D15" s="8"/>
      <c r="E15" s="125">
        <v>923434291</v>
      </c>
      <c r="F15" s="114">
        <f t="shared" si="0"/>
        <v>0.67663592496176683</v>
      </c>
      <c r="G15" s="8"/>
      <c r="H15" s="115">
        <v>29</v>
      </c>
      <c r="I15" s="115">
        <v>21</v>
      </c>
      <c r="J15" s="114">
        <f t="shared" si="1"/>
        <v>0.72413793103448276</v>
      </c>
    </row>
    <row r="16" spans="1:14" x14ac:dyDescent="0.25">
      <c r="A16" s="131" t="s">
        <v>83</v>
      </c>
      <c r="B16" s="131"/>
      <c r="C16" s="126">
        <v>12229865216</v>
      </c>
      <c r="D16" s="8"/>
      <c r="E16" s="126">
        <v>7573601686</v>
      </c>
      <c r="F16" s="116">
        <f t="shared" si="0"/>
        <v>0.61927106736153259</v>
      </c>
      <c r="G16" s="8"/>
      <c r="H16" s="117">
        <v>194</v>
      </c>
      <c r="I16" s="117">
        <v>147</v>
      </c>
      <c r="J16" s="116">
        <f t="shared" si="1"/>
        <v>0.75773195876288657</v>
      </c>
    </row>
    <row r="17" spans="1:10" x14ac:dyDescent="0.25">
      <c r="A17" s="156" t="s">
        <v>84</v>
      </c>
      <c r="B17" s="124" t="s">
        <v>85</v>
      </c>
      <c r="C17" s="125">
        <v>3614309124</v>
      </c>
      <c r="D17" s="8"/>
      <c r="E17" s="125">
        <v>2686189403</v>
      </c>
      <c r="F17" s="114">
        <f t="shared" si="0"/>
        <v>0.74320964556212654</v>
      </c>
      <c r="G17" s="8"/>
      <c r="H17" s="115">
        <v>50</v>
      </c>
      <c r="I17" s="115">
        <v>41</v>
      </c>
      <c r="J17" s="114">
        <f t="shared" si="1"/>
        <v>0.82</v>
      </c>
    </row>
    <row r="18" spans="1:10" x14ac:dyDescent="0.25">
      <c r="A18" s="156"/>
      <c r="B18" s="124" t="s">
        <v>86</v>
      </c>
      <c r="C18" s="125">
        <v>4824907302</v>
      </c>
      <c r="D18" s="8"/>
      <c r="E18" s="125">
        <v>3796612343</v>
      </c>
      <c r="F18" s="114">
        <f t="shared" si="0"/>
        <v>0.78687777927386182</v>
      </c>
      <c r="G18" s="8"/>
      <c r="H18" s="115">
        <v>102</v>
      </c>
      <c r="I18" s="115">
        <v>94</v>
      </c>
      <c r="J18" s="114">
        <f t="shared" si="1"/>
        <v>0.92156862745098034</v>
      </c>
    </row>
    <row r="19" spans="1:10" x14ac:dyDescent="0.25">
      <c r="A19" s="131" t="s">
        <v>87</v>
      </c>
      <c r="B19" s="131"/>
      <c r="C19" s="126">
        <v>8439216426</v>
      </c>
      <c r="D19" s="8"/>
      <c r="E19" s="126">
        <v>6482801746</v>
      </c>
      <c r="F19" s="116">
        <f t="shared" si="0"/>
        <v>0.76817579011570669</v>
      </c>
      <c r="G19" s="8"/>
      <c r="H19" s="117">
        <v>152</v>
      </c>
      <c r="I19" s="117">
        <v>135</v>
      </c>
      <c r="J19" s="116">
        <f t="shared" si="1"/>
        <v>0.88815789473684215</v>
      </c>
    </row>
    <row r="20" spans="1:10" x14ac:dyDescent="0.25">
      <c r="A20" s="156" t="s">
        <v>88</v>
      </c>
      <c r="B20" s="124" t="s">
        <v>89</v>
      </c>
      <c r="C20" s="125">
        <v>1970647207</v>
      </c>
      <c r="D20" s="8"/>
      <c r="E20" s="125">
        <v>808443041</v>
      </c>
      <c r="F20" s="114">
        <f t="shared" si="0"/>
        <v>0.41024240063279882</v>
      </c>
      <c r="G20" s="8"/>
      <c r="H20" s="115">
        <v>31</v>
      </c>
      <c r="I20" s="115">
        <v>15</v>
      </c>
      <c r="J20" s="114">
        <f t="shared" si="1"/>
        <v>0.4838709677419355</v>
      </c>
    </row>
    <row r="21" spans="1:10" x14ac:dyDescent="0.25">
      <c r="A21" s="156"/>
      <c r="B21" s="124" t="s">
        <v>90</v>
      </c>
      <c r="C21" s="125">
        <v>2333931666</v>
      </c>
      <c r="D21" s="8"/>
      <c r="E21" s="125">
        <v>1778579333</v>
      </c>
      <c r="F21" s="114">
        <f t="shared" si="0"/>
        <v>0.76205287365941243</v>
      </c>
      <c r="G21" s="8"/>
      <c r="H21" s="115">
        <v>41</v>
      </c>
      <c r="I21" s="115">
        <v>31</v>
      </c>
      <c r="J21" s="114">
        <f t="shared" si="1"/>
        <v>0.75609756097560976</v>
      </c>
    </row>
    <row r="22" spans="1:10" x14ac:dyDescent="0.25">
      <c r="A22" s="156"/>
      <c r="B22" s="124" t="s">
        <v>91</v>
      </c>
      <c r="C22" s="125">
        <v>6543566790</v>
      </c>
      <c r="D22" s="8"/>
      <c r="E22" s="125">
        <v>385058060</v>
      </c>
      <c r="F22" s="114">
        <f t="shared" si="0"/>
        <v>5.8845286119559879E-2</v>
      </c>
      <c r="G22" s="8"/>
      <c r="H22" s="115">
        <v>11</v>
      </c>
      <c r="I22" s="115">
        <v>9</v>
      </c>
      <c r="J22" s="114">
        <f t="shared" si="1"/>
        <v>0.81818181818181823</v>
      </c>
    </row>
    <row r="23" spans="1:10" x14ac:dyDescent="0.25">
      <c r="A23" s="131" t="s">
        <v>92</v>
      </c>
      <c r="B23" s="131"/>
      <c r="C23" s="126">
        <v>10848145663</v>
      </c>
      <c r="D23" s="8"/>
      <c r="E23" s="126">
        <v>2972080434</v>
      </c>
      <c r="F23" s="116">
        <f t="shared" si="0"/>
        <v>0.27397128747422128</v>
      </c>
      <c r="G23" s="8"/>
      <c r="H23" s="117">
        <v>83</v>
      </c>
      <c r="I23" s="117">
        <v>55</v>
      </c>
      <c r="J23" s="116">
        <f t="shared" si="1"/>
        <v>0.66265060240963858</v>
      </c>
    </row>
    <row r="24" spans="1:10" ht="25.5" x14ac:dyDescent="0.25">
      <c r="A24" s="156" t="s">
        <v>93</v>
      </c>
      <c r="B24" s="124" t="s">
        <v>94</v>
      </c>
      <c r="C24" s="125">
        <v>1184875839.4200001</v>
      </c>
      <c r="D24" s="8"/>
      <c r="E24" s="125">
        <v>1138777877.8</v>
      </c>
      <c r="F24" s="114">
        <f t="shared" si="0"/>
        <v>0.96109469018917193</v>
      </c>
      <c r="G24" s="8"/>
      <c r="H24" s="115">
        <v>17</v>
      </c>
      <c r="I24" s="115">
        <v>15</v>
      </c>
      <c r="J24" s="114">
        <f t="shared" si="1"/>
        <v>0.88235294117647056</v>
      </c>
    </row>
    <row r="25" spans="1:10" ht="25.5" x14ac:dyDescent="0.25">
      <c r="A25" s="156"/>
      <c r="B25" s="124" t="s">
        <v>95</v>
      </c>
      <c r="C25" s="125">
        <v>1101675869</v>
      </c>
      <c r="D25" s="8"/>
      <c r="E25" s="125">
        <v>773153333</v>
      </c>
      <c r="F25" s="114">
        <f t="shared" si="0"/>
        <v>0.70179746580253</v>
      </c>
      <c r="G25" s="8"/>
      <c r="H25" s="115">
        <v>35</v>
      </c>
      <c r="I25" s="115">
        <v>32</v>
      </c>
      <c r="J25" s="114">
        <f t="shared" si="1"/>
        <v>0.91428571428571426</v>
      </c>
    </row>
    <row r="26" spans="1:10" x14ac:dyDescent="0.25">
      <c r="A26" s="156"/>
      <c r="B26" s="124" t="s">
        <v>96</v>
      </c>
      <c r="C26" s="125">
        <v>861435639</v>
      </c>
      <c r="D26" s="8"/>
      <c r="E26" s="125">
        <v>1060590660.33</v>
      </c>
      <c r="F26" s="114">
        <f t="shared" si="0"/>
        <v>1.2311896702592775</v>
      </c>
      <c r="G26" s="8"/>
      <c r="H26" s="115">
        <v>40</v>
      </c>
      <c r="I26" s="115">
        <v>30</v>
      </c>
      <c r="J26" s="114">
        <f t="shared" si="1"/>
        <v>0.75</v>
      </c>
    </row>
    <row r="27" spans="1:10" x14ac:dyDescent="0.25">
      <c r="A27" s="156"/>
      <c r="B27" s="124" t="s">
        <v>97</v>
      </c>
      <c r="C27" s="125">
        <v>13799464939</v>
      </c>
      <c r="D27" s="8"/>
      <c r="E27" s="125">
        <v>6556086000</v>
      </c>
      <c r="F27" s="114">
        <f t="shared" si="0"/>
        <v>0.4750971163723321</v>
      </c>
      <c r="G27" s="8"/>
      <c r="H27" s="115">
        <v>29</v>
      </c>
      <c r="I27" s="115">
        <v>17</v>
      </c>
      <c r="J27" s="114">
        <f t="shared" si="1"/>
        <v>0.58620689655172409</v>
      </c>
    </row>
    <row r="28" spans="1:10" x14ac:dyDescent="0.25">
      <c r="A28" s="131" t="s">
        <v>98</v>
      </c>
      <c r="B28" s="131"/>
      <c r="C28" s="126">
        <v>16947452286.42</v>
      </c>
      <c r="D28" s="8"/>
      <c r="E28" s="126">
        <v>9528607871.1299992</v>
      </c>
      <c r="F28" s="116">
        <f t="shared" si="0"/>
        <v>0.56224426598712285</v>
      </c>
      <c r="G28" s="8"/>
      <c r="H28" s="117">
        <v>121</v>
      </c>
      <c r="I28" s="117">
        <v>94</v>
      </c>
      <c r="J28" s="116">
        <f t="shared" si="1"/>
        <v>0.77685950413223137</v>
      </c>
    </row>
    <row r="29" spans="1:10" ht="15" customHeight="1" thickBot="1" x14ac:dyDescent="0.3">
      <c r="A29" s="132" t="s">
        <v>99</v>
      </c>
      <c r="B29" s="132"/>
      <c r="C29" s="127">
        <v>48464679591.419998</v>
      </c>
      <c r="D29" s="8"/>
      <c r="E29" s="127">
        <v>26557091737.130001</v>
      </c>
      <c r="F29" s="118">
        <f t="shared" si="0"/>
        <v>0.54796796266928316</v>
      </c>
      <c r="G29" s="8"/>
      <c r="H29" s="119">
        <v>550</v>
      </c>
      <c r="I29" s="119">
        <v>431</v>
      </c>
      <c r="J29" s="118">
        <f t="shared" si="1"/>
        <v>0.78363636363636369</v>
      </c>
    </row>
    <row r="30" spans="1:10" x14ac:dyDescent="0.25">
      <c r="A30"/>
      <c r="B30" s="128"/>
      <c r="C30"/>
      <c r="D30"/>
      <c r="E30"/>
      <c r="F30"/>
      <c r="G30"/>
      <c r="H30"/>
      <c r="I30"/>
      <c r="J30"/>
    </row>
    <row r="31" spans="1:10" ht="16.5" thickBot="1" x14ac:dyDescent="0.3">
      <c r="A31" s="8"/>
      <c r="B31" s="129" t="s">
        <v>100</v>
      </c>
      <c r="C31" s="127">
        <f>+C29</f>
        <v>48464679591.419998</v>
      </c>
      <c r="D31" s="8"/>
      <c r="E31" s="127">
        <f>+E29</f>
        <v>26557091737.130001</v>
      </c>
      <c r="F31" s="118">
        <f>+E31/C31</f>
        <v>0.54796796266928316</v>
      </c>
      <c r="G31" s="8"/>
      <c r="H31" s="119">
        <f>+H29</f>
        <v>550</v>
      </c>
      <c r="I31" s="119">
        <f>+I29</f>
        <v>431</v>
      </c>
      <c r="J31" s="118">
        <f>+I31/H31</f>
        <v>0.78363636363636369</v>
      </c>
    </row>
    <row r="32" spans="1:10" ht="16.5" thickBot="1" x14ac:dyDescent="0.3">
      <c r="A32" s="8"/>
      <c r="B32" s="129" t="s">
        <v>101</v>
      </c>
      <c r="C32" s="127">
        <v>512815800392</v>
      </c>
      <c r="D32" s="8"/>
      <c r="E32" s="127">
        <f>+E29</f>
        <v>26557091737.130001</v>
      </c>
      <c r="F32" s="118">
        <f>+E32/C32</f>
        <v>5.178680476855349E-2</v>
      </c>
      <c r="G32" s="8"/>
      <c r="H32" s="119">
        <v>1300</v>
      </c>
      <c r="I32" s="119">
        <f>+I31</f>
        <v>431</v>
      </c>
      <c r="J32" s="118">
        <f>+I32/H32</f>
        <v>0.33153846153846156</v>
      </c>
    </row>
    <row r="33" spans="2:2" x14ac:dyDescent="0.25">
      <c r="B33" s="120" t="s">
        <v>102</v>
      </c>
    </row>
  </sheetData>
  <mergeCells count="11">
    <mergeCell ref="A20:A22"/>
    <mergeCell ref="A23:B23"/>
    <mergeCell ref="A24:A27"/>
    <mergeCell ref="A28:B28"/>
    <mergeCell ref="A29:B29"/>
    <mergeCell ref="E7:F7"/>
    <mergeCell ref="H7:J7"/>
    <mergeCell ref="A10:A15"/>
    <mergeCell ref="A16:B16"/>
    <mergeCell ref="A17:A18"/>
    <mergeCell ref="A19:B19"/>
  </mergeCells>
  <pageMargins left="0.7" right="0.7" top="0.75" bottom="0.75" header="0.3" footer="0.3"/>
  <pageSetup scale="51"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Informe Trim 1</vt:lpstr>
      <vt:lpstr>Detalle Trim 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Miguel Angel Pedroza Mogollon</dc:creator>
  <cp:lastModifiedBy>MIGUEL ANGEL PEDROZA MOGOLLON</cp:lastModifiedBy>
  <cp:lastPrinted>2022-09-16T20:31:50Z</cp:lastPrinted>
  <dcterms:created xsi:type="dcterms:W3CDTF">2018-10-24T16:58:12Z</dcterms:created>
  <dcterms:modified xsi:type="dcterms:W3CDTF">2023-12-01T23:07:18Z</dcterms:modified>
</cp:coreProperties>
</file>