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Z:\Administrativa\2-Plan Anual de Adquisiciones PAA\2023 PAE\7 SEGUIMIENTOS\Publicación Web\"/>
    </mc:Choice>
  </mc:AlternateContent>
  <xr:revisionPtr revIDLastSave="0" documentId="13_ncr:1_{C5363080-444B-4223-9A52-B757586A657F}" xr6:coauthVersionLast="47" xr6:coauthVersionMax="47" xr10:uidLastSave="{00000000-0000-0000-0000-000000000000}"/>
  <bookViews>
    <workbookView xWindow="-120" yWindow="-120" windowWidth="29040" windowHeight="15840" xr2:uid="{00000000-000D-0000-FFFF-FFFF00000000}"/>
  </bookViews>
  <sheets>
    <sheet name="Informe Trim 2" sheetId="4" r:id="rId1"/>
    <sheet name="Detalle Trim 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 i="4" l="1"/>
  <c r="N8" i="4"/>
  <c r="N7" i="4"/>
  <c r="C27" i="4"/>
  <c r="J8" i="4"/>
  <c r="E21" i="4"/>
  <c r="E18" i="4"/>
  <c r="K22" i="4"/>
  <c r="E19" i="4"/>
  <c r="E20" i="4"/>
  <c r="N9" i="4" l="1"/>
  <c r="F69" i="4"/>
  <c r="K9" i="4"/>
  <c r="D22" i="4"/>
  <c r="C22" i="4"/>
  <c r="F18" i="4" s="1"/>
  <c r="L20" i="4"/>
  <c r="L18" i="4"/>
  <c r="F19" i="4" l="1"/>
  <c r="F20" i="4"/>
  <c r="F21" i="4"/>
  <c r="J9" i="4"/>
  <c r="F22" i="4"/>
  <c r="F75" i="4" l="1"/>
  <c r="F27" i="4" l="1"/>
  <c r="L19" i="4" l="1"/>
  <c r="K27" i="4" s="1"/>
  <c r="F71" i="4" s="1"/>
  <c r="L21" i="4" l="1"/>
  <c r="J22" i="4"/>
  <c r="M19" i="4" l="1"/>
  <c r="M20" i="4"/>
  <c r="M22" i="4"/>
  <c r="N27" i="4" s="1"/>
  <c r="F77" i="4" s="1"/>
  <c r="M21" i="4"/>
  <c r="M18" i="4"/>
</calcChain>
</file>

<file path=xl/sharedStrings.xml><?xml version="1.0" encoding="utf-8"?>
<sst xmlns="http://schemas.openxmlformats.org/spreadsheetml/2006/main" count="168" uniqueCount="114">
  <si>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</si>
  <si>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</si>
  <si>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</si>
  <si>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</si>
  <si>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</si>
  <si>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</si>
  <si>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</si>
  <si>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</si>
  <si>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</si>
  <si>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</si>
  <si>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</si>
  <si>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</si>
  <si>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</si>
  <si>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</si>
  <si>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</si>
  <si>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</si>
  <si>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</si>
  <si>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</si>
  <si>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</si>
  <si>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</si>
  <si>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</si>
  <si>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</si>
  <si>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</si>
  <si>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</si>
  <si>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</si>
  <si>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</si>
  <si>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</si>
  <si>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</si>
  <si>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</si>
  <si>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</si>
  <si>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</si>
  <si>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</si>
  <si>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</si>
  <si>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</si>
  <si>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</si>
  <si>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</si>
  <si>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</si>
  <si>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</si>
  <si>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</si>
  <si>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</si>
  <si>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</si>
  <si>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</si>
  <si>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</si>
  <si>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</si>
  <si>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</si>
  <si>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</si>
  <si>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</si>
  <si>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</si>
  <si>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</si>
  <si>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</si>
  <si>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</si>
  <si>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</si>
  <si>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</si>
  <si>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</si>
  <si>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</si>
  <si>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</si>
  <si>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</si>
  <si>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</si>
  <si>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</si>
  <si>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</si>
  <si>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</si>
  <si>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</si>
  <si>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</si>
  <si>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</si>
  <si>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</si>
  <si>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2. Ver Plan Anual de Adquisiciones 2022 en https://www.minenergia.gov.co/es/ministerio/gesti%C3%B3n/contrataci%C3%B3n/ (clic aquí), donde encontrará los reportes de contratos mes a mes.</t>
  </si>
  <si>
    <t>Estimado Programado</t>
  </si>
  <si>
    <t>Compromisos</t>
  </si>
  <si>
    <t>Contratos</t>
  </si>
  <si>
    <t>Recursos Programados</t>
  </si>
  <si>
    <t>DESPACHO</t>
  </si>
  <si>
    <t>DEPENDENCIA</t>
  </si>
  <si>
    <t>Valor Contratos</t>
  </si>
  <si>
    <t>Avance Periodo %</t>
  </si>
  <si>
    <t>Estimados Programados</t>
  </si>
  <si>
    <t>Suscritos</t>
  </si>
  <si>
    <t>DESPACHO MINISTRO</t>
  </si>
  <si>
    <t>101-GRUPO DE COMUNICACIÓN Y PRENSA</t>
  </si>
  <si>
    <t>105-GRUPO DE EJECUCIÓN ESTRATÉGICA DEL SECTOR EXTRACTIVO</t>
  </si>
  <si>
    <t>11-OFICINA DE ASUNTOS AMBIENTALES Y SOCIALES</t>
  </si>
  <si>
    <t>12-OFICINA DE ASUNTOS REGULATORIOS Y EMPRESARIALES</t>
  </si>
  <si>
    <t>13-OFICINA ASESORA JURIDICA</t>
  </si>
  <si>
    <t>14-OFICINA DE PLANEACION Y GESTION INTERNACIONAL</t>
  </si>
  <si>
    <t>Total DESPACHO MINISTRO</t>
  </si>
  <si>
    <t>DESPACHO VICEMINISTRO ENERGIA</t>
  </si>
  <si>
    <t>31-DIRECCION DE HIDROCARBUROS</t>
  </si>
  <si>
    <t>32-DIRECCION DE ENERGIA ELECTRICA</t>
  </si>
  <si>
    <t>Total DESPACHO VICEMINISTRO ENERGIA</t>
  </si>
  <si>
    <t>DESPACHO VICEMINISTRO MINAS</t>
  </si>
  <si>
    <t>21-DIRECCION DE MINERIA EMPRESARIAL</t>
  </si>
  <si>
    <t>2200-DIRECCIÓN DE FORMALIZACIÓN MINERA</t>
  </si>
  <si>
    <t>2-DESPACHO VICEMINISTRO MINAS</t>
  </si>
  <si>
    <t>Total DESPACHO VICEMINISTRO MINAS</t>
  </si>
  <si>
    <t>SECRETARIA GENERAL</t>
  </si>
  <si>
    <t>4002-GRUPO DE TECNOLOGÍAS DE LA INFORMACIÓN Y LAS COMUNICACIONES - TICS</t>
  </si>
  <si>
    <t>4005-GRUPO DE RELACIONAMIENTO CON EL CIUDADANO Y GESTIÓN DE LA INFORMACIÓN</t>
  </si>
  <si>
    <t>4011-GRUPO DE GESTIÓN ADMINISTRATIVA</t>
  </si>
  <si>
    <t>4-SECRETARIA GENERAL - BID</t>
  </si>
  <si>
    <t>Total SECRETARIA GENERAL</t>
  </si>
  <si>
    <t>Total general</t>
  </si>
  <si>
    <t>Programado Trimestre</t>
  </si>
  <si>
    <t>Recusros Vigencia PAE 2023</t>
  </si>
  <si>
    <t>v24 SECOP</t>
  </si>
  <si>
    <t>($) Acumulado</t>
  </si>
  <si>
    <t>v24 PAE SECOP</t>
  </si>
  <si>
    <t>MEDICIÓN SUGERIDA</t>
  </si>
  <si>
    <t>Al final del ciclo</t>
  </si>
  <si>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</si>
  <si>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Detalle Trimestre 2</t>
  </si>
  <si>
    <r>
      <t xml:space="preserve">Durante el segundo trimestre del año, se comprometieron recursos por valor de </t>
    </r>
    <r>
      <rPr>
        <sz val="11"/>
        <rFont val="Arial"/>
        <family val="2"/>
      </rPr>
      <t>$41.811</t>
    </r>
    <r>
      <rPr>
        <sz val="11"/>
        <color theme="1"/>
        <rFont val="Arial"/>
        <family val="2"/>
      </rPr>
      <t xml:space="preserve"> millones de pesos con la suscripción de 294 contratos.</t>
    </r>
  </si>
  <si>
    <r>
      <t xml:space="preserve">Hasta el segundo trimestre del año, se comprometieron recursos dentro de este plan con la suscripción de 725 contratos por valor </t>
    </r>
    <r>
      <rPr>
        <sz val="11"/>
        <rFont val="Arial"/>
        <family val="2"/>
      </rPr>
      <t xml:space="preserve">de $68.368 </t>
    </r>
    <r>
      <rPr>
        <sz val="11"/>
        <color theme="1"/>
        <rFont val="Arial"/>
        <family val="2"/>
      </rPr>
      <t>millones de pesos, lo que representó un 25 % de la ejecución de los recursos de los proyectos en el trimestre y 13% acumulado en los retos asumidos por esta cartera mediante contratación pública.
Durante el último trimestre se genera una mayor gestión de recursos especialmente en la las contribuciones para la ampliación de la cobertura de las matrices energéticas, beneficiando a más ciudadanos progresivamente.</t>
    </r>
  </si>
  <si>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</si>
  <si>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t>Con los datos del resultado del TRIMESTRE II, se observa una mejora en la gestión de la contratación según la misma programación de las áreas y baja ejecución de compromisos de los recursos con las áreas ejecutoras dentro de la programación del PAE dentro de los términos estimados. Durante este periodo se presentó una nueva contingencia por los nuevos lineamientos de gobierno en materia de contratación con personas naturales, dentro de una estrategia orientada a la formalización del empleo público, por cuanto se finalizaron los primeros contratos de prestación de servicios profesionales y apoyo a la gestión suscritos a término de 4 meses junto con los que vienen  por primera vez, y la generación de los nuevos contratos para la continuidad de la satisfacción de las necesidades previstas para la vigencia, donde a su vez se recibe nuevo lineamiento de gobierno para que tales contratos se den hasta el término de la vigencia.
La Evaluación del ACUMULADO para el TRIMESTRE II permite observar el avance de la gestión y de cumplimiento parcialmente bajo en la vigencia.</t>
  </si>
  <si>
    <t>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</si>
</sst>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sz val="8"/>
      <color theme="1"/>
      <name val="Calibri"/>
      <family val="2"/>
      <scheme val="minor"/>
    </font>
    <font>
      <b/>
      <sz val="12"/>
      <color theme="0"/>
      <name val="Calibri"/>
      <family val="2"/>
      <scheme val="minor"/>
    </font>
    <font>
      <b/>
      <u/>
      <sz val="11"/>
      <color theme="1"/>
      <name val="Arial"/>
      <family val="2"/>
    </font>
  </fonts>
  <fills count="13">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39997558519241921"/>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right/>
      <top style="medium">
        <color theme="9" tint="-0.249977111117893"/>
      </top>
      <bottom style="medium">
        <color theme="9" tint="-0.249977111117893"/>
      </bottom>
      <diagonal/>
    </border>
    <border>
      <left/>
      <right/>
      <top style="medium">
        <color theme="9" tint="-0.249977111117893"/>
      </top>
      <bottom/>
      <diagonal/>
    </border>
    <border>
      <left/>
      <right/>
      <top style="thin">
        <color theme="9" tint="-0.249977111117893"/>
      </top>
      <bottom style="medium">
        <color theme="9" tint="-0.249977111117893"/>
      </bottom>
      <diagonal/>
    </border>
    <border>
      <left/>
      <right/>
      <top style="thin">
        <color theme="9" tint="-0.24994659260841701"/>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top/>
      <bottom style="thin">
        <color theme="9" tint="-0.249977111117893"/>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73">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1"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14" fontId="0" fillId="0" borderId="0" xfId="0" applyNumberFormat="1" applyAlignment="1">
      <alignment horizont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0" xfId="0" applyFont="1"/>
    <xf numFmtId="169" fontId="2" fillId="0" borderId="2" xfId="31" applyNumberFormat="1" applyFont="1" applyFill="1" applyBorder="1" applyAlignment="1">
      <alignment horizontal="center" vertical="center"/>
    </xf>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3" xfId="31" applyNumberFormat="1" applyFont="1" applyFill="1" applyBorder="1" applyAlignment="1">
      <alignment horizontal="center" vertical="center"/>
    </xf>
    <xf numFmtId="169" fontId="2"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4" xfId="3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169" fontId="2" fillId="6" borderId="7" xfId="31" applyNumberFormat="1" applyFont="1" applyFill="1" applyBorder="1" applyAlignment="1">
      <alignment horizontal="center" vertical="center"/>
    </xf>
    <xf numFmtId="169" fontId="2" fillId="6" borderId="8"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9" fontId="0" fillId="0" borderId="0" xfId="34" applyFont="1" applyAlignment="1">
      <alignment horizontal="center" vertical="center"/>
    </xf>
    <xf numFmtId="0" fontId="0" fillId="0" borderId="0" xfId="35" applyNumberFormat="1" applyFont="1" applyAlignment="1">
      <alignment horizontal="center" vertical="center"/>
    </xf>
    <xf numFmtId="9" fontId="21" fillId="10" borderId="0" xfId="34" applyFont="1" applyFill="1" applyAlignment="1">
      <alignment horizontal="center" vertical="center"/>
    </xf>
    <xf numFmtId="0" fontId="21" fillId="10" borderId="0" xfId="35" applyNumberFormat="1" applyFont="1" applyFill="1" applyAlignment="1">
      <alignment horizontal="center" vertical="center"/>
    </xf>
    <xf numFmtId="9" fontId="21" fillId="0" borderId="44" xfId="34" applyFont="1" applyBorder="1" applyAlignment="1">
      <alignment horizontal="center" vertical="center"/>
    </xf>
    <xf numFmtId="0" fontId="21" fillId="0" borderId="44" xfId="35" applyNumberFormat="1" applyFont="1" applyBorder="1" applyAlignment="1">
      <alignment horizontal="center" vertical="center"/>
    </xf>
    <xf numFmtId="0" fontId="23" fillId="0" borderId="0" xfId="33" applyFont="1" applyAlignment="1">
      <alignment horizontal="right"/>
    </xf>
    <xf numFmtId="0" fontId="20" fillId="9" borderId="0" xfId="0" applyFont="1" applyFill="1" applyAlignment="1">
      <alignment horizontal="center" vertical="center" wrapText="1"/>
    </xf>
    <xf numFmtId="0" fontId="20" fillId="9" borderId="43" xfId="0" applyFont="1" applyFill="1" applyBorder="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1" fillId="10" borderId="0" xfId="0" applyNumberFormat="1" applyFont="1" applyFill="1" applyAlignment="1">
      <alignment vertical="center"/>
    </xf>
    <xf numFmtId="170" fontId="21" fillId="0" borderId="44" xfId="0" applyNumberFormat="1" applyFont="1" applyBorder="1" applyAlignment="1">
      <alignment vertical="center"/>
    </xf>
    <xf numFmtId="0" fontId="23" fillId="0" borderId="0" xfId="0" applyFont="1" applyAlignment="1">
      <alignment horizontal="right"/>
    </xf>
    <xf numFmtId="0" fontId="24" fillId="9" borderId="45" xfId="0" applyFont="1" applyFill="1" applyBorder="1" applyAlignment="1">
      <alignment horizontal="right" vertical="center" wrapText="1"/>
    </xf>
    <xf numFmtId="0" fontId="20" fillId="9" borderId="0" xfId="0" applyFont="1" applyFill="1" applyAlignment="1">
      <alignment horizontal="center" vertic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9" fontId="0" fillId="0" borderId="15" xfId="30" applyFont="1" applyFill="1" applyBorder="1" applyAlignment="1">
      <alignment horizontal="center" vertical="center"/>
    </xf>
    <xf numFmtId="0" fontId="14" fillId="7" borderId="48"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7" borderId="50" xfId="0" applyFont="1" applyFill="1" applyBorder="1" applyAlignment="1">
      <alignment horizontal="center" vertical="center" wrapText="1"/>
    </xf>
    <xf numFmtId="169" fontId="2" fillId="0" borderId="4" xfId="31" applyNumberFormat="1" applyFont="1" applyFill="1" applyBorder="1" applyAlignment="1">
      <alignment horizontal="center" vertical="center"/>
    </xf>
    <xf numFmtId="169" fontId="2" fillId="0" borderId="5" xfId="31" applyNumberFormat="1" applyFont="1" applyFill="1" applyBorder="1" applyAlignment="1">
      <alignment horizontal="center" vertical="center"/>
    </xf>
    <xf numFmtId="9" fontId="2"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0" borderId="5" xfId="0" applyBorder="1" applyAlignment="1">
      <alignment horizontal="center" vertical="center"/>
    </xf>
    <xf numFmtId="9" fontId="0" fillId="0" borderId="5" xfId="30" applyFont="1" applyFill="1" applyBorder="1" applyAlignment="1">
      <alignment horizontal="center" vertical="center"/>
    </xf>
    <xf numFmtId="0" fontId="0" fillId="0" borderId="52" xfId="0" applyBorder="1" applyAlignment="1">
      <alignment horizontal="center" vertical="center"/>
    </xf>
    <xf numFmtId="0" fontId="0" fillId="0" borderId="34"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164" fontId="0" fillId="12" borderId="1" xfId="0" applyNumberFormat="1" applyFill="1" applyBorder="1" applyAlignment="1">
      <alignment horizontal="center"/>
    </xf>
    <xf numFmtId="0" fontId="0" fillId="12" borderId="10" xfId="0" applyFill="1" applyBorder="1" applyAlignment="1">
      <alignment horizontal="center" vertical="center" wrapText="1"/>
    </xf>
    <xf numFmtId="0" fontId="0" fillId="12" borderId="51"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top"/>
    </xf>
    <xf numFmtId="9" fontId="4" fillId="12"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xf numFmtId="0" fontId="0" fillId="0" borderId="10" xfId="0" applyBorder="1" applyAlignment="1">
      <alignment horizontal="center" vertical="center" wrapText="1"/>
    </xf>
    <xf numFmtId="0" fontId="0" fillId="0" borderId="51" xfId="0" applyBorder="1" applyAlignment="1">
      <alignment horizontal="center" vertical="center" wrapText="1"/>
    </xf>
    <xf numFmtId="0" fontId="10" fillId="0" borderId="18" xfId="0" applyFont="1" applyBorder="1" applyAlignment="1">
      <alignment horizontal="right" vertical="center"/>
    </xf>
    <xf numFmtId="0" fontId="18" fillId="0" borderId="18" xfId="0" applyFont="1" applyBorder="1" applyAlignment="1">
      <alignment horizontal="right" vertical="center"/>
    </xf>
    <xf numFmtId="0" fontId="12" fillId="0" borderId="0" xfId="0" applyFont="1" applyAlignment="1">
      <alignment horizontal="justify" vertical="top" wrapText="1"/>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2" fillId="0" borderId="40" xfId="31" applyNumberFormat="1" applyFont="1" applyFill="1" applyBorder="1" applyAlignment="1">
      <alignment horizontal="center" vertical="center"/>
    </xf>
    <xf numFmtId="0" fontId="4" fillId="0" borderId="46"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xf>
    <xf numFmtId="0" fontId="4" fillId="0" borderId="47"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0" xfId="0" applyFont="1" applyAlignment="1">
      <alignment horizontal="center"/>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12" fillId="0" borderId="18" xfId="0" applyFont="1" applyBorder="1" applyAlignment="1">
      <alignment horizontal="center" vertical="top"/>
    </xf>
    <xf numFmtId="0" fontId="12" fillId="0" borderId="41" xfId="0" applyFont="1" applyBorder="1" applyAlignment="1">
      <alignment horizontal="center" vertical="top"/>
    </xf>
    <xf numFmtId="0" fontId="12" fillId="0" borderId="34" xfId="0" applyFont="1" applyBorder="1" applyAlignment="1">
      <alignment horizontal="center" vertical="top"/>
    </xf>
    <xf numFmtId="0" fontId="12" fillId="0" borderId="1" xfId="0" applyFont="1" applyBorder="1" applyAlignment="1">
      <alignment horizontal="center" vertical="top"/>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0" xfId="0" applyFont="1" applyAlignment="1">
      <alignment horizontal="left" vertical="top" wrapText="1"/>
    </xf>
    <xf numFmtId="0" fontId="0" fillId="0" borderId="0" xfId="0" applyAlignment="1">
      <alignment horizontal="justify" vertical="top" wrapText="1"/>
    </xf>
    <xf numFmtId="0" fontId="19" fillId="0" borderId="0" xfId="32" applyFill="1"/>
    <xf numFmtId="9" fontId="5" fillId="0" borderId="35"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21" fillId="10" borderId="0" xfId="0" applyFont="1" applyFill="1" applyAlignment="1">
      <alignment horizontal="center" vertical="center"/>
    </xf>
    <xf numFmtId="0" fontId="20" fillId="9" borderId="42" xfId="0" applyFont="1" applyFill="1" applyBorder="1" applyAlignment="1">
      <alignment horizontal="center" vertical="center"/>
    </xf>
    <xf numFmtId="0" fontId="21" fillId="11" borderId="0" xfId="0" applyFont="1" applyFill="1" applyAlignment="1">
      <alignment horizontal="center" vertical="center" wrapText="1"/>
    </xf>
    <xf numFmtId="0" fontId="21" fillId="10" borderId="55" xfId="0" applyFont="1" applyFill="1" applyBorder="1" applyAlignment="1">
      <alignment horizontal="center" vertical="center"/>
    </xf>
    <xf numFmtId="0" fontId="21" fillId="0" borderId="44" xfId="0" applyFont="1" applyBorder="1" applyAlignment="1">
      <alignment horizontal="center" vertic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2.7777262942246953E-3"/>
                  <c:y val="0.29445702848787736"/>
                </c:manualLayout>
              </c:layout>
              <c:spPr>
                <a:noFill/>
                <a:ln>
                  <a:noFill/>
                </a:ln>
                <a:effectLst/>
              </c:spPr>
              <c:txPr>
                <a:bodyPr rot="-5400000" spcFirstLastPara="1" vertOverflow="ellipsis"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0.30015445677623365"/>
                      <c:h val="0.11560181689617564"/>
                    </c:manualLayout>
                  </c15:layout>
                </c:ext>
                <c:ext xmlns:c16="http://schemas.microsoft.com/office/drawing/2014/chart" uri="{C3380CC4-5D6E-409C-BE32-E72D297353CC}">
                  <c16:uniqueId val="{00000000-36DC-4CD6-B849-276E3083FDCC}"/>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'Detalle Trim 2'!$C$32</c:f>
              <c:numCache>
                <c:formatCode>"$"\ #,##0</c:formatCode>
                <c:ptCount val="1"/>
                <c:pt idx="0">
                  <c:v>512815800392</c:v>
                </c:pt>
              </c:numCache>
            </c:numRef>
          </c:val>
          <c:extLst>
            <c:ext xmlns:c16="http://schemas.microsoft.com/office/drawing/2014/chart" uri="{C3380CC4-5D6E-409C-BE32-E72D297353CC}">
              <c16:uniqueId val="{00000001-36DC-4CD6-B849-276E3083FDCC}"/>
            </c:ext>
          </c:extLst>
        </c:ser>
        <c:ser>
          <c:idx val="3"/>
          <c:order val="1"/>
          <c:tx>
            <c:v>Acumulado Compromisos</c:v>
          </c:tx>
          <c:spPr>
            <a:solidFill>
              <a:schemeClr val="accent4"/>
            </a:solidFill>
            <a:ln>
              <a:noFill/>
            </a:ln>
            <a:effectLst/>
            <a:sp3d/>
          </c:spPr>
          <c:invertIfNegative val="0"/>
          <c:dLbls>
            <c:dLbl>
              <c:idx val="0"/>
              <c:layout>
                <c:manualLayout>
                  <c:x val="3.4412960950773126E-2"/>
                  <c:y val="-4.9562690559439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4B-469E-B1E7-61C34EB314A9}"/>
                </c:ext>
              </c:extLst>
            </c:dLbl>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2'!$K$22</c:f>
              <c:numCache>
                <c:formatCode>_-"$"* #,##0_-;\-"$"* #,##0_-;_-"$"* "-"??_-;_-@_-</c:formatCode>
                <c:ptCount val="1"/>
                <c:pt idx="0">
                  <c:v>68368202756.589996</c:v>
                </c:pt>
              </c:numCache>
            </c:numRef>
          </c:val>
          <c:extLst>
            <c:ext xmlns:c16="http://schemas.microsoft.com/office/drawing/2014/chart" uri="{C3380CC4-5D6E-409C-BE32-E72D297353CC}">
              <c16:uniqueId val="{00000000-654B-469E-B1E7-61C34EB314A9}"/>
            </c:ext>
          </c:extLst>
        </c:ser>
        <c:ser>
          <c:idx val="1"/>
          <c:order val="2"/>
          <c:tx>
            <c:v>Programado Trimestre</c:v>
          </c:tx>
          <c:spPr>
            <a:solidFill>
              <a:schemeClr val="accent2"/>
            </a:solidFill>
            <a:ln>
              <a:noFill/>
            </a:ln>
            <a:effectLst/>
            <a:sp3d/>
          </c:spPr>
          <c:invertIfNegative val="0"/>
          <c:dLbls>
            <c:dLbl>
              <c:idx val="0"/>
              <c:layout>
                <c:manualLayout>
                  <c:x val="2.222217305227546E-2"/>
                  <c:y val="-7.0522657270580963E-2"/>
                </c:manualLayout>
              </c:layout>
              <c:spPr>
                <a:noFill/>
                <a:ln>
                  <a:noFill/>
                </a:ln>
                <a:effectLst/>
              </c:spPr>
              <c:txPr>
                <a:bodyPr rot="-5400000" spcFirstLastPara="1" vertOverflow="ellipsis"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C-4CD6-B849-276E3083FDCC}"/>
                </c:ext>
              </c:extLst>
            </c:dLbl>
            <c:spPr>
              <a:noFill/>
              <a:ln>
                <a:noFill/>
              </a:ln>
              <a:effectLst/>
            </c:spPr>
            <c:txPr>
              <a:bodyPr rot="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2'!$J$19</c:f>
              <c:numCache>
                <c:formatCode>_-"$"* #,##0_-;\-"$"* #,##0_-;_-"$"* "-"??_-;_-@_-</c:formatCode>
                <c:ptCount val="1"/>
                <c:pt idx="0">
                  <c:v>167096972062.87</c:v>
                </c:pt>
              </c:numCache>
            </c:numRef>
          </c:val>
          <c:extLst>
            <c:ext xmlns:c16="http://schemas.microsoft.com/office/drawing/2014/chart" uri="{C3380CC4-5D6E-409C-BE32-E72D297353CC}">
              <c16:uniqueId val="{00000003-36DC-4CD6-B849-276E3083FDCC}"/>
            </c:ext>
          </c:extLst>
        </c:ser>
        <c:ser>
          <c:idx val="2"/>
          <c:order val="3"/>
          <c:tx>
            <c:v>Comprometido Trimestre</c:v>
          </c:tx>
          <c:spPr>
            <a:solidFill>
              <a:schemeClr val="accent3"/>
            </a:solidFill>
            <a:ln>
              <a:noFill/>
            </a:ln>
            <a:effectLst/>
            <a:sp3d/>
          </c:spPr>
          <c:invertIfNegative val="0"/>
          <c:dLbls>
            <c:dLbl>
              <c:idx val="0"/>
              <c:layout>
                <c:manualLayout>
                  <c:x val="4.1666643618254125E-2"/>
                  <c:y val="-9.1958436702261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C-4CD6-B849-276E3083FDCC}"/>
                </c:ext>
              </c:extLst>
            </c:dLbl>
            <c:spPr>
              <a:noFill/>
              <a:ln>
                <a:noFill/>
              </a:ln>
              <a:effectLst/>
            </c:spPr>
            <c:txPr>
              <a:bodyPr rot="-5400000" spcFirstLastPara="1" vertOverflow="ellipsis"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2'!$K$19</c:f>
              <c:numCache>
                <c:formatCode>_-"$"* #.##0_-;\-"$"* #.##0_-;_-"$"* "-"??_-;_-@_-</c:formatCode>
                <c:ptCount val="1"/>
                <c:pt idx="0">
                  <c:v>41811111019.459991</c:v>
                </c:pt>
              </c:numCache>
            </c:numRef>
          </c:val>
          <c:extLst>
            <c:ext xmlns:c16="http://schemas.microsoft.com/office/drawing/2014/chart" uri="{C3380CC4-5D6E-409C-BE32-E72D297353CC}">
              <c16:uniqueId val="{00000005-36DC-4CD6-B849-276E3083FDCC}"/>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Programado Vigencia</c:v>
          </c:tx>
          <c:spPr>
            <a:solidFill>
              <a:schemeClr val="accent1"/>
            </a:solidFill>
            <a:ln>
              <a:noFill/>
            </a:ln>
            <a:effectLst/>
            <a:sp3d/>
          </c:spPr>
          <c:invertIfNegative val="0"/>
          <c:dLbls>
            <c:dLbl>
              <c:idx val="0"/>
              <c:layout>
                <c:manualLayout>
                  <c:x val="5.5508242427659543E-3"/>
                  <c:y val="0.425925925925925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2'!$C$22</c:f>
              <c:numCache>
                <c:formatCode>General</c:formatCode>
                <c:ptCount val="1"/>
                <c:pt idx="0">
                  <c:v>1297</c:v>
                </c:pt>
              </c:numCache>
            </c:numRef>
          </c:val>
          <c:extLst>
            <c:ext xmlns:c16="http://schemas.microsoft.com/office/drawing/2014/chart" uri="{C3380CC4-5D6E-409C-BE32-E72D297353CC}">
              <c16:uniqueId val="{00000001-6BEE-4B50-AE02-26E2CDF176F6}"/>
            </c:ext>
          </c:extLst>
        </c:ser>
        <c:ser>
          <c:idx val="3"/>
          <c:order val="1"/>
          <c:tx>
            <c:v>Acumulado Cumplimiento</c:v>
          </c:tx>
          <c:spPr>
            <a:solidFill>
              <a:schemeClr val="accent4"/>
            </a:solidFill>
            <a:ln>
              <a:noFill/>
            </a:ln>
            <a:effectLst/>
            <a:sp3d/>
          </c:spPr>
          <c:invertIfNegative val="0"/>
          <c:dLbls>
            <c:dLbl>
              <c:idx val="0"/>
              <c:layout>
                <c:manualLayout>
                  <c:x val="0"/>
                  <c:y val="0.2335686798325135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DA-475A-8F57-E33F39FF58F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2'!$D$22</c:f>
              <c:numCache>
                <c:formatCode>General</c:formatCode>
                <c:ptCount val="1"/>
                <c:pt idx="0">
                  <c:v>725</c:v>
                </c:pt>
              </c:numCache>
            </c:numRef>
          </c:val>
          <c:extLst>
            <c:ext xmlns:c16="http://schemas.microsoft.com/office/drawing/2014/chart" uri="{C3380CC4-5D6E-409C-BE32-E72D297353CC}">
              <c16:uniqueId val="{00000000-08DA-475A-8F57-E33F39FF58F9}"/>
            </c:ext>
          </c:extLst>
        </c:ser>
        <c:ser>
          <c:idx val="1"/>
          <c:order val="2"/>
          <c:tx>
            <c:v>Programado Trimestre</c:v>
          </c:tx>
          <c:spPr>
            <a:solidFill>
              <a:schemeClr val="accent2"/>
            </a:solidFill>
            <a:ln>
              <a:noFill/>
            </a:ln>
            <a:effectLst/>
            <a:sp3d/>
          </c:spPr>
          <c:invertIfNegative val="0"/>
          <c:dLbls>
            <c:dLbl>
              <c:idx val="0"/>
              <c:layout>
                <c:manualLayout>
                  <c:x val="-2.7753747656541995E-3"/>
                  <c:y val="9.1757810560299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2'!$C$19</c:f>
              <c:numCache>
                <c:formatCode>General</c:formatCode>
                <c:ptCount val="1"/>
                <c:pt idx="0">
                  <c:v>267</c:v>
                </c:pt>
              </c:numCache>
            </c:numRef>
          </c:val>
          <c:extLst>
            <c:ext xmlns:c16="http://schemas.microsoft.com/office/drawing/2014/chart" uri="{C3380CC4-5D6E-409C-BE32-E72D297353CC}">
              <c16:uniqueId val="{00000003-6BEE-4B50-AE02-26E2CDF176F6}"/>
            </c:ext>
          </c:extLst>
        </c:ser>
        <c:ser>
          <c:idx val="2"/>
          <c:order val="3"/>
          <c:tx>
            <c:v>Contratado Trimestre</c:v>
          </c:tx>
          <c:spPr>
            <a:solidFill>
              <a:schemeClr val="accent3"/>
            </a:solidFill>
            <a:ln>
              <a:noFill/>
            </a:ln>
            <a:effectLst/>
            <a:sp3d/>
          </c:spPr>
          <c:invertIfNegative val="0"/>
          <c:dLbls>
            <c:dLbl>
              <c:idx val="0"/>
              <c:layout>
                <c:manualLayout>
                  <c:x val="2.7753747656541995E-3"/>
                  <c:y val="9.8097794601962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EE-4B50-AE02-26E2CDF176F6}"/>
                </c:ext>
              </c:extLst>
            </c:dLbl>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'Informe Trim 2'!$D$19</c:f>
              <c:numCache>
                <c:formatCode>General</c:formatCode>
                <c:ptCount val="1"/>
                <c:pt idx="0">
                  <c:v>294</c:v>
                </c:pt>
              </c:numCache>
            </c:numRef>
          </c:val>
          <c:extLst>
            <c:ext xmlns:c16="http://schemas.microsoft.com/office/drawing/2014/chart" uri="{C3380CC4-5D6E-409C-BE32-E72D297353CC}">
              <c16:uniqueId val="{00000005-6BEE-4B50-AE02-26E2CDF176F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v>Programado Vigencia</c:v>
          </c:tx>
          <c:spPr>
            <a:solidFill>
              <a:srgbClr val="4F81BD"/>
            </a:solidFill>
            <a:ln w="25400">
              <a:noFill/>
            </a:ln>
          </c:spPr>
          <c:invertIfNegative val="0"/>
          <c:dLbls>
            <c:dLbl>
              <c:idx val="0"/>
              <c:layout>
                <c:manualLayout>
                  <c:x val="-2.7777718024144071E-3"/>
                  <c:y val="0.37664880930979516"/>
                </c:manualLayout>
              </c:layout>
              <c:spPr>
                <a:noFill/>
                <a:ln w="25400">
                  <a:noFill/>
                </a:ln>
              </c:spPr>
              <c:txPr>
                <a:bodyPr rot="-54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DE-42BA-AC70-0308B665562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'Detalle Trim 2'!$C$32</c:f>
              <c:numCache>
                <c:formatCode>"$"\ #,##0</c:formatCode>
                <c:ptCount val="1"/>
                <c:pt idx="0">
                  <c:v>512815800392</c:v>
                </c:pt>
              </c:numCache>
            </c:numRef>
          </c:val>
          <c:extLst>
            <c:ext xmlns:c16="http://schemas.microsoft.com/office/drawing/2014/chart" uri="{C3380CC4-5D6E-409C-BE32-E72D297353CC}">
              <c16:uniqueId val="{00000001-E9DE-42BA-AC70-0308B6655621}"/>
            </c:ext>
          </c:extLst>
        </c:ser>
        <c:ser>
          <c:idx val="1"/>
          <c:order val="1"/>
          <c:tx>
            <c:v>Programado Trimestre</c:v>
          </c:tx>
          <c:spPr>
            <a:solidFill>
              <a:srgbClr val="C0504D"/>
            </a:solidFill>
            <a:ln w="25400">
              <a:noFill/>
            </a:ln>
          </c:spPr>
          <c:invertIfNegative val="0"/>
          <c:dLbls>
            <c:dLbl>
              <c:idx val="0"/>
              <c:layout>
                <c:manualLayout>
                  <c:x val="3.903408930138378E-2"/>
                  <c:y val="-4.9213677057491099E-2"/>
                </c:manualLayout>
              </c:layout>
              <c:spPr>
                <a:noFill/>
                <a:ln w="25400">
                  <a:noFill/>
                </a:ln>
              </c:spPr>
              <c:txPr>
                <a:bodyPr rot="-540000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DE-42BA-AC70-0308B6655621}"/>
                </c:ext>
              </c:extLst>
            </c:dLbl>
            <c:spPr>
              <a:noFill/>
              <a:ln w="25400">
                <a:noFill/>
              </a:ln>
            </c:spPr>
            <c:txPr>
              <a:bodyPr rot="0" spcFirstLastPara="1" vertOverflow="ellipsis" vert="horz" wrap="square" anchor="ctr" anchorCtr="1"/>
              <a:lstStyle/>
              <a:p>
                <a:pPr algn="ct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2'!$C$31</c:f>
              <c:numCache>
                <c:formatCode>"$"\ #,##0</c:formatCode>
                <c:ptCount val="1"/>
                <c:pt idx="0">
                  <c:v>167096972062.87</c:v>
                </c:pt>
              </c:numCache>
            </c:numRef>
          </c:val>
          <c:extLst>
            <c:ext xmlns:c16="http://schemas.microsoft.com/office/drawing/2014/chart" uri="{C3380CC4-5D6E-409C-BE32-E72D297353CC}">
              <c16:uniqueId val="{00000003-E9DE-42BA-AC70-0308B6655621}"/>
            </c:ext>
          </c:extLst>
        </c:ser>
        <c:ser>
          <c:idx val="2"/>
          <c:order val="2"/>
          <c:spPr>
            <a:solidFill>
              <a:srgbClr val="9BBB59"/>
            </a:solidFill>
            <a:ln w="25400">
              <a:noFill/>
            </a:ln>
          </c:spPr>
          <c:invertIfNegative val="0"/>
          <c:dLbls>
            <c:dLbl>
              <c:idx val="0"/>
              <c:layout>
                <c:manualLayout>
                  <c:x val="3.7463598315697642E-2"/>
                  <c:y val="-4.9340476276081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DE-42BA-AC70-0308B6655621}"/>
                </c:ext>
              </c:extLst>
            </c:dLbl>
            <c:spPr>
              <a:noFill/>
              <a:ln w="25400">
                <a:noFill/>
              </a:ln>
            </c:spPr>
            <c:txPr>
              <a:bodyPr rot="-5400000" spcFirstLastPara="1" vertOverflow="ellipsis" vert="horz" wrap="square" anchor="ctr" anchorCtr="0"/>
              <a:lstStyle/>
              <a:p>
                <a:pPr algn="ctr">
                  <a:defRPr lang="en-US"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2'!$E$31</c:f>
              <c:numCache>
                <c:formatCode>"$"\ #,##0</c:formatCode>
                <c:ptCount val="1"/>
                <c:pt idx="0">
                  <c:v>41811111019.459999</c:v>
                </c:pt>
              </c:numCache>
            </c:numRef>
          </c:val>
          <c:extLst>
            <c:ext xmlns:c16="http://schemas.microsoft.com/office/drawing/2014/chart" uri="{C3380CC4-5D6E-409C-BE32-E72D297353CC}">
              <c16:uniqueId val="{00000005-E9DE-42BA-AC70-0308B6655621}"/>
            </c:ext>
          </c:extLst>
        </c:ser>
        <c:dLbls>
          <c:showLegendKey val="0"/>
          <c:showVal val="0"/>
          <c:showCatName val="0"/>
          <c:showSerName val="0"/>
          <c:showPercent val="0"/>
          <c:showBubbleSize val="0"/>
        </c:dLbls>
        <c:gapWidth val="150"/>
        <c:shape val="box"/>
        <c:axId val="2055341743"/>
        <c:axId val="1"/>
        <c:axId val="0"/>
      </c:bar3DChart>
      <c:catAx>
        <c:axId val="2055341743"/>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ln w="9525">
            <a:noFill/>
          </a:ln>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2055341743"/>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v>Programado Vigencia</c:v>
          </c:tx>
          <c:spPr>
            <a:solidFill>
              <a:srgbClr val="4F81BD"/>
            </a:solidFill>
            <a:ln w="25400">
              <a:noFill/>
            </a:ln>
          </c:spPr>
          <c:invertIfNegative val="0"/>
          <c:dLbls>
            <c:dLbl>
              <c:idx val="0"/>
              <c:layout>
                <c:manualLayout>
                  <c:x val="1.1150489521334021E-3"/>
                  <c:y val="0.304196389401932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A7-480D-A4BA-B014C572485B}"/>
                </c:ext>
              </c:extLst>
            </c:dLbl>
            <c:spPr>
              <a:noFill/>
              <a:ln w="25400">
                <a:noFill/>
              </a:ln>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2'!$H$32</c:f>
              <c:numCache>
                <c:formatCode>General</c:formatCode>
                <c:ptCount val="1"/>
                <c:pt idx="0">
                  <c:v>1297</c:v>
                </c:pt>
              </c:numCache>
            </c:numRef>
          </c:val>
          <c:extLst>
            <c:ext xmlns:c16="http://schemas.microsoft.com/office/drawing/2014/chart" uri="{C3380CC4-5D6E-409C-BE32-E72D297353CC}">
              <c16:uniqueId val="{00000001-74A7-480D-A4BA-B014C572485B}"/>
            </c:ext>
          </c:extLst>
        </c:ser>
        <c:ser>
          <c:idx val="1"/>
          <c:order val="1"/>
          <c:tx>
            <c:v>Programado Trimestre</c:v>
          </c:tx>
          <c:spPr>
            <a:solidFill>
              <a:srgbClr val="C0504D"/>
            </a:solidFill>
            <a:ln w="25400">
              <a:noFill/>
            </a:ln>
          </c:spPr>
          <c:invertIfNegative val="0"/>
          <c:dLbls>
            <c:dLbl>
              <c:idx val="0"/>
              <c:layout>
                <c:manualLayout>
                  <c:x val="-2.7754303858983048E-3"/>
                  <c:y val="9.6949976841130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A7-480D-A4BA-B014C572485B}"/>
                </c:ext>
              </c:extLst>
            </c:dLbl>
            <c:spPr>
              <a:noFill/>
              <a:ln w="25400">
                <a:noFill/>
              </a:ln>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2'!$H$31</c:f>
              <c:numCache>
                <c:formatCode>General</c:formatCode>
                <c:ptCount val="1"/>
                <c:pt idx="0">
                  <c:v>267</c:v>
                </c:pt>
              </c:numCache>
            </c:numRef>
          </c:val>
          <c:extLst>
            <c:ext xmlns:c16="http://schemas.microsoft.com/office/drawing/2014/chart" uri="{C3380CC4-5D6E-409C-BE32-E72D297353CC}">
              <c16:uniqueId val="{00000003-74A7-480D-A4BA-B014C572485B}"/>
            </c:ext>
          </c:extLst>
        </c:ser>
        <c:ser>
          <c:idx val="2"/>
          <c:order val="2"/>
          <c:tx>
            <c:v>Contratado Trimestre</c:v>
          </c:tx>
          <c:spPr>
            <a:solidFill>
              <a:srgbClr val="9BBB59"/>
            </a:solidFill>
            <a:ln w="25400">
              <a:noFill/>
            </a:ln>
          </c:spPr>
          <c:invertIfNegative val="0"/>
          <c:dLbls>
            <c:dLbl>
              <c:idx val="0"/>
              <c:layout>
                <c:manualLayout>
                  <c:x val="-5.8352773197472224E-3"/>
                  <c:y val="0.106544715896732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A7-480D-A4BA-B014C572485B}"/>
                </c:ext>
              </c:extLst>
            </c:dLbl>
            <c:spPr>
              <a:noFill/>
              <a:ln w="25400">
                <a:noFill/>
              </a:ln>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'Detalle Trim 2'!$I$31</c:f>
              <c:numCache>
                <c:formatCode>General</c:formatCode>
                <c:ptCount val="1"/>
                <c:pt idx="0">
                  <c:v>294</c:v>
                </c:pt>
              </c:numCache>
            </c:numRef>
          </c:val>
          <c:extLst>
            <c:ext xmlns:c16="http://schemas.microsoft.com/office/drawing/2014/chart" uri="{C3380CC4-5D6E-409C-BE32-E72D297353CC}">
              <c16:uniqueId val="{00000005-74A7-480D-A4BA-B014C572485B}"/>
            </c:ext>
          </c:extLst>
        </c:ser>
        <c:dLbls>
          <c:showLegendKey val="0"/>
          <c:showVal val="0"/>
          <c:showCatName val="0"/>
          <c:showSerName val="0"/>
          <c:showPercent val="0"/>
          <c:showBubbleSize val="0"/>
        </c:dLbls>
        <c:gapWidth val="150"/>
        <c:shape val="box"/>
        <c:axId val="2055343663"/>
        <c:axId val="1"/>
        <c:axId val="0"/>
      </c:bar3DChart>
      <c:catAx>
        <c:axId val="2055343663"/>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2055343663"/>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27</xdr:row>
      <xdr:rowOff>145677</xdr:rowOff>
    </xdr:from>
    <xdr:to>
      <xdr:col>13</xdr:col>
      <xdr:colOff>627530</xdr:colOff>
      <xdr:row>55</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28</xdr:row>
      <xdr:rowOff>3839</xdr:rowOff>
    </xdr:from>
    <xdr:to>
      <xdr:col>7</xdr:col>
      <xdr:colOff>896470</xdr:colOff>
      <xdr:row>55</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1504950</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0</xdr:col>
      <xdr:colOff>11206</xdr:colOff>
      <xdr:row>33</xdr:row>
      <xdr:rowOff>11206</xdr:rowOff>
    </xdr:from>
    <xdr:to>
      <xdr:col>2</xdr:col>
      <xdr:colOff>586068</xdr:colOff>
      <xdr:row>54</xdr:row>
      <xdr:rowOff>182656</xdr:rowOff>
    </xdr:to>
    <xdr:graphicFrame macro="">
      <xdr:nvGraphicFramePr>
        <xdr:cNvPr id="2" name="Gráfico 3">
          <a:extLst>
            <a:ext uri="{FF2B5EF4-FFF2-40B4-BE49-F238E27FC236}">
              <a16:creationId xmlns:a16="http://schemas.microsoft.com/office/drawing/2014/main" id="{7F5AA808-DF84-4360-95C0-0C82C5CA8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616323</xdr:colOff>
      <xdr:row>33</xdr:row>
      <xdr:rowOff>32497</xdr:rowOff>
    </xdr:from>
    <xdr:to>
      <xdr:col>9</xdr:col>
      <xdr:colOff>683559</xdr:colOff>
      <xdr:row>54</xdr:row>
      <xdr:rowOff>100852</xdr:rowOff>
    </xdr:to>
    <xdr:graphicFrame macro="">
      <xdr:nvGraphicFramePr>
        <xdr:cNvPr id="3" name="Gráfico 4">
          <a:extLst>
            <a:ext uri="{FF2B5EF4-FFF2-40B4-BE49-F238E27FC236}">
              <a16:creationId xmlns:a16="http://schemas.microsoft.com/office/drawing/2014/main" id="{500B29A6-6CFD-4F75-B255-470021311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7"/>
  <sheetViews>
    <sheetView showGridLines="0" tabSelected="1" view="pageBreakPreview" zoomScale="85" zoomScaleNormal="85" zoomScaleSheetLayoutView="85" workbookViewId="0">
      <pane ySplit="5" topLeftCell="A17" activePane="bottomLeft" state="frozen"/>
      <selection pane="bottomLeft" activeCell="N48" sqref="N48"/>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1">
        <v>45107</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I6" s="123" t="s">
        <v>4</v>
      </c>
      <c r="J6" s="5" t="s">
        <v>5</v>
      </c>
      <c r="K6" s="59" t="s">
        <v>6</v>
      </c>
      <c r="L6" s="5" t="s">
        <v>7</v>
      </c>
      <c r="M6" s="5" t="s">
        <v>8</v>
      </c>
      <c r="N6" s="5" t="s">
        <v>113</v>
      </c>
    </row>
    <row r="7" spans="1:14" x14ac:dyDescent="0.2">
      <c r="A7" s="6" t="s">
        <v>3</v>
      </c>
      <c r="B7" s="60">
        <v>2023</v>
      </c>
      <c r="D7" s="11" t="s">
        <v>20</v>
      </c>
      <c r="E7" s="92">
        <v>512815800392</v>
      </c>
      <c r="F7" s="93"/>
      <c r="G7" s="6"/>
      <c r="I7" s="124" t="s">
        <v>59</v>
      </c>
      <c r="J7" s="33">
        <v>48464679591.419998</v>
      </c>
      <c r="K7" s="113">
        <v>167096972062.87</v>
      </c>
      <c r="L7" s="29">
        <v>75466605103.899994</v>
      </c>
      <c r="M7" s="29">
        <v>221787543633.81006</v>
      </c>
      <c r="N7" s="29">
        <f>SUM(J7:M7)</f>
        <v>512815800392</v>
      </c>
    </row>
    <row r="8" spans="1:14" x14ac:dyDescent="0.2">
      <c r="A8" s="6"/>
      <c r="B8" s="6"/>
      <c r="F8" s="111" t="s">
        <v>104</v>
      </c>
      <c r="G8" s="6"/>
      <c r="I8" s="124" t="s">
        <v>60</v>
      </c>
      <c r="J8" s="33">
        <f>+K18</f>
        <v>26557091737.130001</v>
      </c>
      <c r="K8" s="113">
        <f>+K19</f>
        <v>41811111019.459991</v>
      </c>
      <c r="L8" s="33"/>
      <c r="M8" s="33"/>
      <c r="N8" s="29">
        <f>SUM(J8:M8)</f>
        <v>68368202756.589996</v>
      </c>
    </row>
    <row r="9" spans="1:14" x14ac:dyDescent="0.2">
      <c r="A9" s="6"/>
      <c r="B9" s="6"/>
      <c r="E9" s="12"/>
      <c r="F9" s="52"/>
      <c r="G9" s="6"/>
      <c r="I9" s="123" t="s">
        <v>61</v>
      </c>
      <c r="J9" s="119">
        <f>+J8/J7</f>
        <v>0.54796796266928316</v>
      </c>
      <c r="K9" s="118">
        <f>+K8/K7</f>
        <v>0.25022063837116465</v>
      </c>
      <c r="L9" s="119"/>
      <c r="M9" s="119"/>
      <c r="N9" s="119">
        <f>+N8/N7</f>
        <v>0.13331922047707748</v>
      </c>
    </row>
    <row r="10" spans="1:14" x14ac:dyDescent="0.2">
      <c r="B10" s="7"/>
      <c r="C10" s="7"/>
      <c r="D10" s="7"/>
      <c r="E10" s="7"/>
      <c r="F10" s="7"/>
      <c r="G10" s="7"/>
      <c r="H10" s="7"/>
      <c r="I10" s="7"/>
      <c r="J10" s="37" t="s">
        <v>12</v>
      </c>
      <c r="K10" s="7"/>
      <c r="L10" s="7"/>
      <c r="M10" s="7"/>
    </row>
    <row r="11" spans="1:14" ht="5.25" customHeight="1" x14ac:dyDescent="0.2">
      <c r="B11" s="7"/>
      <c r="C11" s="7"/>
      <c r="D11" s="7"/>
      <c r="E11" s="7"/>
      <c r="F11" s="7"/>
      <c r="G11" s="7"/>
      <c r="H11" s="7"/>
      <c r="I11" s="7"/>
      <c r="J11" s="7"/>
      <c r="K11" s="7"/>
      <c r="L11" s="7"/>
      <c r="M11" s="7"/>
      <c r="N11" s="9"/>
    </row>
    <row r="12" spans="1:14" ht="28.5" customHeight="1" x14ac:dyDescent="0.2">
      <c r="A12" s="125" t="s">
        <v>21</v>
      </c>
      <c r="B12" s="125"/>
      <c r="C12" s="125"/>
      <c r="D12" s="125"/>
      <c r="E12" s="125"/>
      <c r="F12" s="125"/>
      <c r="G12" s="125"/>
      <c r="H12" s="125"/>
      <c r="I12" s="125"/>
      <c r="J12" s="125"/>
      <c r="K12" s="125"/>
      <c r="L12" s="125"/>
      <c r="M12" s="125"/>
      <c r="N12" s="125"/>
    </row>
    <row r="13" spans="1:14" ht="6" customHeight="1" x14ac:dyDescent="0.2">
      <c r="A13" s="17"/>
      <c r="B13" s="17"/>
      <c r="C13" s="17"/>
      <c r="D13" s="17"/>
      <c r="E13" s="17"/>
      <c r="F13" s="17"/>
      <c r="G13" s="17"/>
      <c r="H13" s="17"/>
      <c r="I13" s="17"/>
      <c r="J13" s="17"/>
      <c r="K13" s="17"/>
      <c r="L13" s="17"/>
      <c r="M13" s="17"/>
      <c r="N13" s="17"/>
    </row>
    <row r="14" spans="1:14" ht="13.5" thickBot="1" x14ac:dyDescent="0.25">
      <c r="B14" s="49" t="s">
        <v>12</v>
      </c>
      <c r="J14" s="49" t="s">
        <v>12</v>
      </c>
      <c r="N14" s="38"/>
    </row>
    <row r="15" spans="1:14" ht="13.5" thickBot="1" x14ac:dyDescent="0.25">
      <c r="B15" s="49"/>
      <c r="C15" s="137" t="s">
        <v>24</v>
      </c>
      <c r="D15" s="138"/>
      <c r="E15" s="138"/>
      <c r="F15" s="139"/>
      <c r="J15" s="134" t="s">
        <v>41</v>
      </c>
      <c r="K15" s="135"/>
      <c r="L15" s="135"/>
      <c r="M15" s="136"/>
    </row>
    <row r="16" spans="1:14" s="27" customFormat="1" ht="9" thickBot="1" x14ac:dyDescent="0.2">
      <c r="C16" s="66">
        <v>1</v>
      </c>
      <c r="D16" s="67">
        <v>2</v>
      </c>
      <c r="E16" s="67">
        <v>3</v>
      </c>
      <c r="F16" s="67">
        <v>4</v>
      </c>
      <c r="J16" s="95">
        <v>1</v>
      </c>
      <c r="K16" s="96">
        <v>2</v>
      </c>
      <c r="L16" s="96">
        <v>3</v>
      </c>
      <c r="M16" s="97">
        <v>4</v>
      </c>
    </row>
    <row r="17" spans="1:14" ht="39" thickBot="1" x14ac:dyDescent="0.25">
      <c r="B17" s="102" t="s">
        <v>9</v>
      </c>
      <c r="C17" s="103" t="s">
        <v>18</v>
      </c>
      <c r="D17" s="64" t="s">
        <v>11</v>
      </c>
      <c r="E17" s="64" t="s">
        <v>23</v>
      </c>
      <c r="F17" s="104" t="s">
        <v>10</v>
      </c>
      <c r="I17" s="102" t="s">
        <v>9</v>
      </c>
      <c r="J17" s="103" t="s">
        <v>37</v>
      </c>
      <c r="K17" s="64" t="s">
        <v>19</v>
      </c>
      <c r="L17" s="64" t="s">
        <v>23</v>
      </c>
      <c r="M17" s="104" t="s">
        <v>10</v>
      </c>
    </row>
    <row r="18" spans="1:14" ht="27" customHeight="1" thickBot="1" x14ac:dyDescent="0.25">
      <c r="B18" s="121" t="s">
        <v>5</v>
      </c>
      <c r="C18" s="107">
        <v>550</v>
      </c>
      <c r="D18" s="105">
        <v>431</v>
      </c>
      <c r="E18" s="106">
        <f>+D18/C18</f>
        <v>0.78363636363636369</v>
      </c>
      <c r="F18" s="101">
        <f>+D18/$C$22</f>
        <v>0.33230531996915957</v>
      </c>
      <c r="I18" s="122" t="s">
        <v>5</v>
      </c>
      <c r="J18" s="98">
        <v>48464679591.419998</v>
      </c>
      <c r="K18" s="99">
        <v>26557091737.130001</v>
      </c>
      <c r="L18" s="100">
        <f>+K18/J18</f>
        <v>0.54796796266928316</v>
      </c>
      <c r="M18" s="101">
        <f>+K18/J22</f>
        <v>5.178680476855349E-2</v>
      </c>
    </row>
    <row r="19" spans="1:14" ht="27" customHeight="1" x14ac:dyDescent="0.2">
      <c r="B19" s="114" t="s">
        <v>6</v>
      </c>
      <c r="C19" s="108">
        <v>267</v>
      </c>
      <c r="D19" s="24">
        <v>294</v>
      </c>
      <c r="E19" s="55">
        <f>+D19/C19</f>
        <v>1.101123595505618</v>
      </c>
      <c r="F19" s="56">
        <f>+(D19+D18)/C22</f>
        <v>0.55898226676946805</v>
      </c>
      <c r="I19" s="115" t="s">
        <v>6</v>
      </c>
      <c r="J19" s="28">
        <v>167096972062.87</v>
      </c>
      <c r="K19" s="29">
        <v>41811111019.459991</v>
      </c>
      <c r="L19" s="57">
        <f t="shared" ref="L19:L21" si="0">+K19/J19</f>
        <v>0.25022063837116465</v>
      </c>
      <c r="M19" s="56">
        <f>+(K19+K18)/J22</f>
        <v>0.13331922047707748</v>
      </c>
    </row>
    <row r="20" spans="1:14" s="8" customFormat="1" ht="27" customHeight="1" x14ac:dyDescent="0.2">
      <c r="B20" s="10" t="s">
        <v>7</v>
      </c>
      <c r="C20" s="108">
        <v>250</v>
      </c>
      <c r="D20" s="24"/>
      <c r="E20" s="57">
        <f t="shared" ref="E20:E21" si="1">+D20/C20</f>
        <v>0</v>
      </c>
      <c r="F20" s="56">
        <f>+(D20+D19+D18)/C22</f>
        <v>0.55898226676946805</v>
      </c>
      <c r="G20"/>
      <c r="I20" s="10" t="s">
        <v>7</v>
      </c>
      <c r="J20" s="28">
        <v>75466605103.899994</v>
      </c>
      <c r="K20" s="30"/>
      <c r="L20" s="57">
        <f t="shared" si="0"/>
        <v>0</v>
      </c>
      <c r="M20" s="56">
        <f>+(K20+K19+K18)/J22</f>
        <v>0.13331922047707748</v>
      </c>
    </row>
    <row r="21" spans="1:14" s="8" customFormat="1" ht="27" customHeight="1" thickBot="1" x14ac:dyDescent="0.25">
      <c r="B21" s="110" t="s">
        <v>8</v>
      </c>
      <c r="C21" s="109">
        <v>230</v>
      </c>
      <c r="D21" s="26"/>
      <c r="E21" s="58">
        <f t="shared" si="1"/>
        <v>0</v>
      </c>
      <c r="F21" s="56">
        <f>+(D21+D20+D19+D18)/C22</f>
        <v>0.55898226676946805</v>
      </c>
      <c r="G21"/>
      <c r="I21" s="25" t="s">
        <v>8</v>
      </c>
      <c r="J21" s="31">
        <v>221787543633.81006</v>
      </c>
      <c r="K21" s="32"/>
      <c r="L21" s="58">
        <f t="shared" si="0"/>
        <v>0</v>
      </c>
      <c r="M21" s="94">
        <f>+(K21+K20+K19+K18)/J22</f>
        <v>0.13331922047707748</v>
      </c>
    </row>
    <row r="22" spans="1:14" s="8" customFormat="1" ht="28.5" customHeight="1" thickBot="1" x14ac:dyDescent="0.25">
      <c r="B22" s="61" t="s">
        <v>22</v>
      </c>
      <c r="C22" s="62">
        <f>SUM(C18:C21)</f>
        <v>1297</v>
      </c>
      <c r="D22" s="63">
        <f>SUM(D18:D21)</f>
        <v>725</v>
      </c>
      <c r="E22" s="64" t="s">
        <v>23</v>
      </c>
      <c r="F22" s="65">
        <f>+D22/C22</f>
        <v>0.55898226676946805</v>
      </c>
      <c r="G22"/>
      <c r="I22" s="61" t="s">
        <v>22</v>
      </c>
      <c r="J22" s="68">
        <f>SUM(J18:J21)</f>
        <v>512815800392</v>
      </c>
      <c r="K22" s="69">
        <f>SUM(K18:K21)</f>
        <v>68368202756.589996</v>
      </c>
      <c r="L22" s="64" t="s">
        <v>23</v>
      </c>
      <c r="M22" s="65">
        <f>+K22/J22</f>
        <v>0.13331922047707748</v>
      </c>
    </row>
    <row r="23" spans="1:14" s="8" customFormat="1" ht="12.75" customHeight="1" x14ac:dyDescent="0.2">
      <c r="A23" s="126" t="s">
        <v>40</v>
      </c>
      <c r="B23" s="126"/>
      <c r="C23" s="126"/>
      <c r="D23" s="128" t="s">
        <v>11</v>
      </c>
      <c r="E23" s="128"/>
      <c r="F23" s="45"/>
      <c r="G23"/>
      <c r="H23" s="129" t="s">
        <v>39</v>
      </c>
      <c r="I23" s="129"/>
      <c r="J23" s="130"/>
      <c r="K23" s="131" t="s">
        <v>103</v>
      </c>
      <c r="L23" s="131"/>
      <c r="M23" s="131"/>
      <c r="N23" s="47"/>
    </row>
    <row r="24" spans="1:14" s="8" customFormat="1" ht="12.75" customHeight="1" x14ac:dyDescent="0.2">
      <c r="A24" s="127"/>
      <c r="B24" s="127"/>
      <c r="C24" s="127"/>
      <c r="D24" s="132" t="s">
        <v>18</v>
      </c>
      <c r="E24" s="132"/>
      <c r="F24" s="46"/>
      <c r="G24"/>
      <c r="H24" s="129"/>
      <c r="I24" s="129"/>
      <c r="J24" s="129"/>
      <c r="K24" s="133" t="s">
        <v>37</v>
      </c>
      <c r="L24" s="133"/>
      <c r="M24" s="133"/>
      <c r="N24" s="48"/>
    </row>
    <row r="25" spans="1:14" s="8" customFormat="1" x14ac:dyDescent="0.2">
      <c r="A25" s="9"/>
      <c r="B25"/>
      <c r="C25"/>
      <c r="D25"/>
      <c r="E25"/>
      <c r="F25"/>
      <c r="G25"/>
      <c r="H25" s="9"/>
      <c r="I25"/>
      <c r="J25"/>
      <c r="K25"/>
      <c r="L25"/>
      <c r="M25"/>
      <c r="N25"/>
    </row>
    <row r="26" spans="1:14" s="8" customFormat="1" x14ac:dyDescent="0.2">
      <c r="B26" s="142" t="s">
        <v>24</v>
      </c>
      <c r="C26" s="142"/>
      <c r="D26" s="142"/>
      <c r="E26" s="142"/>
      <c r="G26"/>
      <c r="H26" s="9"/>
      <c r="I26"/>
      <c r="J26" s="142" t="s">
        <v>35</v>
      </c>
      <c r="K26" s="142"/>
      <c r="L26" s="142"/>
      <c r="M26" s="142"/>
      <c r="N26"/>
    </row>
    <row r="27" spans="1:14" s="8" customFormat="1" ht="22.5" customHeight="1" x14ac:dyDescent="0.2">
      <c r="A27" s="53" t="s">
        <v>34</v>
      </c>
      <c r="B27" s="54" t="s">
        <v>4</v>
      </c>
      <c r="C27" s="70">
        <f>+E19</f>
        <v>1.101123595505618</v>
      </c>
      <c r="D27"/>
      <c r="E27" s="54" t="s">
        <v>49</v>
      </c>
      <c r="F27" s="70">
        <f>+F22</f>
        <v>0.55898226676946805</v>
      </c>
      <c r="G27"/>
      <c r="H27" s="9"/>
      <c r="I27" s="112" t="s">
        <v>34</v>
      </c>
      <c r="J27" s="54" t="s">
        <v>4</v>
      </c>
      <c r="K27" s="70">
        <f>+L19</f>
        <v>0.25022063837116465</v>
      </c>
      <c r="L27" s="36"/>
      <c r="M27" s="54" t="s">
        <v>49</v>
      </c>
      <c r="N27" s="70">
        <f>+M22</f>
        <v>0.13331922047707748</v>
      </c>
    </row>
    <row r="28" spans="1:14" s="8" customFormat="1" x14ac:dyDescent="0.2">
      <c r="A28" s="9"/>
      <c r="B28"/>
      <c r="C28"/>
      <c r="D28"/>
      <c r="E28"/>
      <c r="F28"/>
      <c r="G28"/>
      <c r="H28" s="9"/>
      <c r="I28"/>
      <c r="J28"/>
      <c r="K28"/>
      <c r="L28"/>
      <c r="M28"/>
      <c r="N28" s="36"/>
    </row>
    <row r="29" spans="1:14" s="8" customFormat="1" ht="12.75" customHeight="1" x14ac:dyDescent="0.2">
      <c r="A29" s="9"/>
      <c r="B29"/>
      <c r="C29"/>
      <c r="D29"/>
      <c r="E29"/>
      <c r="F29"/>
      <c r="G29"/>
      <c r="H29" s="9"/>
      <c r="I29"/>
      <c r="J29"/>
      <c r="K29"/>
      <c r="L29"/>
      <c r="M29"/>
      <c r="N29" s="36"/>
    </row>
    <row r="30" spans="1:14" s="8" customFormat="1" ht="12.75" customHeight="1" x14ac:dyDescent="0.2">
      <c r="A30" s="9"/>
      <c r="B30"/>
      <c r="C30"/>
      <c r="D30"/>
      <c r="E30"/>
      <c r="F30"/>
      <c r="G30"/>
      <c r="H30" s="9"/>
      <c r="I30"/>
      <c r="J30"/>
      <c r="K30"/>
      <c r="L30"/>
      <c r="M30"/>
      <c r="N30" s="36"/>
    </row>
    <row r="31" spans="1:14" s="8" customFormat="1" ht="12.75" customHeight="1" x14ac:dyDescent="0.2">
      <c r="A31" s="9"/>
      <c r="B31"/>
      <c r="C31"/>
      <c r="D31"/>
      <c r="E31"/>
      <c r="F31"/>
      <c r="G31"/>
      <c r="H31" s="9"/>
      <c r="I31"/>
      <c r="J31"/>
      <c r="K31"/>
      <c r="L31"/>
      <c r="M31"/>
      <c r="N31" s="36"/>
    </row>
    <row r="32" spans="1:14" s="8" customFormat="1" ht="12.75" customHeight="1" x14ac:dyDescent="0.2">
      <c r="A32" s="9"/>
      <c r="B32"/>
      <c r="C32"/>
      <c r="D32"/>
      <c r="E32"/>
      <c r="F32"/>
      <c r="G32"/>
      <c r="H32" s="9"/>
      <c r="I32"/>
      <c r="J32"/>
      <c r="K32"/>
      <c r="L32"/>
      <c r="M32"/>
      <c r="N32" s="36"/>
    </row>
    <row r="33" spans="1:14" s="8" customFormat="1" x14ac:dyDescent="0.2">
      <c r="A33" s="9"/>
      <c r="B33"/>
      <c r="C33"/>
      <c r="D33"/>
      <c r="E33"/>
      <c r="F33"/>
      <c r="G33"/>
      <c r="H33" s="9"/>
      <c r="I33"/>
      <c r="J33"/>
      <c r="K33"/>
      <c r="L33"/>
      <c r="M33"/>
      <c r="N33" s="36"/>
    </row>
    <row r="34" spans="1:14" s="8" customFormat="1" ht="10.5" customHeight="1" x14ac:dyDescent="0.2">
      <c r="A34" s="9"/>
      <c r="B34"/>
      <c r="C34"/>
      <c r="D34"/>
      <c r="E34"/>
      <c r="F34"/>
      <c r="G34"/>
      <c r="H34" s="9"/>
      <c r="I34"/>
      <c r="J34"/>
      <c r="K34"/>
      <c r="L34"/>
      <c r="M34"/>
      <c r="N34" s="36"/>
    </row>
    <row r="35" spans="1:14" s="8" customFormat="1" x14ac:dyDescent="0.2">
      <c r="A35" s="9"/>
      <c r="B35"/>
      <c r="C35"/>
      <c r="D35"/>
      <c r="E35"/>
      <c r="F35"/>
      <c r="G35"/>
      <c r="H35" s="9"/>
      <c r="I35"/>
      <c r="J35"/>
      <c r="K35"/>
      <c r="L35"/>
      <c r="M35"/>
      <c r="N35" s="36"/>
    </row>
    <row r="36" spans="1:14" s="8" customFormat="1" ht="10.5" customHeight="1" x14ac:dyDescent="0.2">
      <c r="A36" s="9"/>
      <c r="B36"/>
      <c r="C36"/>
      <c r="D36"/>
      <c r="E36"/>
      <c r="F36"/>
      <c r="G36"/>
      <c r="H36" s="9"/>
      <c r="I36"/>
      <c r="J36"/>
      <c r="K36"/>
      <c r="L36"/>
      <c r="M36"/>
      <c r="N36" s="36"/>
    </row>
    <row r="37" spans="1:14" s="8" customFormat="1" ht="10.5" customHeight="1" x14ac:dyDescent="0.2">
      <c r="A37" s="9"/>
      <c r="B37"/>
      <c r="C37"/>
      <c r="D37"/>
      <c r="E37"/>
      <c r="F37"/>
      <c r="G37"/>
      <c r="H37" s="9"/>
      <c r="I37"/>
      <c r="J37"/>
      <c r="K37"/>
      <c r="L37"/>
      <c r="M37"/>
      <c r="N37" s="36"/>
    </row>
    <row r="38" spans="1:14" s="8" customFormat="1" ht="10.5" customHeight="1" x14ac:dyDescent="0.2">
      <c r="A38" s="9"/>
      <c r="B38"/>
      <c r="C38"/>
      <c r="D38"/>
      <c r="E38"/>
      <c r="F38"/>
      <c r="G38"/>
      <c r="H38" s="9"/>
      <c r="I38"/>
      <c r="J38"/>
      <c r="K38"/>
      <c r="L38"/>
      <c r="M38"/>
      <c r="N38" s="36"/>
    </row>
    <row r="39" spans="1:14" s="8" customFormat="1" ht="10.5" customHeight="1" x14ac:dyDescent="0.2">
      <c r="A39" s="9"/>
      <c r="B39"/>
      <c r="C39"/>
      <c r="D39"/>
      <c r="E39"/>
      <c r="F39"/>
      <c r="G39"/>
      <c r="H39" s="9"/>
      <c r="I39"/>
      <c r="J39"/>
      <c r="K39"/>
      <c r="L39"/>
      <c r="M39"/>
      <c r="N39" s="36"/>
    </row>
    <row r="40" spans="1:14" s="8" customFormat="1" ht="10.5" customHeight="1" x14ac:dyDescent="0.2">
      <c r="I40"/>
      <c r="J40"/>
      <c r="K40"/>
      <c r="L40"/>
      <c r="M40"/>
      <c r="N40" s="36"/>
    </row>
    <row r="41" spans="1:14" s="8" customFormat="1" ht="10.5" customHeight="1" x14ac:dyDescent="0.2">
      <c r="I41"/>
      <c r="J41"/>
      <c r="K41"/>
      <c r="L41"/>
      <c r="M41"/>
      <c r="N41" s="36"/>
    </row>
    <row r="42" spans="1:14" s="8" customFormat="1" ht="10.5" customHeight="1" x14ac:dyDescent="0.2">
      <c r="I42"/>
      <c r="J42"/>
      <c r="K42"/>
      <c r="L42"/>
      <c r="M42"/>
      <c r="N42" s="36"/>
    </row>
    <row r="43" spans="1:14" s="8" customFormat="1" ht="10.5" customHeight="1" x14ac:dyDescent="0.2">
      <c r="I43"/>
      <c r="J43"/>
      <c r="K43"/>
      <c r="L43"/>
      <c r="M43"/>
      <c r="N43" s="36"/>
    </row>
    <row r="44" spans="1:14" s="8" customFormat="1" ht="10.5" customHeight="1" x14ac:dyDescent="0.2">
      <c r="I44"/>
      <c r="J44"/>
      <c r="K44"/>
      <c r="L44"/>
      <c r="M44"/>
      <c r="N44" s="36"/>
    </row>
    <row r="45" spans="1:14" s="8" customFormat="1" ht="10.5" customHeight="1" x14ac:dyDescent="0.2">
      <c r="I45"/>
      <c r="J45"/>
      <c r="K45"/>
      <c r="L45"/>
      <c r="M45"/>
      <c r="N45" s="36"/>
    </row>
    <row r="46" spans="1:14" s="8" customFormat="1" ht="10.5" customHeight="1" x14ac:dyDescent="0.2">
      <c r="I46"/>
      <c r="J46"/>
      <c r="K46"/>
      <c r="L46"/>
      <c r="M46"/>
      <c r="N46" s="36"/>
    </row>
    <row r="47" spans="1:14" s="8" customFormat="1" ht="10.5" customHeight="1" x14ac:dyDescent="0.2">
      <c r="I47"/>
      <c r="J47"/>
      <c r="K47"/>
      <c r="L47"/>
      <c r="M47"/>
      <c r="N47" s="36"/>
    </row>
    <row r="48" spans="1:14" s="8" customFormat="1" ht="10.5" customHeight="1" x14ac:dyDescent="0.2">
      <c r="I48"/>
      <c r="J48"/>
      <c r="K48"/>
      <c r="L48"/>
      <c r="M48"/>
      <c r="N48" s="36"/>
    </row>
    <row r="49" spans="1:14" s="8" customFormat="1" ht="10.5" customHeight="1" x14ac:dyDescent="0.2">
      <c r="I49"/>
      <c r="J49"/>
      <c r="K49"/>
      <c r="L49"/>
      <c r="M49"/>
      <c r="N49" s="36"/>
    </row>
    <row r="50" spans="1:14" s="8" customFormat="1" ht="10.5" customHeight="1" x14ac:dyDescent="0.2">
      <c r="I50"/>
      <c r="J50"/>
      <c r="K50"/>
      <c r="L50"/>
      <c r="M50"/>
      <c r="N50" s="36"/>
    </row>
    <row r="51" spans="1:14" s="8" customFormat="1" ht="10.5" customHeight="1" x14ac:dyDescent="0.2">
      <c r="I51"/>
      <c r="J51"/>
      <c r="K51"/>
      <c r="L51"/>
      <c r="M51"/>
      <c r="N51" s="36"/>
    </row>
    <row r="52" spans="1:14" s="8" customFormat="1" ht="10.5" customHeight="1" x14ac:dyDescent="0.2">
      <c r="I52"/>
      <c r="J52"/>
      <c r="K52"/>
      <c r="L52"/>
      <c r="M52"/>
      <c r="N52" s="36"/>
    </row>
    <row r="53" spans="1:14" s="8" customFormat="1" ht="10.5" customHeight="1" x14ac:dyDescent="0.2">
      <c r="I53"/>
      <c r="J53"/>
      <c r="K53"/>
      <c r="L53"/>
      <c r="M53"/>
      <c r="N53" s="36"/>
    </row>
    <row r="54" spans="1:14" s="8" customFormat="1" ht="10.5" customHeight="1" x14ac:dyDescent="0.2">
      <c r="I54"/>
      <c r="J54"/>
      <c r="K54"/>
      <c r="L54"/>
      <c r="M54"/>
      <c r="N54" s="36"/>
    </row>
    <row r="55" spans="1:14" s="8" customFormat="1" ht="10.5" customHeight="1" x14ac:dyDescent="0.2">
      <c r="I55"/>
      <c r="J55"/>
      <c r="K55"/>
      <c r="L55"/>
      <c r="M55"/>
      <c r="N55" s="36"/>
    </row>
    <row r="56" spans="1:14" s="8" customFormat="1" ht="10.5" customHeight="1" x14ac:dyDescent="0.2">
      <c r="I56"/>
      <c r="J56"/>
      <c r="K56"/>
      <c r="L56"/>
      <c r="M56"/>
      <c r="N56" s="36"/>
    </row>
    <row r="57" spans="1:14" s="8" customFormat="1" ht="10.5" customHeight="1" x14ac:dyDescent="0.2">
      <c r="I57"/>
      <c r="J57"/>
      <c r="K57"/>
      <c r="L57"/>
      <c r="M57"/>
      <c r="N57" s="36"/>
    </row>
    <row r="58" spans="1:14" s="8" customFormat="1" ht="10.5" customHeight="1" x14ac:dyDescent="0.2">
      <c r="I58"/>
      <c r="J58"/>
      <c r="K58"/>
      <c r="L58"/>
      <c r="M58"/>
      <c r="N58" s="36"/>
    </row>
    <row r="59" spans="1:14" s="8" customFormat="1" ht="15" x14ac:dyDescent="0.2">
      <c r="A59" s="13" t="s">
        <v>32</v>
      </c>
      <c r="B59"/>
      <c r="C59"/>
      <c r="D59"/>
      <c r="E59"/>
      <c r="F59"/>
      <c r="G59"/>
      <c r="H59" s="9"/>
      <c r="I59"/>
      <c r="J59"/>
      <c r="K59" s="35"/>
      <c r="L59"/>
      <c r="M59"/>
      <c r="N59"/>
    </row>
    <row r="60" spans="1:14" s="8" customFormat="1" ht="6.75" customHeight="1" x14ac:dyDescent="0.2">
      <c r="A60" s="9"/>
      <c r="B60"/>
      <c r="C60"/>
      <c r="D60"/>
      <c r="E60"/>
      <c r="F60"/>
      <c r="G60"/>
      <c r="H60" s="9"/>
      <c r="I60"/>
      <c r="K60"/>
      <c r="L60"/>
      <c r="M60"/>
      <c r="N60"/>
    </row>
    <row r="61" spans="1:14" s="8" customFormat="1" ht="7.5" customHeight="1" x14ac:dyDescent="0.2">
      <c r="A61" s="16"/>
      <c r="B61" s="14"/>
      <c r="C61" s="14"/>
      <c r="D61" s="14"/>
      <c r="E61" s="14"/>
      <c r="F61" s="14"/>
      <c r="G61" s="15"/>
      <c r="H61" s="16"/>
      <c r="I61" s="16"/>
      <c r="J61" s="34"/>
      <c r="K61" s="34"/>
      <c r="L61" s="34"/>
      <c r="M61" s="34"/>
      <c r="N61" s="34"/>
    </row>
    <row r="62" spans="1:14" s="8" customFormat="1" ht="14.25" customHeight="1" x14ac:dyDescent="0.2">
      <c r="A62" s="157" t="s">
        <v>109</v>
      </c>
      <c r="B62" s="157"/>
      <c r="C62" s="157"/>
      <c r="D62" s="157"/>
      <c r="E62" s="157"/>
      <c r="F62" s="157"/>
      <c r="G62" s="157"/>
      <c r="H62" s="157"/>
      <c r="I62" s="157"/>
      <c r="J62" s="157"/>
      <c r="K62" s="157"/>
      <c r="L62" s="157"/>
      <c r="M62" s="157"/>
      <c r="N62" s="50" t="s">
        <v>38</v>
      </c>
    </row>
    <row r="63" spans="1:14" s="8" customFormat="1" ht="7.5" customHeight="1" x14ac:dyDescent="0.2">
      <c r="A63" s="14"/>
      <c r="B63" s="14"/>
      <c r="C63" s="14"/>
      <c r="D63" s="14"/>
      <c r="E63" s="14"/>
      <c r="F63" s="14"/>
      <c r="G63" s="15"/>
      <c r="H63" s="16"/>
      <c r="I63" s="16"/>
      <c r="J63" s="34"/>
      <c r="K63" s="34"/>
      <c r="L63" s="34"/>
      <c r="M63" s="34"/>
      <c r="N63" s="34"/>
    </row>
    <row r="64" spans="1:14" s="8" customFormat="1" ht="81" customHeight="1" x14ac:dyDescent="0.2">
      <c r="A64" s="125" t="s">
        <v>110</v>
      </c>
      <c r="B64" s="125"/>
      <c r="C64" s="125"/>
      <c r="D64" s="125"/>
      <c r="E64" s="125"/>
      <c r="F64" s="125"/>
      <c r="G64" s="125"/>
      <c r="H64" s="125"/>
      <c r="I64" s="125"/>
      <c r="J64" s="125"/>
      <c r="K64" s="125"/>
      <c r="L64" s="125"/>
      <c r="M64" s="125"/>
      <c r="N64" s="125"/>
    </row>
    <row r="65" spans="1:14" ht="15" x14ac:dyDescent="0.2">
      <c r="A65" s="13" t="s">
        <v>25</v>
      </c>
      <c r="B65" s="17"/>
      <c r="C65" s="17"/>
      <c r="D65" s="17"/>
      <c r="E65" s="17"/>
      <c r="F65" s="17"/>
      <c r="G65" s="17"/>
      <c r="H65" s="17"/>
      <c r="I65" s="17"/>
      <c r="J65" s="17"/>
      <c r="K65" s="17"/>
      <c r="L65" s="17"/>
      <c r="M65" s="17"/>
      <c r="N65" s="17"/>
    </row>
    <row r="66" spans="1:14" ht="6" customHeight="1" x14ac:dyDescent="0.2">
      <c r="A66" s="17"/>
      <c r="B66" s="17"/>
      <c r="C66" s="17"/>
      <c r="D66" s="17"/>
      <c r="E66" s="17"/>
      <c r="F66" s="17"/>
      <c r="G66" s="17"/>
      <c r="H66" s="17"/>
      <c r="I66" s="17"/>
      <c r="J66" s="17"/>
      <c r="K66" s="17"/>
      <c r="L66" s="17"/>
      <c r="M66" s="17"/>
      <c r="N66" s="17"/>
    </row>
    <row r="67" spans="1:14" s="8" customFormat="1" ht="15" customHeight="1" x14ac:dyDescent="0.2">
      <c r="A67" s="125" t="s">
        <v>111</v>
      </c>
      <c r="B67" s="125"/>
      <c r="C67" s="125"/>
      <c r="D67" s="125"/>
      <c r="E67" s="125"/>
      <c r="F67" s="125"/>
      <c r="G67" s="125"/>
      <c r="H67" s="125"/>
      <c r="I67" s="125"/>
      <c r="J67" s="125"/>
      <c r="K67" s="125"/>
      <c r="L67" s="125"/>
      <c r="M67" s="125"/>
      <c r="N67" s="125"/>
    </row>
    <row r="68" spans="1:14" ht="6" customHeight="1" x14ac:dyDescent="0.2">
      <c r="A68" s="17"/>
      <c r="B68" s="17"/>
      <c r="C68" s="17"/>
      <c r="D68" s="17"/>
      <c r="E68" s="17"/>
      <c r="F68" s="17"/>
      <c r="G68" s="17"/>
      <c r="H68" s="17"/>
      <c r="I68" s="17"/>
      <c r="J68" s="17"/>
      <c r="K68" s="17"/>
      <c r="L68" s="17"/>
      <c r="M68" s="17"/>
      <c r="N68" s="17"/>
    </row>
    <row r="69" spans="1:14" ht="14.25" x14ac:dyDescent="0.2">
      <c r="C69" s="147" t="s">
        <v>54</v>
      </c>
      <c r="D69" s="148"/>
      <c r="E69" s="149"/>
      <c r="F69" s="71">
        <f>+C27</f>
        <v>1.101123595505618</v>
      </c>
      <c r="H69" s="150" t="s">
        <v>26</v>
      </c>
      <c r="I69" s="150"/>
      <c r="J69" s="72" t="s">
        <v>55</v>
      </c>
      <c r="K69" s="147" t="s">
        <v>27</v>
      </c>
      <c r="L69" s="149"/>
      <c r="M69" s="72" t="s">
        <v>28</v>
      </c>
      <c r="N69" s="17"/>
    </row>
    <row r="70" spans="1:14" ht="6" customHeight="1" x14ac:dyDescent="0.2">
      <c r="A70" s="17"/>
      <c r="B70" s="17"/>
      <c r="C70" s="17"/>
      <c r="D70" s="17"/>
      <c r="E70" s="17"/>
      <c r="G70" s="17"/>
      <c r="J70" s="17"/>
      <c r="K70" s="17"/>
      <c r="L70" s="17"/>
      <c r="M70" s="17"/>
      <c r="N70" s="17"/>
    </row>
    <row r="71" spans="1:14" ht="14.25" x14ac:dyDescent="0.2">
      <c r="C71" s="147" t="s">
        <v>35</v>
      </c>
      <c r="D71" s="148"/>
      <c r="E71" s="149"/>
      <c r="F71" s="71">
        <f>+K27</f>
        <v>0.25022063837116465</v>
      </c>
      <c r="H71" s="150" t="s">
        <v>26</v>
      </c>
      <c r="I71" s="150"/>
      <c r="J71" s="72" t="s">
        <v>46</v>
      </c>
      <c r="K71" s="147" t="s">
        <v>27</v>
      </c>
      <c r="L71" s="149"/>
      <c r="M71" s="72" t="s">
        <v>31</v>
      </c>
      <c r="N71" s="17"/>
    </row>
    <row r="72" spans="1:14" ht="12.75" customHeight="1" x14ac:dyDescent="0.2">
      <c r="A72" s="17"/>
      <c r="B72" s="17"/>
      <c r="C72" s="17"/>
      <c r="D72" s="17"/>
      <c r="E72" s="17"/>
      <c r="F72" s="17"/>
      <c r="G72" s="17"/>
      <c r="H72" s="17"/>
      <c r="I72" s="17"/>
      <c r="J72" s="17"/>
      <c r="K72" s="17"/>
      <c r="L72" s="17"/>
      <c r="M72" s="17"/>
      <c r="N72" s="17"/>
    </row>
    <row r="73" spans="1:14" s="8" customFormat="1" ht="15" customHeight="1" x14ac:dyDescent="0.2">
      <c r="A73" s="125" t="s">
        <v>107</v>
      </c>
      <c r="B73" s="125"/>
      <c r="C73" s="125"/>
      <c r="D73" s="125"/>
      <c r="E73" s="125"/>
      <c r="F73" s="125"/>
      <c r="G73" s="125"/>
      <c r="H73" s="125"/>
      <c r="I73" s="125"/>
      <c r="J73" s="125"/>
      <c r="K73" s="125"/>
      <c r="L73" s="125"/>
      <c r="M73" s="125"/>
      <c r="N73" s="125"/>
    </row>
    <row r="74" spans="1:14" ht="6" customHeight="1" x14ac:dyDescent="0.2">
      <c r="A74" s="17"/>
      <c r="B74" s="17"/>
      <c r="C74" s="17"/>
      <c r="D74" s="17"/>
      <c r="E74" s="17"/>
      <c r="F74" s="17"/>
      <c r="G74" s="17"/>
      <c r="H74" s="17"/>
      <c r="I74" s="17"/>
      <c r="J74" s="17"/>
      <c r="K74" s="17"/>
      <c r="L74" s="17"/>
      <c r="M74" s="17"/>
      <c r="N74" s="17"/>
    </row>
    <row r="75" spans="1:14" ht="14.25" x14ac:dyDescent="0.2">
      <c r="C75" s="147" t="s">
        <v>54</v>
      </c>
      <c r="D75" s="148"/>
      <c r="E75" s="149"/>
      <c r="F75" s="71">
        <f>+F22</f>
        <v>0.55898226676946805</v>
      </c>
      <c r="H75" s="150" t="s">
        <v>26</v>
      </c>
      <c r="I75" s="150"/>
      <c r="J75" s="72" t="s">
        <v>106</v>
      </c>
      <c r="K75" s="147" t="s">
        <v>27</v>
      </c>
      <c r="L75" s="149"/>
      <c r="M75" s="72" t="s">
        <v>106</v>
      </c>
      <c r="N75" s="17"/>
    </row>
    <row r="76" spans="1:14" ht="14.25" x14ac:dyDescent="0.2">
      <c r="A76" s="120" t="s">
        <v>50</v>
      </c>
      <c r="B76" s="73"/>
      <c r="C76" s="17"/>
      <c r="D76" s="17"/>
      <c r="E76" s="17"/>
      <c r="G76" s="17"/>
      <c r="H76" s="17"/>
      <c r="I76" s="17"/>
      <c r="J76" s="17"/>
      <c r="K76" s="17"/>
      <c r="M76" s="17"/>
      <c r="N76" s="17"/>
    </row>
    <row r="77" spans="1:14" ht="14.25" x14ac:dyDescent="0.2">
      <c r="C77" s="147" t="s">
        <v>35</v>
      </c>
      <c r="D77" s="148"/>
      <c r="E77" s="149"/>
      <c r="F77" s="71">
        <f>+N27</f>
        <v>0.13331922047707748</v>
      </c>
      <c r="H77" s="150" t="s">
        <v>26</v>
      </c>
      <c r="I77" s="150"/>
      <c r="J77" s="72" t="s">
        <v>106</v>
      </c>
      <c r="K77" s="147" t="s">
        <v>27</v>
      </c>
      <c r="L77" s="149"/>
      <c r="M77" s="72" t="s">
        <v>106</v>
      </c>
      <c r="N77" s="17"/>
    </row>
    <row r="78" spans="1:14" ht="14.25" x14ac:dyDescent="0.2">
      <c r="C78" s="117"/>
      <c r="D78" s="117"/>
      <c r="E78" s="117"/>
      <c r="F78" s="117"/>
      <c r="H78" s="117"/>
      <c r="I78" s="117"/>
      <c r="J78" s="117"/>
      <c r="K78" s="117"/>
      <c r="L78" s="117"/>
      <c r="M78" s="117"/>
      <c r="N78" s="17"/>
    </row>
    <row r="79" spans="1:14" s="8" customFormat="1" ht="13.5" thickBot="1" x14ac:dyDescent="0.25">
      <c r="A79" s="7" t="s">
        <v>105</v>
      </c>
      <c r="B79"/>
      <c r="C79"/>
      <c r="D79"/>
      <c r="E79"/>
      <c r="F79"/>
      <c r="I79"/>
      <c r="J79"/>
      <c r="K79"/>
      <c r="L79"/>
      <c r="M79"/>
      <c r="N79" s="36"/>
    </row>
    <row r="80" spans="1:14" s="8" customFormat="1" ht="10.5" customHeight="1" thickBot="1" x14ac:dyDescent="0.25">
      <c r="A80" s="39" t="s">
        <v>26</v>
      </c>
      <c r="B80" s="143" t="s">
        <v>33</v>
      </c>
      <c r="C80" s="144"/>
      <c r="D80" s="143" t="s">
        <v>27</v>
      </c>
      <c r="E80" s="145"/>
      <c r="F80" s="146"/>
      <c r="I80"/>
      <c r="J80"/>
      <c r="K80"/>
      <c r="L80"/>
      <c r="M80"/>
      <c r="N80" s="36"/>
    </row>
    <row r="81" spans="1:14" s="8" customFormat="1" ht="10.5" customHeight="1" x14ac:dyDescent="0.2">
      <c r="A81" s="41" t="s">
        <v>55</v>
      </c>
      <c r="B81" s="160">
        <v>1</v>
      </c>
      <c r="C81" s="161"/>
      <c r="D81" s="40" t="s">
        <v>28</v>
      </c>
      <c r="E81" s="162" t="s">
        <v>29</v>
      </c>
      <c r="F81" s="163"/>
      <c r="I81"/>
      <c r="J81"/>
      <c r="K81"/>
      <c r="L81"/>
      <c r="M81"/>
      <c r="N81" s="36"/>
    </row>
    <row r="82" spans="1:14" s="8" customFormat="1" ht="10.5" customHeight="1" x14ac:dyDescent="0.2">
      <c r="A82" s="41" t="s">
        <v>47</v>
      </c>
      <c r="B82" s="140" t="s">
        <v>45</v>
      </c>
      <c r="C82" s="141"/>
      <c r="D82" s="42" t="s">
        <v>28</v>
      </c>
      <c r="E82" s="164"/>
      <c r="F82" s="165"/>
      <c r="I82"/>
      <c r="J82"/>
      <c r="K82"/>
      <c r="L82"/>
      <c r="M82"/>
      <c r="N82" s="36"/>
    </row>
    <row r="83" spans="1:14" s="8" customFormat="1" ht="10.5" customHeight="1" x14ac:dyDescent="0.2">
      <c r="A83" s="41" t="s">
        <v>30</v>
      </c>
      <c r="B83" s="140" t="s">
        <v>43</v>
      </c>
      <c r="C83" s="141"/>
      <c r="D83" s="42" t="s">
        <v>28</v>
      </c>
      <c r="E83" s="166"/>
      <c r="F83" s="167"/>
      <c r="I83"/>
      <c r="J83"/>
      <c r="K83"/>
      <c r="L83"/>
      <c r="M83"/>
      <c r="N83" s="36"/>
    </row>
    <row r="84" spans="1:14" s="8" customFormat="1" ht="10.5" customHeight="1" x14ac:dyDescent="0.2">
      <c r="A84" s="41" t="s">
        <v>56</v>
      </c>
      <c r="B84" s="140" t="s">
        <v>44</v>
      </c>
      <c r="C84" s="141"/>
      <c r="D84" s="42" t="s">
        <v>31</v>
      </c>
      <c r="E84" s="151" t="s">
        <v>51</v>
      </c>
      <c r="F84" s="152"/>
      <c r="I84"/>
      <c r="J84"/>
      <c r="K84"/>
      <c r="L84"/>
      <c r="M84"/>
      <c r="N84" s="36"/>
    </row>
    <row r="85" spans="1:14" s="8" customFormat="1" ht="10.5" customHeight="1" thickBot="1" x14ac:dyDescent="0.25">
      <c r="A85" s="43" t="s">
        <v>46</v>
      </c>
      <c r="B85" s="155" t="s">
        <v>42</v>
      </c>
      <c r="C85" s="156"/>
      <c r="D85" s="44" t="s">
        <v>31</v>
      </c>
      <c r="E85" s="153"/>
      <c r="F85" s="154"/>
      <c r="I85"/>
      <c r="J85"/>
      <c r="K85"/>
      <c r="L85"/>
      <c r="M85"/>
      <c r="N85" s="36"/>
    </row>
    <row r="86" spans="1:14" s="8" customFormat="1" ht="10.5" customHeight="1" x14ac:dyDescent="0.2">
      <c r="A86" s="116"/>
      <c r="B86" s="116"/>
      <c r="C86" s="116"/>
      <c r="D86" s="116"/>
      <c r="E86" s="116"/>
      <c r="F86" s="116"/>
      <c r="I86"/>
      <c r="J86"/>
      <c r="K86"/>
      <c r="L86"/>
      <c r="M86"/>
      <c r="N86" s="36"/>
    </row>
    <row r="87" spans="1:14" ht="15" x14ac:dyDescent="0.25">
      <c r="A87" s="18" t="s">
        <v>48</v>
      </c>
      <c r="B87" s="15"/>
      <c r="C87" s="15"/>
      <c r="D87" s="15"/>
      <c r="E87" s="15"/>
      <c r="F87" s="15"/>
      <c r="G87" s="15"/>
      <c r="H87" s="15"/>
      <c r="I87" s="15"/>
      <c r="J87" s="17"/>
      <c r="K87" s="17"/>
      <c r="L87" s="15"/>
      <c r="M87" s="15"/>
      <c r="N87" s="15"/>
    </row>
    <row r="88" spans="1:14" ht="6.75" customHeight="1" x14ac:dyDescent="0.2">
      <c r="A88" s="15"/>
      <c r="B88" s="15"/>
      <c r="C88" s="15"/>
      <c r="D88" s="15"/>
      <c r="E88" s="15"/>
      <c r="F88" s="15"/>
      <c r="G88" s="15"/>
      <c r="H88" s="15"/>
      <c r="I88" s="15"/>
      <c r="J88" s="15"/>
      <c r="K88" s="15"/>
      <c r="L88" s="15"/>
      <c r="M88" s="15"/>
      <c r="N88" s="15"/>
    </row>
    <row r="89" spans="1:14" s="8" customFormat="1" ht="106.5" customHeight="1" x14ac:dyDescent="0.2">
      <c r="A89" s="125" t="s">
        <v>112</v>
      </c>
      <c r="B89" s="125"/>
      <c r="C89" s="125"/>
      <c r="D89" s="125"/>
      <c r="E89" s="125"/>
      <c r="F89" s="125"/>
      <c r="G89" s="125"/>
      <c r="H89" s="125"/>
      <c r="I89" s="125"/>
      <c r="J89" s="125"/>
      <c r="K89" s="125"/>
      <c r="L89" s="125"/>
      <c r="M89" s="125"/>
      <c r="N89" s="125"/>
    </row>
    <row r="90" spans="1:14" s="8" customFormat="1" ht="7.9" customHeight="1" x14ac:dyDescent="0.2">
      <c r="A90" s="17"/>
      <c r="B90" s="17"/>
      <c r="C90" s="17"/>
      <c r="D90" s="17"/>
      <c r="E90" s="17"/>
      <c r="F90" s="17"/>
      <c r="G90" s="17"/>
      <c r="H90" s="17"/>
      <c r="I90" s="17"/>
      <c r="J90" s="17"/>
      <c r="K90" s="17"/>
      <c r="L90" s="17"/>
      <c r="M90" s="17"/>
      <c r="N90" s="17"/>
    </row>
    <row r="91" spans="1:14" ht="15" x14ac:dyDescent="0.25">
      <c r="A91" s="18" t="s">
        <v>13</v>
      </c>
      <c r="B91" s="15"/>
      <c r="C91" s="15"/>
      <c r="D91" s="15"/>
      <c r="E91" s="15"/>
      <c r="F91" s="15"/>
      <c r="G91" s="15"/>
      <c r="H91" s="15"/>
      <c r="I91" s="15"/>
      <c r="J91" s="15"/>
      <c r="K91" s="15"/>
      <c r="L91" s="15"/>
      <c r="M91" s="15"/>
      <c r="N91" s="15"/>
    </row>
    <row r="92" spans="1:14" ht="6.75" customHeight="1" x14ac:dyDescent="0.2">
      <c r="A92" s="15"/>
      <c r="B92" s="15"/>
      <c r="C92" s="15"/>
      <c r="D92" s="15"/>
      <c r="E92" s="15"/>
      <c r="F92" s="15"/>
      <c r="G92" s="15"/>
      <c r="H92" s="15"/>
      <c r="I92" s="15"/>
      <c r="J92" s="15"/>
      <c r="K92" s="15"/>
      <c r="L92" s="15"/>
      <c r="M92" s="15"/>
      <c r="N92" s="15"/>
    </row>
    <row r="93" spans="1:14" s="8" customFormat="1" ht="45.6" customHeight="1" x14ac:dyDescent="0.2">
      <c r="A93" s="158" t="s">
        <v>36</v>
      </c>
      <c r="B93" s="158"/>
      <c r="C93" s="158"/>
      <c r="D93" s="158"/>
      <c r="E93" s="158"/>
      <c r="F93" s="158"/>
      <c r="G93" s="158"/>
      <c r="H93" s="158"/>
      <c r="I93" s="158"/>
      <c r="J93" s="158"/>
      <c r="K93" s="158"/>
      <c r="L93" s="158"/>
      <c r="M93" s="158"/>
      <c r="N93" s="158"/>
    </row>
    <row r="94" spans="1:14" ht="12.75" customHeight="1" x14ac:dyDescent="0.2">
      <c r="A94" s="159" t="s">
        <v>65</v>
      </c>
      <c r="B94" s="159"/>
      <c r="C94" s="159"/>
      <c r="D94" s="159"/>
      <c r="E94" s="159"/>
      <c r="F94" s="159"/>
      <c r="G94" s="159"/>
      <c r="H94" s="159"/>
      <c r="I94" s="159"/>
      <c r="J94" s="159"/>
      <c r="K94" s="159"/>
      <c r="L94" s="159"/>
      <c r="M94" s="159"/>
      <c r="N94" s="159"/>
    </row>
    <row r="95" spans="1:14" ht="5.25" customHeight="1" x14ac:dyDescent="0.2">
      <c r="A95" s="15"/>
      <c r="B95" s="15"/>
      <c r="C95" s="15"/>
      <c r="D95" s="15"/>
      <c r="E95" s="15"/>
      <c r="F95" s="15"/>
      <c r="G95" s="15"/>
      <c r="H95" s="15"/>
      <c r="I95" s="15"/>
      <c r="J95" s="15"/>
      <c r="K95" s="15"/>
      <c r="L95" s="15"/>
      <c r="M95" s="15"/>
      <c r="N95" s="15"/>
    </row>
    <row r="96" spans="1:14" ht="18" customHeight="1" x14ac:dyDescent="0.2">
      <c r="A96" s="158" t="s">
        <v>62</v>
      </c>
      <c r="B96" s="158"/>
      <c r="C96" s="158"/>
      <c r="D96" s="158"/>
      <c r="E96" s="158"/>
      <c r="F96" s="158"/>
      <c r="G96" s="158"/>
      <c r="H96" s="158"/>
      <c r="I96" s="158"/>
      <c r="J96" s="158"/>
      <c r="K96" s="158"/>
      <c r="L96" s="158"/>
      <c r="M96" s="158"/>
      <c r="N96" s="158"/>
    </row>
    <row r="97" spans="1:14" ht="4.5" customHeight="1" x14ac:dyDescent="0.2">
      <c r="A97" s="17"/>
      <c r="B97" s="17"/>
      <c r="C97" s="17"/>
      <c r="D97" s="17"/>
      <c r="E97" s="17"/>
      <c r="F97" s="17"/>
      <c r="G97" s="17"/>
      <c r="H97" s="17"/>
      <c r="I97" s="17"/>
      <c r="J97" s="17"/>
      <c r="K97" s="17"/>
      <c r="L97" s="17"/>
      <c r="M97" s="17"/>
      <c r="N97" s="17"/>
    </row>
    <row r="98" spans="1:14" ht="14.25" x14ac:dyDescent="0.2">
      <c r="A98" s="15" t="s">
        <v>63</v>
      </c>
      <c r="B98" s="15"/>
      <c r="C98" s="15"/>
      <c r="D98" s="15"/>
      <c r="E98" s="15"/>
      <c r="F98" s="15"/>
      <c r="G98" s="15"/>
      <c r="H98" s="15"/>
      <c r="I98" s="15"/>
      <c r="J98" s="15"/>
      <c r="K98" s="15"/>
      <c r="L98" s="15"/>
      <c r="M98" s="15"/>
      <c r="N98" s="15"/>
    </row>
    <row r="99" spans="1:14" ht="14.25" x14ac:dyDescent="0.2">
      <c r="A99" s="15" t="s">
        <v>14</v>
      </c>
      <c r="B99" s="15"/>
      <c r="C99" s="19"/>
      <c r="D99" s="19"/>
      <c r="E99" s="19"/>
      <c r="F99" s="19"/>
      <c r="G99" s="19"/>
      <c r="H99" s="19"/>
      <c r="I99" s="19"/>
      <c r="J99" s="19"/>
      <c r="K99" s="19"/>
      <c r="L99" s="19"/>
      <c r="M99" s="19"/>
      <c r="N99" s="19"/>
    </row>
    <row r="100" spans="1:14" ht="5.45" customHeight="1" x14ac:dyDescent="0.2">
      <c r="A100" s="15"/>
      <c r="B100" s="15"/>
      <c r="C100" s="19"/>
      <c r="D100" s="19"/>
      <c r="E100" s="19"/>
      <c r="F100" s="19"/>
      <c r="G100" s="19"/>
      <c r="H100" s="19"/>
      <c r="I100" s="19"/>
      <c r="J100" s="19"/>
      <c r="K100" s="19"/>
      <c r="L100" s="19"/>
      <c r="M100" s="19"/>
      <c r="N100" s="19"/>
    </row>
    <row r="101" spans="1:14" ht="14.25" x14ac:dyDescent="0.2">
      <c r="A101" s="7" t="s">
        <v>15</v>
      </c>
      <c r="G101" s="15"/>
      <c r="H101" s="15"/>
      <c r="I101" s="15"/>
      <c r="J101" s="15"/>
      <c r="K101" s="15"/>
      <c r="L101" s="15"/>
      <c r="M101" s="15"/>
      <c r="N101" s="15"/>
    </row>
    <row r="102" spans="1:14" ht="6.75" customHeight="1" x14ac:dyDescent="0.2">
      <c r="G102" s="15"/>
      <c r="H102" s="15"/>
      <c r="I102" s="15"/>
      <c r="J102" s="15"/>
      <c r="K102" s="15"/>
      <c r="L102" s="15"/>
      <c r="M102" s="15"/>
      <c r="N102" s="15"/>
    </row>
    <row r="103" spans="1:14" ht="14.25" x14ac:dyDescent="0.2">
      <c r="A103" s="9" t="s">
        <v>58</v>
      </c>
      <c r="G103" s="15"/>
      <c r="H103" s="15"/>
      <c r="I103" s="15"/>
      <c r="J103" s="15"/>
      <c r="K103" s="15"/>
      <c r="L103" s="15"/>
      <c r="M103" s="15"/>
      <c r="N103" s="15"/>
    </row>
    <row r="104" spans="1:14" ht="14.25" x14ac:dyDescent="0.2">
      <c r="A104" s="9" t="s">
        <v>64</v>
      </c>
      <c r="G104" s="15"/>
      <c r="H104" s="15"/>
      <c r="I104" s="15"/>
      <c r="J104" s="15"/>
      <c r="K104" s="15"/>
      <c r="L104" s="15"/>
      <c r="M104" s="15"/>
      <c r="N104" s="15"/>
    </row>
    <row r="105" spans="1:14" ht="6" customHeight="1" x14ac:dyDescent="0.2">
      <c r="A105" s="15"/>
      <c r="B105" s="15"/>
      <c r="C105" s="15"/>
      <c r="D105" s="15"/>
      <c r="E105" s="15"/>
      <c r="F105" s="15"/>
      <c r="G105" s="15"/>
      <c r="H105" s="15"/>
      <c r="I105" s="15"/>
      <c r="J105" s="15"/>
      <c r="K105" s="15"/>
      <c r="L105" s="15"/>
      <c r="M105" s="15"/>
      <c r="N105" s="15"/>
    </row>
    <row r="106" spans="1:14" ht="14.25" x14ac:dyDescent="0.2">
      <c r="A106" s="15"/>
      <c r="B106" s="15"/>
      <c r="C106" s="15"/>
      <c r="D106" s="15"/>
      <c r="E106" s="15"/>
      <c r="F106" s="15"/>
      <c r="G106" s="15"/>
      <c r="H106" s="15"/>
      <c r="I106" s="20"/>
      <c r="J106" s="20"/>
      <c r="K106" s="20"/>
      <c r="L106" s="20"/>
      <c r="M106" s="1"/>
      <c r="N106" s="20" t="s">
        <v>16</v>
      </c>
    </row>
    <row r="107" spans="1:14" ht="14.25" x14ac:dyDescent="0.2">
      <c r="A107" s="15"/>
      <c r="B107" s="15"/>
      <c r="C107" s="15"/>
      <c r="D107" s="15"/>
      <c r="E107" s="15"/>
      <c r="F107" s="15"/>
      <c r="G107" s="15"/>
      <c r="H107" s="15"/>
      <c r="I107" s="21"/>
      <c r="J107" s="21"/>
      <c r="K107" s="21"/>
      <c r="L107" s="21"/>
      <c r="M107" s="22" t="s">
        <v>17</v>
      </c>
      <c r="N107" s="23">
        <v>45121</v>
      </c>
    </row>
  </sheetData>
  <mergeCells count="40">
    <mergeCell ref="A89:N89"/>
    <mergeCell ref="A93:N93"/>
    <mergeCell ref="A94:N94"/>
    <mergeCell ref="A96:N96"/>
    <mergeCell ref="A73:N73"/>
    <mergeCell ref="C75:E75"/>
    <mergeCell ref="H75:I75"/>
    <mergeCell ref="K75:L75"/>
    <mergeCell ref="C77:E77"/>
    <mergeCell ref="H77:I77"/>
    <mergeCell ref="K77:L77"/>
    <mergeCell ref="B81:C81"/>
    <mergeCell ref="E81:F83"/>
    <mergeCell ref="B82:C82"/>
    <mergeCell ref="B83:C83"/>
    <mergeCell ref="B84:C84"/>
    <mergeCell ref="J26:M26"/>
    <mergeCell ref="B80:C80"/>
    <mergeCell ref="D80:F80"/>
    <mergeCell ref="C69:E69"/>
    <mergeCell ref="H69:I69"/>
    <mergeCell ref="K69:L69"/>
    <mergeCell ref="C71:E71"/>
    <mergeCell ref="H71:I71"/>
    <mergeCell ref="K71:L71"/>
    <mergeCell ref="E84:F85"/>
    <mergeCell ref="B85:C85"/>
    <mergeCell ref="A62:M62"/>
    <mergeCell ref="A64:N64"/>
    <mergeCell ref="A67:N67"/>
    <mergeCell ref="B26:E26"/>
    <mergeCell ref="A12:N12"/>
    <mergeCell ref="A23:C24"/>
    <mergeCell ref="D23:E23"/>
    <mergeCell ref="H23:J24"/>
    <mergeCell ref="K23:M23"/>
    <mergeCell ref="D24:E24"/>
    <mergeCell ref="K24:M24"/>
    <mergeCell ref="J15:M15"/>
    <mergeCell ref="C15:F15"/>
  </mergeCells>
  <hyperlinks>
    <hyperlink ref="A94:N94"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N33"/>
  <sheetViews>
    <sheetView view="pageBreakPreview" topLeftCell="A15" zoomScale="85" zoomScaleNormal="85" zoomScaleSheetLayoutView="85" workbookViewId="0">
      <selection activeCell="J2" sqref="J2"/>
    </sheetView>
  </sheetViews>
  <sheetFormatPr baseColWidth="10" defaultRowHeight="15" x14ac:dyDescent="0.25"/>
  <cols>
    <col min="1" max="1" width="27.85546875" style="74" customWidth="1"/>
    <col min="2" max="2" width="54.140625" style="74" customWidth="1"/>
    <col min="3" max="3" width="16.28515625" style="74" bestFit="1" customWidth="1"/>
    <col min="4" max="4" width="3.5703125" style="74" customWidth="1"/>
    <col min="5" max="5" width="15.140625" style="74" bestFit="1" customWidth="1"/>
    <col min="6" max="6" width="15.7109375" style="74" bestFit="1" customWidth="1"/>
    <col min="7" max="7" width="10" style="74" customWidth="1"/>
    <col min="8" max="8" width="12.5703125" style="74" bestFit="1" customWidth="1"/>
    <col min="9" max="256" width="11.42578125" style="74"/>
    <col min="257" max="257" width="27.85546875" style="74" customWidth="1"/>
    <col min="258" max="258" width="54.140625" style="74" customWidth="1"/>
    <col min="259" max="259" width="16.28515625" style="74" bestFit="1" customWidth="1"/>
    <col min="260" max="260" width="3.5703125" style="74" customWidth="1"/>
    <col min="261" max="261" width="15.140625" style="74" bestFit="1" customWidth="1"/>
    <col min="262" max="262" width="10.5703125" style="74" customWidth="1"/>
    <col min="263" max="263" width="3.5703125" style="74" customWidth="1"/>
    <col min="264" max="264" width="12.5703125" style="74" bestFit="1" customWidth="1"/>
    <col min="265" max="512" width="11.42578125" style="74"/>
    <col min="513" max="513" width="27.85546875" style="74" customWidth="1"/>
    <col min="514" max="514" width="54.140625" style="74" customWidth="1"/>
    <col min="515" max="515" width="16.28515625" style="74" bestFit="1" customWidth="1"/>
    <col min="516" max="516" width="3.5703125" style="74" customWidth="1"/>
    <col min="517" max="517" width="15.140625" style="74" bestFit="1" customWidth="1"/>
    <col min="518" max="518" width="10.5703125" style="74" customWidth="1"/>
    <col min="519" max="519" width="3.5703125" style="74" customWidth="1"/>
    <col min="520" max="520" width="12.5703125" style="74" bestFit="1" customWidth="1"/>
    <col min="521" max="768" width="11.42578125" style="74"/>
    <col min="769" max="769" width="27.85546875" style="74" customWidth="1"/>
    <col min="770" max="770" width="54.140625" style="74" customWidth="1"/>
    <col min="771" max="771" width="16.28515625" style="74" bestFit="1" customWidth="1"/>
    <col min="772" max="772" width="3.5703125" style="74" customWidth="1"/>
    <col min="773" max="773" width="15.140625" style="74" bestFit="1" customWidth="1"/>
    <col min="774" max="774" width="10.5703125" style="74" customWidth="1"/>
    <col min="775" max="775" width="3.5703125" style="74" customWidth="1"/>
    <col min="776" max="776" width="12.5703125" style="74" bestFit="1" customWidth="1"/>
    <col min="777" max="1024" width="11.42578125" style="74"/>
    <col min="1025" max="1025" width="27.85546875" style="74" customWidth="1"/>
    <col min="1026" max="1026" width="54.140625" style="74" customWidth="1"/>
    <col min="1027" max="1027" width="16.28515625" style="74" bestFit="1" customWidth="1"/>
    <col min="1028" max="1028" width="3.5703125" style="74" customWidth="1"/>
    <col min="1029" max="1029" width="15.140625" style="74" bestFit="1" customWidth="1"/>
    <col min="1030" max="1030" width="10.5703125" style="74" customWidth="1"/>
    <col min="1031" max="1031" width="3.5703125" style="74" customWidth="1"/>
    <col min="1032" max="1032" width="12.5703125" style="74" bestFit="1" customWidth="1"/>
    <col min="1033" max="1280" width="11.42578125" style="74"/>
    <col min="1281" max="1281" width="27.85546875" style="74" customWidth="1"/>
    <col min="1282" max="1282" width="54.140625" style="74" customWidth="1"/>
    <col min="1283" max="1283" width="16.28515625" style="74" bestFit="1" customWidth="1"/>
    <col min="1284" max="1284" width="3.5703125" style="74" customWidth="1"/>
    <col min="1285" max="1285" width="15.140625" style="74" bestFit="1" customWidth="1"/>
    <col min="1286" max="1286" width="10.5703125" style="74" customWidth="1"/>
    <col min="1287" max="1287" width="3.5703125" style="74" customWidth="1"/>
    <col min="1288" max="1288" width="12.5703125" style="74" bestFit="1" customWidth="1"/>
    <col min="1289" max="1536" width="11.42578125" style="74"/>
    <col min="1537" max="1537" width="27.85546875" style="74" customWidth="1"/>
    <col min="1538" max="1538" width="54.140625" style="74" customWidth="1"/>
    <col min="1539" max="1539" width="16.28515625" style="74" bestFit="1" customWidth="1"/>
    <col min="1540" max="1540" width="3.5703125" style="74" customWidth="1"/>
    <col min="1541" max="1541" width="15.140625" style="74" bestFit="1" customWidth="1"/>
    <col min="1542" max="1542" width="10.5703125" style="74" customWidth="1"/>
    <col min="1543" max="1543" width="3.5703125" style="74" customWidth="1"/>
    <col min="1544" max="1544" width="12.5703125" style="74" bestFit="1" customWidth="1"/>
    <col min="1545" max="1792" width="11.42578125" style="74"/>
    <col min="1793" max="1793" width="27.85546875" style="74" customWidth="1"/>
    <col min="1794" max="1794" width="54.140625" style="74" customWidth="1"/>
    <col min="1795" max="1795" width="16.28515625" style="74" bestFit="1" customWidth="1"/>
    <col min="1796" max="1796" width="3.5703125" style="74" customWidth="1"/>
    <col min="1797" max="1797" width="15.140625" style="74" bestFit="1" customWidth="1"/>
    <col min="1798" max="1798" width="10.5703125" style="74" customWidth="1"/>
    <col min="1799" max="1799" width="3.5703125" style="74" customWidth="1"/>
    <col min="1800" max="1800" width="12.5703125" style="74" bestFit="1" customWidth="1"/>
    <col min="1801" max="2048" width="11.42578125" style="74"/>
    <col min="2049" max="2049" width="27.85546875" style="74" customWidth="1"/>
    <col min="2050" max="2050" width="54.140625" style="74" customWidth="1"/>
    <col min="2051" max="2051" width="16.28515625" style="74" bestFit="1" customWidth="1"/>
    <col min="2052" max="2052" width="3.5703125" style="74" customWidth="1"/>
    <col min="2053" max="2053" width="15.140625" style="74" bestFit="1" customWidth="1"/>
    <col min="2054" max="2054" width="10.5703125" style="74" customWidth="1"/>
    <col min="2055" max="2055" width="3.5703125" style="74" customWidth="1"/>
    <col min="2056" max="2056" width="12.5703125" style="74" bestFit="1" customWidth="1"/>
    <col min="2057" max="2304" width="11.42578125" style="74"/>
    <col min="2305" max="2305" width="27.85546875" style="74" customWidth="1"/>
    <col min="2306" max="2306" width="54.140625" style="74" customWidth="1"/>
    <col min="2307" max="2307" width="16.28515625" style="74" bestFit="1" customWidth="1"/>
    <col min="2308" max="2308" width="3.5703125" style="74" customWidth="1"/>
    <col min="2309" max="2309" width="15.140625" style="74" bestFit="1" customWidth="1"/>
    <col min="2310" max="2310" width="10.5703125" style="74" customWidth="1"/>
    <col min="2311" max="2311" width="3.5703125" style="74" customWidth="1"/>
    <col min="2312" max="2312" width="12.5703125" style="74" bestFit="1" customWidth="1"/>
    <col min="2313" max="2560" width="11.42578125" style="74"/>
    <col min="2561" max="2561" width="27.85546875" style="74" customWidth="1"/>
    <col min="2562" max="2562" width="54.140625" style="74" customWidth="1"/>
    <col min="2563" max="2563" width="16.28515625" style="74" bestFit="1" customWidth="1"/>
    <col min="2564" max="2564" width="3.5703125" style="74" customWidth="1"/>
    <col min="2565" max="2565" width="15.140625" style="74" bestFit="1" customWidth="1"/>
    <col min="2566" max="2566" width="10.5703125" style="74" customWidth="1"/>
    <col min="2567" max="2567" width="3.5703125" style="74" customWidth="1"/>
    <col min="2568" max="2568" width="12.5703125" style="74" bestFit="1" customWidth="1"/>
    <col min="2569" max="2816" width="11.42578125" style="74"/>
    <col min="2817" max="2817" width="27.85546875" style="74" customWidth="1"/>
    <col min="2818" max="2818" width="54.140625" style="74" customWidth="1"/>
    <col min="2819" max="2819" width="16.28515625" style="74" bestFit="1" customWidth="1"/>
    <col min="2820" max="2820" width="3.5703125" style="74" customWidth="1"/>
    <col min="2821" max="2821" width="15.140625" style="74" bestFit="1" customWidth="1"/>
    <col min="2822" max="2822" width="10.5703125" style="74" customWidth="1"/>
    <col min="2823" max="2823" width="3.5703125" style="74" customWidth="1"/>
    <col min="2824" max="2824" width="12.5703125" style="74" bestFit="1" customWidth="1"/>
    <col min="2825" max="3072" width="11.42578125" style="74"/>
    <col min="3073" max="3073" width="27.85546875" style="74" customWidth="1"/>
    <col min="3074" max="3074" width="54.140625" style="74" customWidth="1"/>
    <col min="3075" max="3075" width="16.28515625" style="74" bestFit="1" customWidth="1"/>
    <col min="3076" max="3076" width="3.5703125" style="74" customWidth="1"/>
    <col min="3077" max="3077" width="15.140625" style="74" bestFit="1" customWidth="1"/>
    <col min="3078" max="3078" width="10.5703125" style="74" customWidth="1"/>
    <col min="3079" max="3079" width="3.5703125" style="74" customWidth="1"/>
    <col min="3080" max="3080" width="12.5703125" style="74" bestFit="1" customWidth="1"/>
    <col min="3081" max="3328" width="11.42578125" style="74"/>
    <col min="3329" max="3329" width="27.85546875" style="74" customWidth="1"/>
    <col min="3330" max="3330" width="54.140625" style="74" customWidth="1"/>
    <col min="3331" max="3331" width="16.28515625" style="74" bestFit="1" customWidth="1"/>
    <col min="3332" max="3332" width="3.5703125" style="74" customWidth="1"/>
    <col min="3333" max="3333" width="15.140625" style="74" bestFit="1" customWidth="1"/>
    <col min="3334" max="3334" width="10.5703125" style="74" customWidth="1"/>
    <col min="3335" max="3335" width="3.5703125" style="74" customWidth="1"/>
    <col min="3336" max="3336" width="12.5703125" style="74" bestFit="1" customWidth="1"/>
    <col min="3337" max="3584" width="11.42578125" style="74"/>
    <col min="3585" max="3585" width="27.85546875" style="74" customWidth="1"/>
    <col min="3586" max="3586" width="54.140625" style="74" customWidth="1"/>
    <col min="3587" max="3587" width="16.28515625" style="74" bestFit="1" customWidth="1"/>
    <col min="3588" max="3588" width="3.5703125" style="74" customWidth="1"/>
    <col min="3589" max="3589" width="15.140625" style="74" bestFit="1" customWidth="1"/>
    <col min="3590" max="3590" width="10.5703125" style="74" customWidth="1"/>
    <col min="3591" max="3591" width="3.5703125" style="74" customWidth="1"/>
    <col min="3592" max="3592" width="12.5703125" style="74" bestFit="1" customWidth="1"/>
    <col min="3593" max="3840" width="11.42578125" style="74"/>
    <col min="3841" max="3841" width="27.85546875" style="74" customWidth="1"/>
    <col min="3842" max="3842" width="54.140625" style="74" customWidth="1"/>
    <col min="3843" max="3843" width="16.28515625" style="74" bestFit="1" customWidth="1"/>
    <col min="3844" max="3844" width="3.5703125" style="74" customWidth="1"/>
    <col min="3845" max="3845" width="15.140625" style="74" bestFit="1" customWidth="1"/>
    <col min="3846" max="3846" width="10.5703125" style="74" customWidth="1"/>
    <col min="3847" max="3847" width="3.5703125" style="74" customWidth="1"/>
    <col min="3848" max="3848" width="12.5703125" style="74" bestFit="1" customWidth="1"/>
    <col min="3849" max="4096" width="11.42578125" style="74"/>
    <col min="4097" max="4097" width="27.85546875" style="74" customWidth="1"/>
    <col min="4098" max="4098" width="54.140625" style="74" customWidth="1"/>
    <col min="4099" max="4099" width="16.28515625" style="74" bestFit="1" customWidth="1"/>
    <col min="4100" max="4100" width="3.5703125" style="74" customWidth="1"/>
    <col min="4101" max="4101" width="15.140625" style="74" bestFit="1" customWidth="1"/>
    <col min="4102" max="4102" width="10.5703125" style="74" customWidth="1"/>
    <col min="4103" max="4103" width="3.5703125" style="74" customWidth="1"/>
    <col min="4104" max="4104" width="12.5703125" style="74" bestFit="1" customWidth="1"/>
    <col min="4105" max="4352" width="11.42578125" style="74"/>
    <col min="4353" max="4353" width="27.85546875" style="74" customWidth="1"/>
    <col min="4354" max="4354" width="54.140625" style="74" customWidth="1"/>
    <col min="4355" max="4355" width="16.28515625" style="74" bestFit="1" customWidth="1"/>
    <col min="4356" max="4356" width="3.5703125" style="74" customWidth="1"/>
    <col min="4357" max="4357" width="15.140625" style="74" bestFit="1" customWidth="1"/>
    <col min="4358" max="4358" width="10.5703125" style="74" customWidth="1"/>
    <col min="4359" max="4359" width="3.5703125" style="74" customWidth="1"/>
    <col min="4360" max="4360" width="12.5703125" style="74" bestFit="1" customWidth="1"/>
    <col min="4361" max="4608" width="11.42578125" style="74"/>
    <col min="4609" max="4609" width="27.85546875" style="74" customWidth="1"/>
    <col min="4610" max="4610" width="54.140625" style="74" customWidth="1"/>
    <col min="4611" max="4611" width="16.28515625" style="74" bestFit="1" customWidth="1"/>
    <col min="4612" max="4612" width="3.5703125" style="74" customWidth="1"/>
    <col min="4613" max="4613" width="15.140625" style="74" bestFit="1" customWidth="1"/>
    <col min="4614" max="4614" width="10.5703125" style="74" customWidth="1"/>
    <col min="4615" max="4615" width="3.5703125" style="74" customWidth="1"/>
    <col min="4616" max="4616" width="12.5703125" style="74" bestFit="1" customWidth="1"/>
    <col min="4617" max="4864" width="11.42578125" style="74"/>
    <col min="4865" max="4865" width="27.85546875" style="74" customWidth="1"/>
    <col min="4866" max="4866" width="54.140625" style="74" customWidth="1"/>
    <col min="4867" max="4867" width="16.28515625" style="74" bestFit="1" customWidth="1"/>
    <col min="4868" max="4868" width="3.5703125" style="74" customWidth="1"/>
    <col min="4869" max="4869" width="15.140625" style="74" bestFit="1" customWidth="1"/>
    <col min="4870" max="4870" width="10.5703125" style="74" customWidth="1"/>
    <col min="4871" max="4871" width="3.5703125" style="74" customWidth="1"/>
    <col min="4872" max="4872" width="12.5703125" style="74" bestFit="1" customWidth="1"/>
    <col min="4873" max="5120" width="11.42578125" style="74"/>
    <col min="5121" max="5121" width="27.85546875" style="74" customWidth="1"/>
    <col min="5122" max="5122" width="54.140625" style="74" customWidth="1"/>
    <col min="5123" max="5123" width="16.28515625" style="74" bestFit="1" customWidth="1"/>
    <col min="5124" max="5124" width="3.5703125" style="74" customWidth="1"/>
    <col min="5125" max="5125" width="15.140625" style="74" bestFit="1" customWidth="1"/>
    <col min="5126" max="5126" width="10.5703125" style="74" customWidth="1"/>
    <col min="5127" max="5127" width="3.5703125" style="74" customWidth="1"/>
    <col min="5128" max="5128" width="12.5703125" style="74" bestFit="1" customWidth="1"/>
    <col min="5129" max="5376" width="11.42578125" style="74"/>
    <col min="5377" max="5377" width="27.85546875" style="74" customWidth="1"/>
    <col min="5378" max="5378" width="54.140625" style="74" customWidth="1"/>
    <col min="5379" max="5379" width="16.28515625" style="74" bestFit="1" customWidth="1"/>
    <col min="5380" max="5380" width="3.5703125" style="74" customWidth="1"/>
    <col min="5381" max="5381" width="15.140625" style="74" bestFit="1" customWidth="1"/>
    <col min="5382" max="5382" width="10.5703125" style="74" customWidth="1"/>
    <col min="5383" max="5383" width="3.5703125" style="74" customWidth="1"/>
    <col min="5384" max="5384" width="12.5703125" style="74" bestFit="1" customWidth="1"/>
    <col min="5385" max="5632" width="11.42578125" style="74"/>
    <col min="5633" max="5633" width="27.85546875" style="74" customWidth="1"/>
    <col min="5634" max="5634" width="54.140625" style="74" customWidth="1"/>
    <col min="5635" max="5635" width="16.28515625" style="74" bestFit="1" customWidth="1"/>
    <col min="5636" max="5636" width="3.5703125" style="74" customWidth="1"/>
    <col min="5637" max="5637" width="15.140625" style="74" bestFit="1" customWidth="1"/>
    <col min="5638" max="5638" width="10.5703125" style="74" customWidth="1"/>
    <col min="5639" max="5639" width="3.5703125" style="74" customWidth="1"/>
    <col min="5640" max="5640" width="12.5703125" style="74" bestFit="1" customWidth="1"/>
    <col min="5641" max="5888" width="11.42578125" style="74"/>
    <col min="5889" max="5889" width="27.85546875" style="74" customWidth="1"/>
    <col min="5890" max="5890" width="54.140625" style="74" customWidth="1"/>
    <col min="5891" max="5891" width="16.28515625" style="74" bestFit="1" customWidth="1"/>
    <col min="5892" max="5892" width="3.5703125" style="74" customWidth="1"/>
    <col min="5893" max="5893" width="15.140625" style="74" bestFit="1" customWidth="1"/>
    <col min="5894" max="5894" width="10.5703125" style="74" customWidth="1"/>
    <col min="5895" max="5895" width="3.5703125" style="74" customWidth="1"/>
    <col min="5896" max="5896" width="12.5703125" style="74" bestFit="1" customWidth="1"/>
    <col min="5897" max="6144" width="11.42578125" style="74"/>
    <col min="6145" max="6145" width="27.85546875" style="74" customWidth="1"/>
    <col min="6146" max="6146" width="54.140625" style="74" customWidth="1"/>
    <col min="6147" max="6147" width="16.28515625" style="74" bestFit="1" customWidth="1"/>
    <col min="6148" max="6148" width="3.5703125" style="74" customWidth="1"/>
    <col min="6149" max="6149" width="15.140625" style="74" bestFit="1" customWidth="1"/>
    <col min="6150" max="6150" width="10.5703125" style="74" customWidth="1"/>
    <col min="6151" max="6151" width="3.5703125" style="74" customWidth="1"/>
    <col min="6152" max="6152" width="12.5703125" style="74" bestFit="1" customWidth="1"/>
    <col min="6153" max="6400" width="11.42578125" style="74"/>
    <col min="6401" max="6401" width="27.85546875" style="74" customWidth="1"/>
    <col min="6402" max="6402" width="54.140625" style="74" customWidth="1"/>
    <col min="6403" max="6403" width="16.28515625" style="74" bestFit="1" customWidth="1"/>
    <col min="6404" max="6404" width="3.5703125" style="74" customWidth="1"/>
    <col min="6405" max="6405" width="15.140625" style="74" bestFit="1" customWidth="1"/>
    <col min="6406" max="6406" width="10.5703125" style="74" customWidth="1"/>
    <col min="6407" max="6407" width="3.5703125" style="74" customWidth="1"/>
    <col min="6408" max="6408" width="12.5703125" style="74" bestFit="1" customWidth="1"/>
    <col min="6409" max="6656" width="11.42578125" style="74"/>
    <col min="6657" max="6657" width="27.85546875" style="74" customWidth="1"/>
    <col min="6658" max="6658" width="54.140625" style="74" customWidth="1"/>
    <col min="6659" max="6659" width="16.28515625" style="74" bestFit="1" customWidth="1"/>
    <col min="6660" max="6660" width="3.5703125" style="74" customWidth="1"/>
    <col min="6661" max="6661" width="15.140625" style="74" bestFit="1" customWidth="1"/>
    <col min="6662" max="6662" width="10.5703125" style="74" customWidth="1"/>
    <col min="6663" max="6663" width="3.5703125" style="74" customWidth="1"/>
    <col min="6664" max="6664" width="12.5703125" style="74" bestFit="1" customWidth="1"/>
    <col min="6665" max="6912" width="11.42578125" style="74"/>
    <col min="6913" max="6913" width="27.85546875" style="74" customWidth="1"/>
    <col min="6914" max="6914" width="54.140625" style="74" customWidth="1"/>
    <col min="6915" max="6915" width="16.28515625" style="74" bestFit="1" customWidth="1"/>
    <col min="6916" max="6916" width="3.5703125" style="74" customWidth="1"/>
    <col min="6917" max="6917" width="15.140625" style="74" bestFit="1" customWidth="1"/>
    <col min="6918" max="6918" width="10.5703125" style="74" customWidth="1"/>
    <col min="6919" max="6919" width="3.5703125" style="74" customWidth="1"/>
    <col min="6920" max="6920" width="12.5703125" style="74" bestFit="1" customWidth="1"/>
    <col min="6921" max="7168" width="11.42578125" style="74"/>
    <col min="7169" max="7169" width="27.85546875" style="74" customWidth="1"/>
    <col min="7170" max="7170" width="54.140625" style="74" customWidth="1"/>
    <col min="7171" max="7171" width="16.28515625" style="74" bestFit="1" customWidth="1"/>
    <col min="7172" max="7172" width="3.5703125" style="74" customWidth="1"/>
    <col min="7173" max="7173" width="15.140625" style="74" bestFit="1" customWidth="1"/>
    <col min="7174" max="7174" width="10.5703125" style="74" customWidth="1"/>
    <col min="7175" max="7175" width="3.5703125" style="74" customWidth="1"/>
    <col min="7176" max="7176" width="12.5703125" style="74" bestFit="1" customWidth="1"/>
    <col min="7177" max="7424" width="11.42578125" style="74"/>
    <col min="7425" max="7425" width="27.85546875" style="74" customWidth="1"/>
    <col min="7426" max="7426" width="54.140625" style="74" customWidth="1"/>
    <col min="7427" max="7427" width="16.28515625" style="74" bestFit="1" customWidth="1"/>
    <col min="7428" max="7428" width="3.5703125" style="74" customWidth="1"/>
    <col min="7429" max="7429" width="15.140625" style="74" bestFit="1" customWidth="1"/>
    <col min="7430" max="7430" width="10.5703125" style="74" customWidth="1"/>
    <col min="7431" max="7431" width="3.5703125" style="74" customWidth="1"/>
    <col min="7432" max="7432" width="12.5703125" style="74" bestFit="1" customWidth="1"/>
    <col min="7433" max="7680" width="11.42578125" style="74"/>
    <col min="7681" max="7681" width="27.85546875" style="74" customWidth="1"/>
    <col min="7682" max="7682" width="54.140625" style="74" customWidth="1"/>
    <col min="7683" max="7683" width="16.28515625" style="74" bestFit="1" customWidth="1"/>
    <col min="7684" max="7684" width="3.5703125" style="74" customWidth="1"/>
    <col min="7685" max="7685" width="15.140625" style="74" bestFit="1" customWidth="1"/>
    <col min="7686" max="7686" width="10.5703125" style="74" customWidth="1"/>
    <col min="7687" max="7687" width="3.5703125" style="74" customWidth="1"/>
    <col min="7688" max="7688" width="12.5703125" style="74" bestFit="1" customWidth="1"/>
    <col min="7689" max="7936" width="11.42578125" style="74"/>
    <col min="7937" max="7937" width="27.85546875" style="74" customWidth="1"/>
    <col min="7938" max="7938" width="54.140625" style="74" customWidth="1"/>
    <col min="7939" max="7939" width="16.28515625" style="74" bestFit="1" customWidth="1"/>
    <col min="7940" max="7940" width="3.5703125" style="74" customWidth="1"/>
    <col min="7941" max="7941" width="15.140625" style="74" bestFit="1" customWidth="1"/>
    <col min="7942" max="7942" width="10.5703125" style="74" customWidth="1"/>
    <col min="7943" max="7943" width="3.5703125" style="74" customWidth="1"/>
    <col min="7944" max="7944" width="12.5703125" style="74" bestFit="1" customWidth="1"/>
    <col min="7945" max="8192" width="11.42578125" style="74"/>
    <col min="8193" max="8193" width="27.85546875" style="74" customWidth="1"/>
    <col min="8194" max="8194" width="54.140625" style="74" customWidth="1"/>
    <col min="8195" max="8195" width="16.28515625" style="74" bestFit="1" customWidth="1"/>
    <col min="8196" max="8196" width="3.5703125" style="74" customWidth="1"/>
    <col min="8197" max="8197" width="15.140625" style="74" bestFit="1" customWidth="1"/>
    <col min="8198" max="8198" width="10.5703125" style="74" customWidth="1"/>
    <col min="8199" max="8199" width="3.5703125" style="74" customWidth="1"/>
    <col min="8200" max="8200" width="12.5703125" style="74" bestFit="1" customWidth="1"/>
    <col min="8201" max="8448" width="11.42578125" style="74"/>
    <col min="8449" max="8449" width="27.85546875" style="74" customWidth="1"/>
    <col min="8450" max="8450" width="54.140625" style="74" customWidth="1"/>
    <col min="8451" max="8451" width="16.28515625" style="74" bestFit="1" customWidth="1"/>
    <col min="8452" max="8452" width="3.5703125" style="74" customWidth="1"/>
    <col min="8453" max="8453" width="15.140625" style="74" bestFit="1" customWidth="1"/>
    <col min="8454" max="8454" width="10.5703125" style="74" customWidth="1"/>
    <col min="8455" max="8455" width="3.5703125" style="74" customWidth="1"/>
    <col min="8456" max="8456" width="12.5703125" style="74" bestFit="1" customWidth="1"/>
    <col min="8457" max="8704" width="11.42578125" style="74"/>
    <col min="8705" max="8705" width="27.85546875" style="74" customWidth="1"/>
    <col min="8706" max="8706" width="54.140625" style="74" customWidth="1"/>
    <col min="8707" max="8707" width="16.28515625" style="74" bestFit="1" customWidth="1"/>
    <col min="8708" max="8708" width="3.5703125" style="74" customWidth="1"/>
    <col min="8709" max="8709" width="15.140625" style="74" bestFit="1" customWidth="1"/>
    <col min="8710" max="8710" width="10.5703125" style="74" customWidth="1"/>
    <col min="8711" max="8711" width="3.5703125" style="74" customWidth="1"/>
    <col min="8712" max="8712" width="12.5703125" style="74" bestFit="1" customWidth="1"/>
    <col min="8713" max="8960" width="11.42578125" style="74"/>
    <col min="8961" max="8961" width="27.85546875" style="74" customWidth="1"/>
    <col min="8962" max="8962" width="54.140625" style="74" customWidth="1"/>
    <col min="8963" max="8963" width="16.28515625" style="74" bestFit="1" customWidth="1"/>
    <col min="8964" max="8964" width="3.5703125" style="74" customWidth="1"/>
    <col min="8965" max="8965" width="15.140625" style="74" bestFit="1" customWidth="1"/>
    <col min="8966" max="8966" width="10.5703125" style="74" customWidth="1"/>
    <col min="8967" max="8967" width="3.5703125" style="74" customWidth="1"/>
    <col min="8968" max="8968" width="12.5703125" style="74" bestFit="1" customWidth="1"/>
    <col min="8969" max="9216" width="11.42578125" style="74"/>
    <col min="9217" max="9217" width="27.85546875" style="74" customWidth="1"/>
    <col min="9218" max="9218" width="54.140625" style="74" customWidth="1"/>
    <col min="9219" max="9219" width="16.28515625" style="74" bestFit="1" customWidth="1"/>
    <col min="9220" max="9220" width="3.5703125" style="74" customWidth="1"/>
    <col min="9221" max="9221" width="15.140625" style="74" bestFit="1" customWidth="1"/>
    <col min="9222" max="9222" width="10.5703125" style="74" customWidth="1"/>
    <col min="9223" max="9223" width="3.5703125" style="74" customWidth="1"/>
    <col min="9224" max="9224" width="12.5703125" style="74" bestFit="1" customWidth="1"/>
    <col min="9225" max="9472" width="11.42578125" style="74"/>
    <col min="9473" max="9473" width="27.85546875" style="74" customWidth="1"/>
    <col min="9474" max="9474" width="54.140625" style="74" customWidth="1"/>
    <col min="9475" max="9475" width="16.28515625" style="74" bestFit="1" customWidth="1"/>
    <col min="9476" max="9476" width="3.5703125" style="74" customWidth="1"/>
    <col min="9477" max="9477" width="15.140625" style="74" bestFit="1" customWidth="1"/>
    <col min="9478" max="9478" width="10.5703125" style="74" customWidth="1"/>
    <col min="9479" max="9479" width="3.5703125" style="74" customWidth="1"/>
    <col min="9480" max="9480" width="12.5703125" style="74" bestFit="1" customWidth="1"/>
    <col min="9481" max="9728" width="11.42578125" style="74"/>
    <col min="9729" max="9729" width="27.85546875" style="74" customWidth="1"/>
    <col min="9730" max="9730" width="54.140625" style="74" customWidth="1"/>
    <col min="9731" max="9731" width="16.28515625" style="74" bestFit="1" customWidth="1"/>
    <col min="9732" max="9732" width="3.5703125" style="74" customWidth="1"/>
    <col min="9733" max="9733" width="15.140625" style="74" bestFit="1" customWidth="1"/>
    <col min="9734" max="9734" width="10.5703125" style="74" customWidth="1"/>
    <col min="9735" max="9735" width="3.5703125" style="74" customWidth="1"/>
    <col min="9736" max="9736" width="12.5703125" style="74" bestFit="1" customWidth="1"/>
    <col min="9737" max="9984" width="11.42578125" style="74"/>
    <col min="9985" max="9985" width="27.85546875" style="74" customWidth="1"/>
    <col min="9986" max="9986" width="54.140625" style="74" customWidth="1"/>
    <col min="9987" max="9987" width="16.28515625" style="74" bestFit="1" customWidth="1"/>
    <col min="9988" max="9988" width="3.5703125" style="74" customWidth="1"/>
    <col min="9989" max="9989" width="15.140625" style="74" bestFit="1" customWidth="1"/>
    <col min="9990" max="9990" width="10.5703125" style="74" customWidth="1"/>
    <col min="9991" max="9991" width="3.5703125" style="74" customWidth="1"/>
    <col min="9992" max="9992" width="12.5703125" style="74" bestFit="1" customWidth="1"/>
    <col min="9993" max="10240" width="11.42578125" style="74"/>
    <col min="10241" max="10241" width="27.85546875" style="74" customWidth="1"/>
    <col min="10242" max="10242" width="54.140625" style="74" customWidth="1"/>
    <col min="10243" max="10243" width="16.28515625" style="74" bestFit="1" customWidth="1"/>
    <col min="10244" max="10244" width="3.5703125" style="74" customWidth="1"/>
    <col min="10245" max="10245" width="15.140625" style="74" bestFit="1" customWidth="1"/>
    <col min="10246" max="10246" width="10.5703125" style="74" customWidth="1"/>
    <col min="10247" max="10247" width="3.5703125" style="74" customWidth="1"/>
    <col min="10248" max="10248" width="12.5703125" style="74" bestFit="1" customWidth="1"/>
    <col min="10249" max="10496" width="11.42578125" style="74"/>
    <col min="10497" max="10497" width="27.85546875" style="74" customWidth="1"/>
    <col min="10498" max="10498" width="54.140625" style="74" customWidth="1"/>
    <col min="10499" max="10499" width="16.28515625" style="74" bestFit="1" customWidth="1"/>
    <col min="10500" max="10500" width="3.5703125" style="74" customWidth="1"/>
    <col min="10501" max="10501" width="15.140625" style="74" bestFit="1" customWidth="1"/>
    <col min="10502" max="10502" width="10.5703125" style="74" customWidth="1"/>
    <col min="10503" max="10503" width="3.5703125" style="74" customWidth="1"/>
    <col min="10504" max="10504" width="12.5703125" style="74" bestFit="1" customWidth="1"/>
    <col min="10505" max="10752" width="11.42578125" style="74"/>
    <col min="10753" max="10753" width="27.85546875" style="74" customWidth="1"/>
    <col min="10754" max="10754" width="54.140625" style="74" customWidth="1"/>
    <col min="10755" max="10755" width="16.28515625" style="74" bestFit="1" customWidth="1"/>
    <col min="10756" max="10756" width="3.5703125" style="74" customWidth="1"/>
    <col min="10757" max="10757" width="15.140625" style="74" bestFit="1" customWidth="1"/>
    <col min="10758" max="10758" width="10.5703125" style="74" customWidth="1"/>
    <col min="10759" max="10759" width="3.5703125" style="74" customWidth="1"/>
    <col min="10760" max="10760" width="12.5703125" style="74" bestFit="1" customWidth="1"/>
    <col min="10761" max="11008" width="11.42578125" style="74"/>
    <col min="11009" max="11009" width="27.85546875" style="74" customWidth="1"/>
    <col min="11010" max="11010" width="54.140625" style="74" customWidth="1"/>
    <col min="11011" max="11011" width="16.28515625" style="74" bestFit="1" customWidth="1"/>
    <col min="11012" max="11012" width="3.5703125" style="74" customWidth="1"/>
    <col min="11013" max="11013" width="15.140625" style="74" bestFit="1" customWidth="1"/>
    <col min="11014" max="11014" width="10.5703125" style="74" customWidth="1"/>
    <col min="11015" max="11015" width="3.5703125" style="74" customWidth="1"/>
    <col min="11016" max="11016" width="12.5703125" style="74" bestFit="1" customWidth="1"/>
    <col min="11017" max="11264" width="11.42578125" style="74"/>
    <col min="11265" max="11265" width="27.85546875" style="74" customWidth="1"/>
    <col min="11266" max="11266" width="54.140625" style="74" customWidth="1"/>
    <col min="11267" max="11267" width="16.28515625" style="74" bestFit="1" customWidth="1"/>
    <col min="11268" max="11268" width="3.5703125" style="74" customWidth="1"/>
    <col min="11269" max="11269" width="15.140625" style="74" bestFit="1" customWidth="1"/>
    <col min="11270" max="11270" width="10.5703125" style="74" customWidth="1"/>
    <col min="11271" max="11271" width="3.5703125" style="74" customWidth="1"/>
    <col min="11272" max="11272" width="12.5703125" style="74" bestFit="1" customWidth="1"/>
    <col min="11273" max="11520" width="11.42578125" style="74"/>
    <col min="11521" max="11521" width="27.85546875" style="74" customWidth="1"/>
    <col min="11522" max="11522" width="54.140625" style="74" customWidth="1"/>
    <col min="11523" max="11523" width="16.28515625" style="74" bestFit="1" customWidth="1"/>
    <col min="11524" max="11524" width="3.5703125" style="74" customWidth="1"/>
    <col min="11525" max="11525" width="15.140625" style="74" bestFit="1" customWidth="1"/>
    <col min="11526" max="11526" width="10.5703125" style="74" customWidth="1"/>
    <col min="11527" max="11527" width="3.5703125" style="74" customWidth="1"/>
    <col min="11528" max="11528" width="12.5703125" style="74" bestFit="1" customWidth="1"/>
    <col min="11529" max="11776" width="11.42578125" style="74"/>
    <col min="11777" max="11777" width="27.85546875" style="74" customWidth="1"/>
    <col min="11778" max="11778" width="54.140625" style="74" customWidth="1"/>
    <col min="11779" max="11779" width="16.28515625" style="74" bestFit="1" customWidth="1"/>
    <col min="11780" max="11780" width="3.5703125" style="74" customWidth="1"/>
    <col min="11781" max="11781" width="15.140625" style="74" bestFit="1" customWidth="1"/>
    <col min="11782" max="11782" width="10.5703125" style="74" customWidth="1"/>
    <col min="11783" max="11783" width="3.5703125" style="74" customWidth="1"/>
    <col min="11784" max="11784" width="12.5703125" style="74" bestFit="1" customWidth="1"/>
    <col min="11785" max="12032" width="11.42578125" style="74"/>
    <col min="12033" max="12033" width="27.85546875" style="74" customWidth="1"/>
    <col min="12034" max="12034" width="54.140625" style="74" customWidth="1"/>
    <col min="12035" max="12035" width="16.28515625" style="74" bestFit="1" customWidth="1"/>
    <col min="12036" max="12036" width="3.5703125" style="74" customWidth="1"/>
    <col min="12037" max="12037" width="15.140625" style="74" bestFit="1" customWidth="1"/>
    <col min="12038" max="12038" width="10.5703125" style="74" customWidth="1"/>
    <col min="12039" max="12039" width="3.5703125" style="74" customWidth="1"/>
    <col min="12040" max="12040" width="12.5703125" style="74" bestFit="1" customWidth="1"/>
    <col min="12041" max="12288" width="11.42578125" style="74"/>
    <col min="12289" max="12289" width="27.85546875" style="74" customWidth="1"/>
    <col min="12290" max="12290" width="54.140625" style="74" customWidth="1"/>
    <col min="12291" max="12291" width="16.28515625" style="74" bestFit="1" customWidth="1"/>
    <col min="12292" max="12292" width="3.5703125" style="74" customWidth="1"/>
    <col min="12293" max="12293" width="15.140625" style="74" bestFit="1" customWidth="1"/>
    <col min="12294" max="12294" width="10.5703125" style="74" customWidth="1"/>
    <col min="12295" max="12295" width="3.5703125" style="74" customWidth="1"/>
    <col min="12296" max="12296" width="12.5703125" style="74" bestFit="1" customWidth="1"/>
    <col min="12297" max="12544" width="11.42578125" style="74"/>
    <col min="12545" max="12545" width="27.85546875" style="74" customWidth="1"/>
    <col min="12546" max="12546" width="54.140625" style="74" customWidth="1"/>
    <col min="12547" max="12547" width="16.28515625" style="74" bestFit="1" customWidth="1"/>
    <col min="12548" max="12548" width="3.5703125" style="74" customWidth="1"/>
    <col min="12549" max="12549" width="15.140625" style="74" bestFit="1" customWidth="1"/>
    <col min="12550" max="12550" width="10.5703125" style="74" customWidth="1"/>
    <col min="12551" max="12551" width="3.5703125" style="74" customWidth="1"/>
    <col min="12552" max="12552" width="12.5703125" style="74" bestFit="1" customWidth="1"/>
    <col min="12553" max="12800" width="11.42578125" style="74"/>
    <col min="12801" max="12801" width="27.85546875" style="74" customWidth="1"/>
    <col min="12802" max="12802" width="54.140625" style="74" customWidth="1"/>
    <col min="12803" max="12803" width="16.28515625" style="74" bestFit="1" customWidth="1"/>
    <col min="12804" max="12804" width="3.5703125" style="74" customWidth="1"/>
    <col min="12805" max="12805" width="15.140625" style="74" bestFit="1" customWidth="1"/>
    <col min="12806" max="12806" width="10.5703125" style="74" customWidth="1"/>
    <col min="12807" max="12807" width="3.5703125" style="74" customWidth="1"/>
    <col min="12808" max="12808" width="12.5703125" style="74" bestFit="1" customWidth="1"/>
    <col min="12809" max="13056" width="11.42578125" style="74"/>
    <col min="13057" max="13057" width="27.85546875" style="74" customWidth="1"/>
    <col min="13058" max="13058" width="54.140625" style="74" customWidth="1"/>
    <col min="13059" max="13059" width="16.28515625" style="74" bestFit="1" customWidth="1"/>
    <col min="13060" max="13060" width="3.5703125" style="74" customWidth="1"/>
    <col min="13061" max="13061" width="15.140625" style="74" bestFit="1" customWidth="1"/>
    <col min="13062" max="13062" width="10.5703125" style="74" customWidth="1"/>
    <col min="13063" max="13063" width="3.5703125" style="74" customWidth="1"/>
    <col min="13064" max="13064" width="12.5703125" style="74" bestFit="1" customWidth="1"/>
    <col min="13065" max="13312" width="11.42578125" style="74"/>
    <col min="13313" max="13313" width="27.85546875" style="74" customWidth="1"/>
    <col min="13314" max="13314" width="54.140625" style="74" customWidth="1"/>
    <col min="13315" max="13315" width="16.28515625" style="74" bestFit="1" customWidth="1"/>
    <col min="13316" max="13316" width="3.5703125" style="74" customWidth="1"/>
    <col min="13317" max="13317" width="15.140625" style="74" bestFit="1" customWidth="1"/>
    <col min="13318" max="13318" width="10.5703125" style="74" customWidth="1"/>
    <col min="13319" max="13319" width="3.5703125" style="74" customWidth="1"/>
    <col min="13320" max="13320" width="12.5703125" style="74" bestFit="1" customWidth="1"/>
    <col min="13321" max="13568" width="11.42578125" style="74"/>
    <col min="13569" max="13569" width="27.85546875" style="74" customWidth="1"/>
    <col min="13570" max="13570" width="54.140625" style="74" customWidth="1"/>
    <col min="13571" max="13571" width="16.28515625" style="74" bestFit="1" customWidth="1"/>
    <col min="13572" max="13572" width="3.5703125" style="74" customWidth="1"/>
    <col min="13573" max="13573" width="15.140625" style="74" bestFit="1" customWidth="1"/>
    <col min="13574" max="13574" width="10.5703125" style="74" customWidth="1"/>
    <col min="13575" max="13575" width="3.5703125" style="74" customWidth="1"/>
    <col min="13576" max="13576" width="12.5703125" style="74" bestFit="1" customWidth="1"/>
    <col min="13577" max="13824" width="11.42578125" style="74"/>
    <col min="13825" max="13825" width="27.85546875" style="74" customWidth="1"/>
    <col min="13826" max="13826" width="54.140625" style="74" customWidth="1"/>
    <col min="13827" max="13827" width="16.28515625" style="74" bestFit="1" customWidth="1"/>
    <col min="13828" max="13828" width="3.5703125" style="74" customWidth="1"/>
    <col min="13829" max="13829" width="15.140625" style="74" bestFit="1" customWidth="1"/>
    <col min="13830" max="13830" width="10.5703125" style="74" customWidth="1"/>
    <col min="13831" max="13831" width="3.5703125" style="74" customWidth="1"/>
    <col min="13832" max="13832" width="12.5703125" style="74" bestFit="1" customWidth="1"/>
    <col min="13833" max="14080" width="11.42578125" style="74"/>
    <col min="14081" max="14081" width="27.85546875" style="74" customWidth="1"/>
    <col min="14082" max="14082" width="54.140625" style="74" customWidth="1"/>
    <col min="14083" max="14083" width="16.28515625" style="74" bestFit="1" customWidth="1"/>
    <col min="14084" max="14084" width="3.5703125" style="74" customWidth="1"/>
    <col min="14085" max="14085" width="15.140625" style="74" bestFit="1" customWidth="1"/>
    <col min="14086" max="14086" width="10.5703125" style="74" customWidth="1"/>
    <col min="14087" max="14087" width="3.5703125" style="74" customWidth="1"/>
    <col min="14088" max="14088" width="12.5703125" style="74" bestFit="1" customWidth="1"/>
    <col min="14089" max="14336" width="11.42578125" style="74"/>
    <col min="14337" max="14337" width="27.85546875" style="74" customWidth="1"/>
    <col min="14338" max="14338" width="54.140625" style="74" customWidth="1"/>
    <col min="14339" max="14339" width="16.28515625" style="74" bestFit="1" customWidth="1"/>
    <col min="14340" max="14340" width="3.5703125" style="74" customWidth="1"/>
    <col min="14341" max="14341" width="15.140625" style="74" bestFit="1" customWidth="1"/>
    <col min="14342" max="14342" width="10.5703125" style="74" customWidth="1"/>
    <col min="14343" max="14343" width="3.5703125" style="74" customWidth="1"/>
    <col min="14344" max="14344" width="12.5703125" style="74" bestFit="1" customWidth="1"/>
    <col min="14345" max="14592" width="11.42578125" style="74"/>
    <col min="14593" max="14593" width="27.85546875" style="74" customWidth="1"/>
    <col min="14594" max="14594" width="54.140625" style="74" customWidth="1"/>
    <col min="14595" max="14595" width="16.28515625" style="74" bestFit="1" customWidth="1"/>
    <col min="14596" max="14596" width="3.5703125" style="74" customWidth="1"/>
    <col min="14597" max="14597" width="15.140625" style="74" bestFit="1" customWidth="1"/>
    <col min="14598" max="14598" width="10.5703125" style="74" customWidth="1"/>
    <col min="14599" max="14599" width="3.5703125" style="74" customWidth="1"/>
    <col min="14600" max="14600" width="12.5703125" style="74" bestFit="1" customWidth="1"/>
    <col min="14601" max="14848" width="11.42578125" style="74"/>
    <col min="14849" max="14849" width="27.85546875" style="74" customWidth="1"/>
    <col min="14850" max="14850" width="54.140625" style="74" customWidth="1"/>
    <col min="14851" max="14851" width="16.28515625" style="74" bestFit="1" customWidth="1"/>
    <col min="14852" max="14852" width="3.5703125" style="74" customWidth="1"/>
    <col min="14853" max="14853" width="15.140625" style="74" bestFit="1" customWidth="1"/>
    <col min="14854" max="14854" width="10.5703125" style="74" customWidth="1"/>
    <col min="14855" max="14855" width="3.5703125" style="74" customWidth="1"/>
    <col min="14856" max="14856" width="12.5703125" style="74" bestFit="1" customWidth="1"/>
    <col min="14857" max="15104" width="11.42578125" style="74"/>
    <col min="15105" max="15105" width="27.85546875" style="74" customWidth="1"/>
    <col min="15106" max="15106" width="54.140625" style="74" customWidth="1"/>
    <col min="15107" max="15107" width="16.28515625" style="74" bestFit="1" customWidth="1"/>
    <col min="15108" max="15108" width="3.5703125" style="74" customWidth="1"/>
    <col min="15109" max="15109" width="15.140625" style="74" bestFit="1" customWidth="1"/>
    <col min="15110" max="15110" width="10.5703125" style="74" customWidth="1"/>
    <col min="15111" max="15111" width="3.5703125" style="74" customWidth="1"/>
    <col min="15112" max="15112" width="12.5703125" style="74" bestFit="1" customWidth="1"/>
    <col min="15113" max="15360" width="11.42578125" style="74"/>
    <col min="15361" max="15361" width="27.85546875" style="74" customWidth="1"/>
    <col min="15362" max="15362" width="54.140625" style="74" customWidth="1"/>
    <col min="15363" max="15363" width="16.28515625" style="74" bestFit="1" customWidth="1"/>
    <col min="15364" max="15364" width="3.5703125" style="74" customWidth="1"/>
    <col min="15365" max="15365" width="15.140625" style="74" bestFit="1" customWidth="1"/>
    <col min="15366" max="15366" width="10.5703125" style="74" customWidth="1"/>
    <col min="15367" max="15367" width="3.5703125" style="74" customWidth="1"/>
    <col min="15368" max="15368" width="12.5703125" style="74" bestFit="1" customWidth="1"/>
    <col min="15369" max="15616" width="11.42578125" style="74"/>
    <col min="15617" max="15617" width="27.85546875" style="74" customWidth="1"/>
    <col min="15618" max="15618" width="54.140625" style="74" customWidth="1"/>
    <col min="15619" max="15619" width="16.28515625" style="74" bestFit="1" customWidth="1"/>
    <col min="15620" max="15620" width="3.5703125" style="74" customWidth="1"/>
    <col min="15621" max="15621" width="15.140625" style="74" bestFit="1" customWidth="1"/>
    <col min="15622" max="15622" width="10.5703125" style="74" customWidth="1"/>
    <col min="15623" max="15623" width="3.5703125" style="74" customWidth="1"/>
    <col min="15624" max="15624" width="12.5703125" style="74" bestFit="1" customWidth="1"/>
    <col min="15625" max="15872" width="11.42578125" style="74"/>
    <col min="15873" max="15873" width="27.85546875" style="74" customWidth="1"/>
    <col min="15874" max="15874" width="54.140625" style="74" customWidth="1"/>
    <col min="15875" max="15875" width="16.28515625" style="74" bestFit="1" customWidth="1"/>
    <col min="15876" max="15876" width="3.5703125" style="74" customWidth="1"/>
    <col min="15877" max="15877" width="15.140625" style="74" bestFit="1" customWidth="1"/>
    <col min="15878" max="15878" width="10.5703125" style="74" customWidth="1"/>
    <col min="15879" max="15879" width="3.5703125" style="74" customWidth="1"/>
    <col min="15880" max="15880" width="12.5703125" style="74" bestFit="1" customWidth="1"/>
    <col min="15881" max="16128" width="11.42578125" style="74"/>
    <col min="16129" max="16129" width="27.85546875" style="74" customWidth="1"/>
    <col min="16130" max="16130" width="54.140625" style="74" customWidth="1"/>
    <col min="16131" max="16131" width="16.28515625" style="74" bestFit="1" customWidth="1"/>
    <col min="16132" max="16132" width="3.5703125" style="74" customWidth="1"/>
    <col min="16133" max="16133" width="15.140625" style="74" bestFit="1" customWidth="1"/>
    <col min="16134" max="16134" width="10.5703125" style="74" customWidth="1"/>
    <col min="16135" max="16135" width="3.5703125" style="74" customWidth="1"/>
    <col min="16136" max="16136" width="12.5703125" style="74" bestFit="1" customWidth="1"/>
    <col min="16137" max="16384" width="11.42578125" style="74"/>
  </cols>
  <sheetData>
    <row r="1" spans="1:14" customFormat="1" x14ac:dyDescent="0.25">
      <c r="C1" s="6" t="s">
        <v>2</v>
      </c>
      <c r="D1" s="1"/>
      <c r="E1" s="1"/>
      <c r="F1" s="1"/>
      <c r="G1" s="74"/>
      <c r="H1" s="74"/>
      <c r="I1" s="2" t="s">
        <v>57</v>
      </c>
      <c r="J1" s="3" t="s">
        <v>0</v>
      </c>
      <c r="K1" s="74"/>
      <c r="L1" s="74"/>
      <c r="M1" s="74"/>
      <c r="N1" s="74"/>
    </row>
    <row r="2" spans="1:14" customFormat="1" x14ac:dyDescent="0.25">
      <c r="C2" s="6" t="s">
        <v>52</v>
      </c>
      <c r="G2" s="74"/>
      <c r="H2" s="74"/>
      <c r="I2" s="2" t="s">
        <v>1</v>
      </c>
      <c r="J2" s="51">
        <v>45107</v>
      </c>
      <c r="K2" s="74"/>
      <c r="L2" s="74"/>
      <c r="M2" s="74"/>
      <c r="N2" s="74"/>
    </row>
    <row r="3" spans="1:14" s="4" customFormat="1" ht="12.75" x14ac:dyDescent="0.2">
      <c r="C3" s="12"/>
    </row>
    <row r="4" spans="1:14" customFormat="1" x14ac:dyDescent="0.25">
      <c r="C4" s="6" t="s">
        <v>53</v>
      </c>
      <c r="I4" s="74"/>
      <c r="J4" s="74"/>
      <c r="K4" s="74"/>
      <c r="L4" s="74"/>
      <c r="M4" s="74"/>
      <c r="N4" s="74"/>
    </row>
    <row r="5" spans="1:14" customFormat="1" x14ac:dyDescent="0.25">
      <c r="A5" s="6" t="s">
        <v>3</v>
      </c>
      <c r="B5" s="7"/>
      <c r="C5" s="6" t="s">
        <v>108</v>
      </c>
      <c r="D5" s="7"/>
      <c r="E5" s="7"/>
      <c r="F5" s="7"/>
      <c r="G5" s="7"/>
      <c r="H5" s="7"/>
      <c r="I5" s="36"/>
      <c r="J5" s="74"/>
      <c r="K5" s="74"/>
      <c r="L5" s="74"/>
      <c r="M5" s="74"/>
      <c r="N5" s="74"/>
    </row>
    <row r="6" spans="1:14" ht="15.75" thickBot="1" x14ac:dyDescent="0.3">
      <c r="A6" s="60">
        <v>2023</v>
      </c>
    </row>
    <row r="7" spans="1:14" ht="30.75" thickBot="1" x14ac:dyDescent="0.3">
      <c r="A7"/>
      <c r="B7"/>
      <c r="C7" s="83" t="s">
        <v>66</v>
      </c>
      <c r="D7"/>
      <c r="E7" s="169" t="s">
        <v>67</v>
      </c>
      <c r="F7" s="169"/>
      <c r="G7" s="8"/>
      <c r="H7" s="169" t="s">
        <v>68</v>
      </c>
      <c r="I7" s="169"/>
      <c r="J7" s="169"/>
    </row>
    <row r="8" spans="1:14" x14ac:dyDescent="0.25">
      <c r="A8" s="84" t="s">
        <v>69</v>
      </c>
      <c r="B8" s="84"/>
      <c r="C8" s="84"/>
      <c r="D8" s="46"/>
      <c r="E8" s="84"/>
      <c r="F8" s="84"/>
      <c r="G8" s="46"/>
      <c r="H8" s="84"/>
      <c r="I8" s="84"/>
      <c r="J8" s="84"/>
    </row>
    <row r="9" spans="1:14" s="75" customFormat="1" ht="30" x14ac:dyDescent="0.2">
      <c r="A9" s="83" t="s">
        <v>70</v>
      </c>
      <c r="B9" s="83" t="s">
        <v>71</v>
      </c>
      <c r="C9" s="91" t="s">
        <v>22</v>
      </c>
      <c r="D9" s="46"/>
      <c r="E9" s="83" t="s">
        <v>72</v>
      </c>
      <c r="F9" s="83" t="s">
        <v>73</v>
      </c>
      <c r="G9" s="46"/>
      <c r="H9" s="83" t="s">
        <v>74</v>
      </c>
      <c r="I9" s="83" t="s">
        <v>75</v>
      </c>
      <c r="J9" s="83" t="s">
        <v>73</v>
      </c>
    </row>
    <row r="10" spans="1:14" x14ac:dyDescent="0.25">
      <c r="A10" s="170" t="s">
        <v>76</v>
      </c>
      <c r="B10" s="85" t="s">
        <v>77</v>
      </c>
      <c r="C10" s="86">
        <v>736210833.32999992</v>
      </c>
      <c r="D10" s="8"/>
      <c r="E10" s="86">
        <v>644809834</v>
      </c>
      <c r="F10" s="76">
        <v>0.87584942357262185</v>
      </c>
      <c r="G10" s="8"/>
      <c r="H10" s="77">
        <v>11</v>
      </c>
      <c r="I10" s="77">
        <v>15</v>
      </c>
      <c r="J10" s="76">
        <v>1.3636363636363635</v>
      </c>
    </row>
    <row r="11" spans="1:14" ht="25.5" x14ac:dyDescent="0.25">
      <c r="A11" s="170"/>
      <c r="B11" s="85" t="s">
        <v>78</v>
      </c>
      <c r="C11" s="86">
        <v>1901198725</v>
      </c>
      <c r="D11" s="8"/>
      <c r="E11" s="86">
        <v>2806041033</v>
      </c>
      <c r="F11" s="76">
        <v>1.4759325240973955</v>
      </c>
      <c r="G11" s="8"/>
      <c r="H11" s="77">
        <v>30</v>
      </c>
      <c r="I11" s="77">
        <v>43</v>
      </c>
      <c r="J11" s="76">
        <v>1.4333333333333333</v>
      </c>
    </row>
    <row r="12" spans="1:14" x14ac:dyDescent="0.25">
      <c r="A12" s="170"/>
      <c r="B12" s="85" t="s">
        <v>79</v>
      </c>
      <c r="C12" s="86">
        <v>3561969343</v>
      </c>
      <c r="D12" s="8"/>
      <c r="E12" s="86">
        <v>1641367067</v>
      </c>
      <c r="F12" s="76">
        <v>0.46080325486956331</v>
      </c>
      <c r="G12" s="8"/>
      <c r="H12" s="77">
        <v>17</v>
      </c>
      <c r="I12" s="77">
        <v>20</v>
      </c>
      <c r="J12" s="76">
        <v>1.1764705882352942</v>
      </c>
    </row>
    <row r="13" spans="1:14" ht="25.5" x14ac:dyDescent="0.25">
      <c r="A13" s="170"/>
      <c r="B13" s="85" t="s">
        <v>80</v>
      </c>
      <c r="C13" s="86">
        <v>1486795667</v>
      </c>
      <c r="D13" s="8"/>
      <c r="E13" s="86">
        <v>610099067</v>
      </c>
      <c r="F13" s="76">
        <v>0.41034493208541212</v>
      </c>
      <c r="G13" s="8"/>
      <c r="H13" s="77">
        <v>13</v>
      </c>
      <c r="I13" s="77">
        <v>10</v>
      </c>
      <c r="J13" s="76">
        <v>0.76923076923076927</v>
      </c>
    </row>
    <row r="14" spans="1:14" x14ac:dyDescent="0.25">
      <c r="A14" s="170"/>
      <c r="B14" s="85" t="s">
        <v>81</v>
      </c>
      <c r="C14" s="86">
        <v>470566666</v>
      </c>
      <c r="D14" s="8"/>
      <c r="E14" s="86">
        <v>366600000</v>
      </c>
      <c r="F14" s="76">
        <v>0.77906070805278838</v>
      </c>
      <c r="G14" s="8"/>
      <c r="H14" s="77">
        <v>11</v>
      </c>
      <c r="I14" s="77">
        <v>8</v>
      </c>
      <c r="J14" s="76">
        <v>0.72727272727272729</v>
      </c>
    </row>
    <row r="15" spans="1:14" x14ac:dyDescent="0.25">
      <c r="A15" s="170"/>
      <c r="B15" s="85" t="s">
        <v>82</v>
      </c>
      <c r="C15" s="86">
        <v>335447771</v>
      </c>
      <c r="D15" s="8"/>
      <c r="E15" s="86">
        <v>500556119</v>
      </c>
      <c r="F15" s="76">
        <v>1.4922028472802105</v>
      </c>
      <c r="G15" s="8"/>
      <c r="H15" s="77">
        <v>10</v>
      </c>
      <c r="I15" s="77">
        <v>17</v>
      </c>
      <c r="J15" s="76">
        <v>1.7</v>
      </c>
    </row>
    <row r="16" spans="1:14" x14ac:dyDescent="0.25">
      <c r="A16" s="168" t="s">
        <v>83</v>
      </c>
      <c r="B16" s="168"/>
      <c r="C16" s="87">
        <v>8492189005.3299999</v>
      </c>
      <c r="D16" s="8"/>
      <c r="E16" s="87">
        <v>6569473120</v>
      </c>
      <c r="F16" s="78">
        <v>0.77359007387574219</v>
      </c>
      <c r="G16" s="8"/>
      <c r="H16" s="79">
        <v>92</v>
      </c>
      <c r="I16" s="79">
        <v>113</v>
      </c>
      <c r="J16" s="78">
        <v>1.2282608695652173</v>
      </c>
    </row>
    <row r="17" spans="1:10" ht="15" customHeight="1" x14ac:dyDescent="0.25">
      <c r="A17" s="170" t="s">
        <v>84</v>
      </c>
      <c r="B17" s="85" t="s">
        <v>85</v>
      </c>
      <c r="C17" s="86">
        <v>13279372517.120001</v>
      </c>
      <c r="D17" s="8"/>
      <c r="E17" s="86">
        <v>12474332929</v>
      </c>
      <c r="F17" s="76">
        <v>0.93937668462255053</v>
      </c>
      <c r="G17" s="8"/>
      <c r="H17" s="77">
        <v>33</v>
      </c>
      <c r="I17" s="77">
        <v>35</v>
      </c>
      <c r="J17" s="76">
        <v>1.0606060606060606</v>
      </c>
    </row>
    <row r="18" spans="1:10" x14ac:dyDescent="0.25">
      <c r="A18" s="170"/>
      <c r="B18" s="85" t="s">
        <v>86</v>
      </c>
      <c r="C18" s="86">
        <v>133458884829.27</v>
      </c>
      <c r="D18" s="8"/>
      <c r="E18" s="86">
        <v>1913644128.5300002</v>
      </c>
      <c r="F18" s="76">
        <v>1.4338829003239975E-2</v>
      </c>
      <c r="G18" s="8"/>
      <c r="H18" s="77">
        <v>53</v>
      </c>
      <c r="I18" s="77">
        <v>50</v>
      </c>
      <c r="J18" s="76">
        <v>0.94339622641509435</v>
      </c>
    </row>
    <row r="19" spans="1:10" ht="15" customHeight="1" x14ac:dyDescent="0.25">
      <c r="A19" s="168" t="s">
        <v>87</v>
      </c>
      <c r="B19" s="168"/>
      <c r="C19" s="87">
        <v>146738257346.39001</v>
      </c>
      <c r="D19" s="8"/>
      <c r="E19" s="87">
        <v>14387977057.530001</v>
      </c>
      <c r="F19" s="78">
        <v>9.8051982609864127E-2</v>
      </c>
      <c r="G19" s="8"/>
      <c r="H19" s="79">
        <v>86</v>
      </c>
      <c r="I19" s="79">
        <v>85</v>
      </c>
      <c r="J19" s="78">
        <v>0.98837209302325579</v>
      </c>
    </row>
    <row r="20" spans="1:10" ht="15" customHeight="1" x14ac:dyDescent="0.25">
      <c r="A20" s="170" t="s">
        <v>88</v>
      </c>
      <c r="B20" s="85" t="s">
        <v>89</v>
      </c>
      <c r="C20" s="86">
        <v>1889419833</v>
      </c>
      <c r="D20" s="8"/>
      <c r="E20" s="86">
        <v>1289423334</v>
      </c>
      <c r="F20" s="76">
        <v>0.68244405583097312</v>
      </c>
      <c r="G20" s="8"/>
      <c r="H20" s="77">
        <v>29</v>
      </c>
      <c r="I20" s="77">
        <v>28</v>
      </c>
      <c r="J20" s="76">
        <v>0.96551724137931039</v>
      </c>
    </row>
    <row r="21" spans="1:10" x14ac:dyDescent="0.25">
      <c r="A21" s="170"/>
      <c r="B21" s="85" t="s">
        <v>90</v>
      </c>
      <c r="C21" s="86">
        <v>3033850821</v>
      </c>
      <c r="D21" s="8"/>
      <c r="E21" s="86">
        <v>554472000</v>
      </c>
      <c r="F21" s="76">
        <v>0.1827617878117152</v>
      </c>
      <c r="G21" s="8"/>
      <c r="H21" s="77">
        <v>3</v>
      </c>
      <c r="I21" s="77">
        <v>7</v>
      </c>
      <c r="J21" s="76">
        <v>2.3333333333333335</v>
      </c>
    </row>
    <row r="22" spans="1:10" x14ac:dyDescent="0.25">
      <c r="A22" s="170"/>
      <c r="B22" s="85" t="s">
        <v>91</v>
      </c>
      <c r="C22" s="86">
        <v>145447200</v>
      </c>
      <c r="D22" s="8"/>
      <c r="E22" s="86">
        <v>0</v>
      </c>
      <c r="F22" s="76">
        <v>0</v>
      </c>
      <c r="G22" s="8"/>
      <c r="H22" s="77">
        <v>0</v>
      </c>
      <c r="I22" s="77">
        <v>0</v>
      </c>
      <c r="J22" s="76" t="e">
        <v>#DIV/0!</v>
      </c>
    </row>
    <row r="23" spans="1:10" ht="15" customHeight="1" x14ac:dyDescent="0.25">
      <c r="A23" s="168" t="s">
        <v>92</v>
      </c>
      <c r="B23" s="168"/>
      <c r="C23" s="87">
        <v>5068717854</v>
      </c>
      <c r="D23" s="8"/>
      <c r="E23" s="87">
        <v>1843895334</v>
      </c>
      <c r="F23" s="78">
        <v>0.36377943833367687</v>
      </c>
      <c r="G23" s="8"/>
      <c r="H23" s="79">
        <v>32</v>
      </c>
      <c r="I23" s="79">
        <v>35</v>
      </c>
      <c r="J23" s="78">
        <v>1.09375</v>
      </c>
    </row>
    <row r="24" spans="1:10" ht="25.5" x14ac:dyDescent="0.25">
      <c r="A24" s="170" t="s">
        <v>93</v>
      </c>
      <c r="B24" s="85" t="s">
        <v>94</v>
      </c>
      <c r="C24" s="86">
        <v>3132383743.3099999</v>
      </c>
      <c r="D24" s="8"/>
      <c r="E24" s="86">
        <v>2110973272.3099999</v>
      </c>
      <c r="F24" s="76">
        <v>0.67391911250290415</v>
      </c>
      <c r="G24" s="8"/>
      <c r="H24" s="77">
        <v>13</v>
      </c>
      <c r="I24" s="77">
        <v>10</v>
      </c>
      <c r="J24" s="76">
        <v>0.76923076923076927</v>
      </c>
    </row>
    <row r="25" spans="1:10" ht="25.5" x14ac:dyDescent="0.25">
      <c r="A25" s="170"/>
      <c r="B25" s="85" t="s">
        <v>95</v>
      </c>
      <c r="C25" s="86">
        <v>1391815174</v>
      </c>
      <c r="D25" s="8"/>
      <c r="E25" s="86">
        <v>7859848308</v>
      </c>
      <c r="F25" s="76">
        <v>5.6471925689753979</v>
      </c>
      <c r="G25" s="8"/>
      <c r="H25" s="77">
        <v>17</v>
      </c>
      <c r="I25" s="77">
        <v>17</v>
      </c>
      <c r="J25" s="76">
        <v>1</v>
      </c>
    </row>
    <row r="26" spans="1:10" x14ac:dyDescent="0.25">
      <c r="A26" s="170"/>
      <c r="B26" s="85" t="s">
        <v>96</v>
      </c>
      <c r="C26" s="86">
        <v>917226836.84000003</v>
      </c>
      <c r="D26" s="8"/>
      <c r="E26" s="86">
        <v>1222598438.6199999</v>
      </c>
      <c r="F26" s="76">
        <v>1.3329292052029966</v>
      </c>
      <c r="G26" s="8"/>
      <c r="H26" s="77">
        <v>18</v>
      </c>
      <c r="I26" s="77">
        <v>20</v>
      </c>
      <c r="J26" s="76">
        <v>1.1111111111111112</v>
      </c>
    </row>
    <row r="27" spans="1:10" x14ac:dyDescent="0.25">
      <c r="A27" s="170"/>
      <c r="B27" s="85" t="s">
        <v>97</v>
      </c>
      <c r="C27" s="86">
        <v>1356382103</v>
      </c>
      <c r="D27" s="8"/>
      <c r="E27" s="86">
        <v>7816345489</v>
      </c>
      <c r="F27" s="76">
        <v>5.7626427477272602</v>
      </c>
      <c r="G27" s="8"/>
      <c r="H27" s="77">
        <v>9</v>
      </c>
      <c r="I27" s="77">
        <v>14</v>
      </c>
      <c r="J27" s="76">
        <v>1.5555555555555556</v>
      </c>
    </row>
    <row r="28" spans="1:10" x14ac:dyDescent="0.25">
      <c r="A28" s="171" t="s">
        <v>98</v>
      </c>
      <c r="B28" s="171"/>
      <c r="C28" s="87">
        <v>6797807857.1499996</v>
      </c>
      <c r="D28" s="8"/>
      <c r="E28" s="87">
        <v>19009765507.93</v>
      </c>
      <c r="F28" s="78">
        <v>2.7964552554887745</v>
      </c>
      <c r="G28" s="8"/>
      <c r="H28" s="79">
        <v>57</v>
      </c>
      <c r="I28" s="79">
        <v>61</v>
      </c>
      <c r="J28" s="78">
        <v>1.0701754385964912</v>
      </c>
    </row>
    <row r="29" spans="1:10" ht="15" customHeight="1" thickBot="1" x14ac:dyDescent="0.3">
      <c r="A29" s="172" t="s">
        <v>99</v>
      </c>
      <c r="B29" s="172"/>
      <c r="C29" s="88">
        <v>167096972062.87</v>
      </c>
      <c r="D29" s="8"/>
      <c r="E29" s="88">
        <v>41811111019.459999</v>
      </c>
      <c r="F29" s="80">
        <v>0.25022063837116465</v>
      </c>
      <c r="G29" s="8"/>
      <c r="H29" s="81">
        <v>267</v>
      </c>
      <c r="I29" s="81">
        <v>294</v>
      </c>
      <c r="J29" s="80">
        <v>1.101123595505618</v>
      </c>
    </row>
    <row r="30" spans="1:10" x14ac:dyDescent="0.25">
      <c r="A30"/>
      <c r="B30" s="89"/>
      <c r="C30"/>
      <c r="D30"/>
      <c r="E30"/>
      <c r="F30"/>
      <c r="G30"/>
      <c r="H30"/>
      <c r="I30"/>
      <c r="J30"/>
    </row>
    <row r="31" spans="1:10" ht="16.5" thickBot="1" x14ac:dyDescent="0.3">
      <c r="A31" s="8"/>
      <c r="B31" s="90" t="s">
        <v>100</v>
      </c>
      <c r="C31" s="88">
        <v>167096972062.87</v>
      </c>
      <c r="D31" s="8"/>
      <c r="E31" s="88">
        <v>41811111019.459999</v>
      </c>
      <c r="F31" s="80">
        <v>0.25022063837116465</v>
      </c>
      <c r="G31" s="8"/>
      <c r="H31" s="81">
        <v>267</v>
      </c>
      <c r="I31" s="81">
        <v>294</v>
      </c>
      <c r="J31" s="80">
        <v>1.101123595505618</v>
      </c>
    </row>
    <row r="32" spans="1:10" ht="16.5" thickBot="1" x14ac:dyDescent="0.3">
      <c r="A32" s="8"/>
      <c r="B32" s="90" t="s">
        <v>101</v>
      </c>
      <c r="C32" s="88">
        <v>512815800392</v>
      </c>
      <c r="D32" s="8"/>
      <c r="E32" s="88">
        <v>41811111019.459999</v>
      </c>
      <c r="F32" s="80">
        <v>8.1532415708523986E-2</v>
      </c>
      <c r="G32" s="8"/>
      <c r="H32" s="81">
        <v>1297</v>
      </c>
      <c r="I32" s="81">
        <v>294</v>
      </c>
      <c r="J32" s="80">
        <v>0.22615384615384615</v>
      </c>
    </row>
    <row r="33" spans="2:2" x14ac:dyDescent="0.25">
      <c r="B33" s="82" t="s">
        <v>102</v>
      </c>
    </row>
  </sheetData>
  <mergeCells count="11">
    <mergeCell ref="A20:A22"/>
    <mergeCell ref="A23:B23"/>
    <mergeCell ref="A24:A27"/>
    <mergeCell ref="A28:B28"/>
    <mergeCell ref="A29:B29"/>
    <mergeCell ref="A19:B19"/>
    <mergeCell ref="E7:F7"/>
    <mergeCell ref="H7:J7"/>
    <mergeCell ref="A10:A15"/>
    <mergeCell ref="A16:B16"/>
    <mergeCell ref="A17:A18"/>
  </mergeCells>
  <pageMargins left="0.7" right="0.7" top="0.75" bottom="0.75" header="0.3" footer="0.3"/>
  <pageSetup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Trim 2</vt:lpstr>
      <vt:lpstr>Detalle Trim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2023-12-06T22:54:50Z</dcterms:modified>
</cp:coreProperties>
</file>