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maria/Library/CloudStorage/GoogleDrive-ana.orozco.net@gmail.com/Otras computadoras/Mi MacBook Air/MME Modelado /Simulacion/3 Datos exportables/"/>
    </mc:Choice>
  </mc:AlternateContent>
  <xr:revisionPtr revIDLastSave="0" documentId="13_ncr:1_{8C2A5D12-52E5-3549-9688-70371A1EA55B}" xr6:coauthVersionLast="47" xr6:coauthVersionMax="47" xr10:uidLastSave="{00000000-0000-0000-0000-000000000000}"/>
  <bookViews>
    <workbookView xWindow="32300" yWindow="1060" windowWidth="28800" windowHeight="17500" xr2:uid="{4D1868CA-FFF5-AA46-89D7-30562EE9D4AB}"/>
  </bookViews>
  <sheets>
    <sheet name="1 INFO MinEnergia " sheetId="3" r:id="rId1"/>
    <sheet name="2 Key_Info  MinEnergia" sheetId="4" r:id="rId2"/>
    <sheet name="3 ENERGY results v41F RB" sheetId="6" r:id="rId3"/>
    <sheet name="4 ENERGY-SEGMENT results v41FRB" sheetId="7" r:id="rId4"/>
    <sheet name="5 STOCK 2010-2050 MinEnergia" sheetId="1" r:id="rId5"/>
    <sheet name="6 SALES 2010-2050 MinEnergia" sheetId="2" r:id="rId6"/>
    <sheet name="7 DECARBONIZATION PATH v41FRB" sheetId="5" r:id="rId7"/>
    <sheet name="8 EMISSIONS transport - results" sheetId="11" r:id="rId8"/>
    <sheet name="9 RETROFIT &amp; SAF impact results" sheetId="13" r:id="rId9"/>
    <sheet name="10 Simulation parameters MinEn" sheetId="12" r:id="rId10"/>
  </sheets>
  <externalReferences>
    <externalReference r:id="rId11"/>
    <externalReference r:id="rId12"/>
    <externalReference r:id="rId1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9" i="11" l="1"/>
  <c r="AL19" i="11"/>
  <c r="AK19" i="11"/>
  <c r="AJ19" i="11"/>
  <c r="AE19" i="11"/>
  <c r="AD19" i="11"/>
  <c r="AC19" i="11"/>
  <c r="AB19" i="11"/>
  <c r="X19" i="11"/>
  <c r="W19" i="11"/>
  <c r="V19" i="11"/>
  <c r="AI19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P19" i="11"/>
  <c r="AO19" i="11"/>
  <c r="AN19" i="11"/>
  <c r="AH19" i="11"/>
  <c r="AG19" i="11"/>
  <c r="AF19" i="11"/>
  <c r="AA19" i="11"/>
  <c r="Z19" i="11"/>
  <c r="Y19" i="11"/>
  <c r="J145" i="7" l="1"/>
  <c r="F145" i="7"/>
  <c r="E145" i="7"/>
  <c r="C145" i="7"/>
  <c r="B145" i="7"/>
  <c r="H144" i="7"/>
  <c r="G144" i="7"/>
  <c r="F144" i="7"/>
  <c r="C144" i="7"/>
  <c r="H143" i="7"/>
  <c r="G143" i="7"/>
  <c r="E143" i="7"/>
  <c r="J142" i="7"/>
  <c r="H142" i="7"/>
  <c r="E142" i="7"/>
  <c r="B142" i="7"/>
  <c r="J141" i="7"/>
  <c r="I141" i="7"/>
  <c r="B141" i="7"/>
  <c r="J140" i="7"/>
  <c r="D140" i="7"/>
  <c r="B140" i="7"/>
  <c r="D139" i="7"/>
  <c r="C139" i="7"/>
  <c r="I138" i="7"/>
  <c r="F138" i="7"/>
  <c r="D138" i="7"/>
  <c r="F137" i="7"/>
  <c r="E137" i="7"/>
  <c r="AP132" i="7"/>
  <c r="AO132" i="7"/>
  <c r="AN132" i="7"/>
  <c r="AM132" i="7"/>
  <c r="AL132" i="7"/>
  <c r="AK132" i="7"/>
  <c r="I145" i="7" s="1"/>
  <c r="AJ132" i="7"/>
  <c r="AI132" i="7"/>
  <c r="AH132" i="7"/>
  <c r="AG132" i="7"/>
  <c r="AF132" i="7"/>
  <c r="H145" i="7" s="1"/>
  <c r="AE132" i="7"/>
  <c r="AD132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D145" i="7" s="1"/>
  <c r="K132" i="7"/>
  <c r="J132" i="7"/>
  <c r="I132" i="7"/>
  <c r="H132" i="7"/>
  <c r="G132" i="7"/>
  <c r="F132" i="7"/>
  <c r="E132" i="7"/>
  <c r="D132" i="7"/>
  <c r="C132" i="7"/>
  <c r="B132" i="7"/>
  <c r="AP131" i="7"/>
  <c r="J144" i="7" s="1"/>
  <c r="AO131" i="7"/>
  <c r="AN131" i="7"/>
  <c r="AM131" i="7"/>
  <c r="AL131" i="7"/>
  <c r="AK131" i="7"/>
  <c r="I144" i="7" s="1"/>
  <c r="AJ131" i="7"/>
  <c r="AI131" i="7"/>
  <c r="AH131" i="7"/>
  <c r="AG131" i="7"/>
  <c r="AF131" i="7"/>
  <c r="AE131" i="7"/>
  <c r="AD131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E144" i="7" s="1"/>
  <c r="P131" i="7"/>
  <c r="O131" i="7"/>
  <c r="N131" i="7"/>
  <c r="M131" i="7"/>
  <c r="L131" i="7"/>
  <c r="D144" i="7" s="1"/>
  <c r="K131" i="7"/>
  <c r="J131" i="7"/>
  <c r="I131" i="7"/>
  <c r="H131" i="7"/>
  <c r="G131" i="7"/>
  <c r="F131" i="7"/>
  <c r="E131" i="7"/>
  <c r="D131" i="7"/>
  <c r="C131" i="7"/>
  <c r="B131" i="7"/>
  <c r="B144" i="7" s="1"/>
  <c r="AP130" i="7"/>
  <c r="J143" i="7" s="1"/>
  <c r="AO130" i="7"/>
  <c r="AN130" i="7"/>
  <c r="AM130" i="7"/>
  <c r="AL130" i="7"/>
  <c r="AK130" i="7"/>
  <c r="I143" i="7" s="1"/>
  <c r="AJ130" i="7"/>
  <c r="AI130" i="7"/>
  <c r="AH130" i="7"/>
  <c r="AG130" i="7"/>
  <c r="AF130" i="7"/>
  <c r="AE130" i="7"/>
  <c r="AD130" i="7"/>
  <c r="AC130" i="7"/>
  <c r="AB130" i="7"/>
  <c r="AA130" i="7"/>
  <c r="Z130" i="7"/>
  <c r="Y130" i="7"/>
  <c r="X130" i="7"/>
  <c r="W130" i="7"/>
  <c r="V130" i="7"/>
  <c r="F143" i="7" s="1"/>
  <c r="U130" i="7"/>
  <c r="T130" i="7"/>
  <c r="S130" i="7"/>
  <c r="R130" i="7"/>
  <c r="Q130" i="7"/>
  <c r="P130" i="7"/>
  <c r="O130" i="7"/>
  <c r="N130" i="7"/>
  <c r="M130" i="7"/>
  <c r="L130" i="7"/>
  <c r="D143" i="7" s="1"/>
  <c r="K130" i="7"/>
  <c r="J130" i="7"/>
  <c r="I130" i="7"/>
  <c r="H130" i="7"/>
  <c r="G130" i="7"/>
  <c r="C143" i="7" s="1"/>
  <c r="F130" i="7"/>
  <c r="E130" i="7"/>
  <c r="D130" i="7"/>
  <c r="C130" i="7"/>
  <c r="B130" i="7"/>
  <c r="B143" i="7" s="1"/>
  <c r="AP129" i="7"/>
  <c r="AO129" i="7"/>
  <c r="AN129" i="7"/>
  <c r="AM129" i="7"/>
  <c r="AL129" i="7"/>
  <c r="AK129" i="7"/>
  <c r="I142" i="7" s="1"/>
  <c r="AJ129" i="7"/>
  <c r="AI129" i="7"/>
  <c r="AH129" i="7"/>
  <c r="AG129" i="7"/>
  <c r="AF129" i="7"/>
  <c r="G142" i="7" s="1"/>
  <c r="AE129" i="7"/>
  <c r="AD129" i="7"/>
  <c r="AC129" i="7"/>
  <c r="AB129" i="7"/>
  <c r="AA129" i="7"/>
  <c r="Z129" i="7"/>
  <c r="Y129" i="7"/>
  <c r="X129" i="7"/>
  <c r="W129" i="7"/>
  <c r="V129" i="7"/>
  <c r="F142" i="7" s="1"/>
  <c r="U129" i="7"/>
  <c r="T129" i="7"/>
  <c r="S129" i="7"/>
  <c r="R129" i="7"/>
  <c r="Q129" i="7"/>
  <c r="P129" i="7"/>
  <c r="O129" i="7"/>
  <c r="N129" i="7"/>
  <c r="M129" i="7"/>
  <c r="L129" i="7"/>
  <c r="D142" i="7" s="1"/>
  <c r="K129" i="7"/>
  <c r="J129" i="7"/>
  <c r="I129" i="7"/>
  <c r="H129" i="7"/>
  <c r="G129" i="7"/>
  <c r="C142" i="7" s="1"/>
  <c r="F129" i="7"/>
  <c r="E129" i="7"/>
  <c r="D129" i="7"/>
  <c r="C129" i="7"/>
  <c r="B129" i="7"/>
  <c r="AP128" i="7"/>
  <c r="AO128" i="7"/>
  <c r="AN128" i="7"/>
  <c r="AM128" i="7"/>
  <c r="AL128" i="7"/>
  <c r="AK128" i="7"/>
  <c r="AJ128" i="7"/>
  <c r="AI128" i="7"/>
  <c r="AH128" i="7"/>
  <c r="AG128" i="7"/>
  <c r="AF128" i="7"/>
  <c r="H141" i="7" s="1"/>
  <c r="AE128" i="7"/>
  <c r="AD128" i="7"/>
  <c r="AC128" i="7"/>
  <c r="AB128" i="7"/>
  <c r="AA128" i="7"/>
  <c r="Z128" i="7"/>
  <c r="Y128" i="7"/>
  <c r="X128" i="7"/>
  <c r="W128" i="7"/>
  <c r="V128" i="7"/>
  <c r="F141" i="7" s="1"/>
  <c r="U128" i="7"/>
  <c r="T128" i="7"/>
  <c r="S128" i="7"/>
  <c r="R128" i="7"/>
  <c r="Q128" i="7"/>
  <c r="E141" i="7" s="1"/>
  <c r="P128" i="7"/>
  <c r="O128" i="7"/>
  <c r="N128" i="7"/>
  <c r="M128" i="7"/>
  <c r="L128" i="7"/>
  <c r="D141" i="7" s="1"/>
  <c r="K128" i="7"/>
  <c r="J128" i="7"/>
  <c r="I128" i="7"/>
  <c r="H128" i="7"/>
  <c r="G128" i="7"/>
  <c r="C141" i="7" s="1"/>
  <c r="F128" i="7"/>
  <c r="E128" i="7"/>
  <c r="D128" i="7"/>
  <c r="C128" i="7"/>
  <c r="B128" i="7"/>
  <c r="AP127" i="7"/>
  <c r="AO127" i="7"/>
  <c r="AN127" i="7"/>
  <c r="AM127" i="7"/>
  <c r="AL127" i="7"/>
  <c r="AK127" i="7"/>
  <c r="I140" i="7" s="1"/>
  <c r="AJ127" i="7"/>
  <c r="AI127" i="7"/>
  <c r="AH127" i="7"/>
  <c r="AG127" i="7"/>
  <c r="AF127" i="7"/>
  <c r="H140" i="7" s="1"/>
  <c r="AE127" i="7"/>
  <c r="AD127" i="7"/>
  <c r="AC127" i="7"/>
  <c r="AB127" i="7"/>
  <c r="AA127" i="7"/>
  <c r="Z127" i="7"/>
  <c r="Y127" i="7"/>
  <c r="X127" i="7"/>
  <c r="W127" i="7"/>
  <c r="V127" i="7"/>
  <c r="F140" i="7" s="1"/>
  <c r="U127" i="7"/>
  <c r="T127" i="7"/>
  <c r="S127" i="7"/>
  <c r="R127" i="7"/>
  <c r="Q127" i="7"/>
  <c r="E140" i="7" s="1"/>
  <c r="P127" i="7"/>
  <c r="O127" i="7"/>
  <c r="N127" i="7"/>
  <c r="M127" i="7"/>
  <c r="L127" i="7"/>
  <c r="K127" i="7"/>
  <c r="J127" i="7"/>
  <c r="I127" i="7"/>
  <c r="H127" i="7"/>
  <c r="G127" i="7"/>
  <c r="C140" i="7" s="1"/>
  <c r="F127" i="7"/>
  <c r="E127" i="7"/>
  <c r="D127" i="7"/>
  <c r="C127" i="7"/>
  <c r="B127" i="7"/>
  <c r="AP126" i="7"/>
  <c r="J139" i="7" s="1"/>
  <c r="AO126" i="7"/>
  <c r="AN126" i="7"/>
  <c r="AM126" i="7"/>
  <c r="AL126" i="7"/>
  <c r="AK126" i="7"/>
  <c r="I139" i="7" s="1"/>
  <c r="AJ126" i="7"/>
  <c r="AI126" i="7"/>
  <c r="AH126" i="7"/>
  <c r="AG126" i="7"/>
  <c r="AF126" i="7"/>
  <c r="H139" i="7" s="1"/>
  <c r="AE126" i="7"/>
  <c r="AD126" i="7"/>
  <c r="AC126" i="7"/>
  <c r="AB126" i="7"/>
  <c r="AA126" i="7"/>
  <c r="Z126" i="7"/>
  <c r="Y126" i="7"/>
  <c r="X126" i="7"/>
  <c r="W126" i="7"/>
  <c r="V126" i="7"/>
  <c r="F139" i="7" s="1"/>
  <c r="U126" i="7"/>
  <c r="T126" i="7"/>
  <c r="S126" i="7"/>
  <c r="R126" i="7"/>
  <c r="Q126" i="7"/>
  <c r="E139" i="7" s="1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B139" i="7" s="1"/>
  <c r="AP125" i="7"/>
  <c r="J138" i="7" s="1"/>
  <c r="AO125" i="7"/>
  <c r="AN125" i="7"/>
  <c r="AM125" i="7"/>
  <c r="AM133" i="7" s="1"/>
  <c r="AM134" i="7" s="1"/>
  <c r="AL125" i="7"/>
  <c r="AK125" i="7"/>
  <c r="AJ125" i="7"/>
  <c r="AI125" i="7"/>
  <c r="AH125" i="7"/>
  <c r="AG125" i="7"/>
  <c r="AF125" i="7"/>
  <c r="H138" i="7" s="1"/>
  <c r="AE125" i="7"/>
  <c r="AE133" i="7" s="1"/>
  <c r="AE134" i="7" s="1"/>
  <c r="AD125" i="7"/>
  <c r="AC125" i="7"/>
  <c r="AB125" i="7"/>
  <c r="AA125" i="7"/>
  <c r="Z125" i="7"/>
  <c r="Y125" i="7"/>
  <c r="X125" i="7"/>
  <c r="W125" i="7"/>
  <c r="W133" i="7" s="1"/>
  <c r="W134" i="7" s="1"/>
  <c r="V125" i="7"/>
  <c r="U125" i="7"/>
  <c r="T125" i="7"/>
  <c r="S125" i="7"/>
  <c r="R125" i="7"/>
  <c r="Q125" i="7"/>
  <c r="E138" i="7" s="1"/>
  <c r="P125" i="7"/>
  <c r="O125" i="7"/>
  <c r="O133" i="7" s="1"/>
  <c r="O134" i="7" s="1"/>
  <c r="N125" i="7"/>
  <c r="M125" i="7"/>
  <c r="L125" i="7"/>
  <c r="K125" i="7"/>
  <c r="J125" i="7"/>
  <c r="I125" i="7"/>
  <c r="H125" i="7"/>
  <c r="G125" i="7"/>
  <c r="C138" i="7" s="1"/>
  <c r="F125" i="7"/>
  <c r="E125" i="7"/>
  <c r="D125" i="7"/>
  <c r="C125" i="7"/>
  <c r="B125" i="7"/>
  <c r="B138" i="7" s="1"/>
  <c r="AP124" i="7"/>
  <c r="J137" i="7" s="1"/>
  <c r="AO124" i="7"/>
  <c r="AO133" i="7" s="1"/>
  <c r="AO134" i="7" s="1"/>
  <c r="AN124" i="7"/>
  <c r="AN133" i="7" s="1"/>
  <c r="AN134" i="7" s="1"/>
  <c r="AM124" i="7"/>
  <c r="AL124" i="7"/>
  <c r="AL133" i="7" s="1"/>
  <c r="AL134" i="7" s="1"/>
  <c r="AK124" i="7"/>
  <c r="AK133" i="7" s="1"/>
  <c r="AJ124" i="7"/>
  <c r="AJ133" i="7" s="1"/>
  <c r="AJ134" i="7" s="1"/>
  <c r="AI124" i="7"/>
  <c r="AI133" i="7" s="1"/>
  <c r="AI134" i="7" s="1"/>
  <c r="AH124" i="7"/>
  <c r="AH133" i="7" s="1"/>
  <c r="AH134" i="7" s="1"/>
  <c r="AG124" i="7"/>
  <c r="AG133" i="7" s="1"/>
  <c r="AG134" i="7" s="1"/>
  <c r="AF124" i="7"/>
  <c r="H137" i="7" s="1"/>
  <c r="AE124" i="7"/>
  <c r="AD124" i="7"/>
  <c r="AD133" i="7" s="1"/>
  <c r="AD134" i="7" s="1"/>
  <c r="AC124" i="7"/>
  <c r="AC133" i="7" s="1"/>
  <c r="AC134" i="7" s="1"/>
  <c r="AB124" i="7"/>
  <c r="AB133" i="7" s="1"/>
  <c r="AB134" i="7" s="1"/>
  <c r="AA124" i="7"/>
  <c r="AA133" i="7" s="1"/>
  <c r="AA134" i="7" s="1"/>
  <c r="Z124" i="7"/>
  <c r="Z133" i="7" s="1"/>
  <c r="Z134" i="7" s="1"/>
  <c r="Y124" i="7"/>
  <c r="Y133" i="7" s="1"/>
  <c r="Y134" i="7" s="1"/>
  <c r="X124" i="7"/>
  <c r="X133" i="7" s="1"/>
  <c r="X134" i="7" s="1"/>
  <c r="W124" i="7"/>
  <c r="V124" i="7"/>
  <c r="V133" i="7" s="1"/>
  <c r="U124" i="7"/>
  <c r="U133" i="7" s="1"/>
  <c r="U134" i="7" s="1"/>
  <c r="T124" i="7"/>
  <c r="T133" i="7" s="1"/>
  <c r="T134" i="7" s="1"/>
  <c r="S124" i="7"/>
  <c r="S133" i="7" s="1"/>
  <c r="S134" i="7" s="1"/>
  <c r="R124" i="7"/>
  <c r="R133" i="7" s="1"/>
  <c r="R134" i="7" s="1"/>
  <c r="Q124" i="7"/>
  <c r="Q133" i="7" s="1"/>
  <c r="P124" i="7"/>
  <c r="P133" i="7" s="1"/>
  <c r="P134" i="7" s="1"/>
  <c r="O124" i="7"/>
  <c r="N124" i="7"/>
  <c r="N133" i="7" s="1"/>
  <c r="N134" i="7" s="1"/>
  <c r="M124" i="7"/>
  <c r="M133" i="7" s="1"/>
  <c r="M134" i="7" s="1"/>
  <c r="L124" i="7"/>
  <c r="D137" i="7" s="1"/>
  <c r="K124" i="7"/>
  <c r="K133" i="7" s="1"/>
  <c r="K134" i="7" s="1"/>
  <c r="J124" i="7"/>
  <c r="J133" i="7" s="1"/>
  <c r="J134" i="7" s="1"/>
  <c r="I124" i="7"/>
  <c r="I133" i="7" s="1"/>
  <c r="I134" i="7" s="1"/>
  <c r="H124" i="7"/>
  <c r="H133" i="7" s="1"/>
  <c r="H134" i="7" s="1"/>
  <c r="G124" i="7"/>
  <c r="C137" i="7" s="1"/>
  <c r="F124" i="7"/>
  <c r="F133" i="7" s="1"/>
  <c r="F134" i="7" s="1"/>
  <c r="E124" i="7"/>
  <c r="E133" i="7" s="1"/>
  <c r="E134" i="7" s="1"/>
  <c r="D124" i="7"/>
  <c r="D133" i="7" s="1"/>
  <c r="D134" i="7" s="1"/>
  <c r="C124" i="7"/>
  <c r="C133" i="7" s="1"/>
  <c r="C134" i="7" s="1"/>
  <c r="B124" i="7"/>
  <c r="B137" i="7" s="1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AP119" i="7"/>
  <c r="AO119" i="7"/>
  <c r="AN119" i="7"/>
  <c r="AM119" i="7"/>
  <c r="AL119" i="7"/>
  <c r="AK119" i="7"/>
  <c r="AJ119" i="7"/>
  <c r="AI119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AP118" i="7"/>
  <c r="AO118" i="7"/>
  <c r="AN118" i="7"/>
  <c r="AM118" i="7"/>
  <c r="AL118" i="7"/>
  <c r="AK118" i="7"/>
  <c r="AJ118" i="7"/>
  <c r="AI118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AP117" i="7"/>
  <c r="AO117" i="7"/>
  <c r="AN117" i="7"/>
  <c r="AM117" i="7"/>
  <c r="AL117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AP116" i="7"/>
  <c r="AO116" i="7"/>
  <c r="AN116" i="7"/>
  <c r="AM116" i="7"/>
  <c r="AL116" i="7"/>
  <c r="AK116" i="7"/>
  <c r="AJ116" i="7"/>
  <c r="AI116" i="7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AP114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AP107" i="7"/>
  <c r="AO107" i="7"/>
  <c r="AN107" i="7"/>
  <c r="AM107" i="7"/>
  <c r="AL107" i="7"/>
  <c r="AK107" i="7"/>
  <c r="AJ107" i="7"/>
  <c r="AI107" i="7"/>
  <c r="AH107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AP103" i="7"/>
  <c r="AO103" i="7"/>
  <c r="AN103" i="7"/>
  <c r="AM103" i="7"/>
  <c r="AL103" i="7"/>
  <c r="AK103" i="7"/>
  <c r="AJ103" i="7"/>
  <c r="AI103" i="7"/>
  <c r="AH103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AP100" i="7"/>
  <c r="AO100" i="7"/>
  <c r="AN100" i="7"/>
  <c r="AM100" i="7"/>
  <c r="AL100" i="7"/>
  <c r="AK100" i="7"/>
  <c r="AJ100" i="7"/>
  <c r="AI100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O95" i="7"/>
  <c r="G45" i="6"/>
  <c r="G13" i="6" s="1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AA49" i="6" s="1"/>
  <c r="Z44" i="6"/>
  <c r="Y44" i="6"/>
  <c r="X44" i="6"/>
  <c r="W44" i="6"/>
  <c r="V44" i="6"/>
  <c r="U44" i="6"/>
  <c r="T44" i="6"/>
  <c r="S44" i="6"/>
  <c r="R44" i="6"/>
  <c r="Q44" i="6"/>
  <c r="P44" i="6"/>
  <c r="O44" i="6"/>
  <c r="O49" i="6" s="1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P43" i="6"/>
  <c r="AO43" i="6"/>
  <c r="AN43" i="6"/>
  <c r="AM43" i="6"/>
  <c r="AM45" i="6" s="1"/>
  <c r="AM13" i="6" s="1"/>
  <c r="AL43" i="6"/>
  <c r="AK43" i="6"/>
  <c r="AK45" i="6" s="1"/>
  <c r="AK13" i="6" s="1"/>
  <c r="AJ43" i="6"/>
  <c r="AI43" i="6"/>
  <c r="AH43" i="6"/>
  <c r="AG43" i="6"/>
  <c r="AF43" i="6"/>
  <c r="AE43" i="6"/>
  <c r="AE45" i="6" s="1"/>
  <c r="AE13" i="6" s="1"/>
  <c r="AD43" i="6"/>
  <c r="AC43" i="6"/>
  <c r="AC45" i="6" s="1"/>
  <c r="AC13" i="6" s="1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I45" i="6" s="1"/>
  <c r="I13" i="6" s="1"/>
  <c r="H43" i="6"/>
  <c r="G43" i="6"/>
  <c r="F43" i="6"/>
  <c r="E43" i="6"/>
  <c r="E45" i="6" s="1"/>
  <c r="E13" i="6" s="1"/>
  <c r="D43" i="6"/>
  <c r="C43" i="6"/>
  <c r="B43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O31" i="6" s="1"/>
  <c r="O32" i="6" s="1"/>
  <c r="N8" i="6"/>
  <c r="M8" i="6"/>
  <c r="L8" i="6"/>
  <c r="K8" i="6"/>
  <c r="J8" i="6"/>
  <c r="I8" i="6"/>
  <c r="H8" i="6"/>
  <c r="G8" i="6"/>
  <c r="F8" i="6"/>
  <c r="E8" i="6"/>
  <c r="D8" i="6"/>
  <c r="C8" i="6"/>
  <c r="B8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F48" i="6" l="1"/>
  <c r="N48" i="6"/>
  <c r="AD48" i="6"/>
  <c r="AK49" i="6"/>
  <c r="W49" i="6"/>
  <c r="AF48" i="6"/>
  <c r="AN48" i="6"/>
  <c r="AE49" i="6"/>
  <c r="AL48" i="6"/>
  <c r="V48" i="6"/>
  <c r="S49" i="6"/>
  <c r="K49" i="6"/>
  <c r="AC49" i="6"/>
  <c r="U49" i="6"/>
  <c r="AI49" i="6"/>
  <c r="Y48" i="6"/>
  <c r="D45" i="6"/>
  <c r="D13" i="6" s="1"/>
  <c r="D100" i="6" s="1"/>
  <c r="L45" i="6"/>
  <c r="L13" i="6" s="1"/>
  <c r="L100" i="6" s="1"/>
  <c r="T45" i="6"/>
  <c r="T13" i="6" s="1"/>
  <c r="T100" i="6" s="1"/>
  <c r="AB45" i="6"/>
  <c r="AB13" i="6" s="1"/>
  <c r="AB100" i="6" s="1"/>
  <c r="AJ45" i="6"/>
  <c r="AJ13" i="6" s="1"/>
  <c r="AJ16" i="6" s="1"/>
  <c r="AJ49" i="6"/>
  <c r="M48" i="6"/>
  <c r="U48" i="6"/>
  <c r="AC48" i="6"/>
  <c r="AK48" i="6"/>
  <c r="D49" i="6"/>
  <c r="L49" i="6"/>
  <c r="AB49" i="6"/>
  <c r="AC100" i="6"/>
  <c r="AC105" i="6" s="1"/>
  <c r="G48" i="6"/>
  <c r="O48" i="6"/>
  <c r="AE48" i="6"/>
  <c r="AM48" i="6"/>
  <c r="F49" i="6"/>
  <c r="N49" i="6"/>
  <c r="M45" i="6"/>
  <c r="M13" i="6" s="1"/>
  <c r="M107" i="6" s="1"/>
  <c r="E48" i="6"/>
  <c r="T49" i="6"/>
  <c r="AQ16" i="6"/>
  <c r="U45" i="6"/>
  <c r="U13" i="6" s="1"/>
  <c r="U16" i="6" s="1"/>
  <c r="AJ48" i="6"/>
  <c r="Q134" i="7"/>
  <c r="E147" i="7" s="1"/>
  <c r="E146" i="7"/>
  <c r="F146" i="7"/>
  <c r="V134" i="7"/>
  <c r="F147" i="7" s="1"/>
  <c r="AK134" i="7"/>
  <c r="I147" i="7" s="1"/>
  <c r="I146" i="7"/>
  <c r="G133" i="7"/>
  <c r="AF133" i="7"/>
  <c r="G137" i="7"/>
  <c r="G145" i="7"/>
  <c r="B133" i="7"/>
  <c r="AP133" i="7"/>
  <c r="G138" i="7"/>
  <c r="I137" i="7"/>
  <c r="G139" i="7"/>
  <c r="L133" i="7"/>
  <c r="G140" i="7"/>
  <c r="G141" i="7"/>
  <c r="E49" i="6"/>
  <c r="M49" i="6"/>
  <c r="AL49" i="6"/>
  <c r="X48" i="6"/>
  <c r="I16" i="6"/>
  <c r="I28" i="6" s="1"/>
  <c r="M100" i="6"/>
  <c r="M104" i="6" s="1"/>
  <c r="S16" i="6"/>
  <c r="S28" i="6" s="1"/>
  <c r="H48" i="6"/>
  <c r="P48" i="6"/>
  <c r="L16" i="6"/>
  <c r="L20" i="6" s="1"/>
  <c r="G49" i="6"/>
  <c r="E100" i="6"/>
  <c r="E103" i="6" s="1"/>
  <c r="E16" i="6"/>
  <c r="E22" i="6" s="1"/>
  <c r="U100" i="6"/>
  <c r="U105" i="6" s="1"/>
  <c r="AC16" i="6"/>
  <c r="AC23" i="6" s="1"/>
  <c r="AK100" i="6"/>
  <c r="AK106" i="6" s="1"/>
  <c r="AK16" i="6"/>
  <c r="AK27" i="6" s="1"/>
  <c r="AK26" i="6"/>
  <c r="AM100" i="6"/>
  <c r="AM104" i="6" s="1"/>
  <c r="AM16" i="6"/>
  <c r="AM24" i="6" s="1"/>
  <c r="AB48" i="6"/>
  <c r="G100" i="6"/>
  <c r="G104" i="6" s="1"/>
  <c r="G16" i="6"/>
  <c r="G24" i="6" s="1"/>
  <c r="D48" i="6"/>
  <c r="AM107" i="6"/>
  <c r="AM26" i="6"/>
  <c r="AE100" i="6"/>
  <c r="AE105" i="6" s="1"/>
  <c r="L48" i="6"/>
  <c r="T48" i="6"/>
  <c r="W48" i="6"/>
  <c r="W45" i="6"/>
  <c r="W13" i="6" s="1"/>
  <c r="W16" i="6" s="1"/>
  <c r="W28" i="6" s="1"/>
  <c r="V49" i="6"/>
  <c r="AD49" i="6"/>
  <c r="G105" i="6"/>
  <c r="O45" i="6"/>
  <c r="O13" i="6" s="1"/>
  <c r="AE16" i="6"/>
  <c r="AE20" i="6" s="1"/>
  <c r="I48" i="6"/>
  <c r="Q48" i="6"/>
  <c r="Q45" i="6"/>
  <c r="Q13" i="6" s="1"/>
  <c r="Q16" i="6" s="1"/>
  <c r="AG48" i="6"/>
  <c r="AG45" i="6"/>
  <c r="AG13" i="6" s="1"/>
  <c r="AG16" i="6" s="1"/>
  <c r="AO48" i="6"/>
  <c r="AO45" i="6"/>
  <c r="AO13" i="6" s="1"/>
  <c r="H49" i="6"/>
  <c r="H45" i="6"/>
  <c r="H13" i="6" s="1"/>
  <c r="H100" i="6" s="1"/>
  <c r="H105" i="6" s="1"/>
  <c r="P49" i="6"/>
  <c r="P45" i="6"/>
  <c r="P13" i="6" s="1"/>
  <c r="P16" i="6" s="1"/>
  <c r="P23" i="6" s="1"/>
  <c r="X49" i="6"/>
  <c r="X45" i="6"/>
  <c r="X13" i="6" s="1"/>
  <c r="X16" i="6" s="1"/>
  <c r="AF49" i="6"/>
  <c r="AF45" i="6"/>
  <c r="AF13" i="6" s="1"/>
  <c r="AN49" i="6"/>
  <c r="AN45" i="6"/>
  <c r="AN13" i="6" s="1"/>
  <c r="AN100" i="6" s="1"/>
  <c r="AN103" i="6" s="1"/>
  <c r="Y45" i="6"/>
  <c r="Y13" i="6" s="1"/>
  <c r="Y16" i="6" s="1"/>
  <c r="D15" i="6"/>
  <c r="G28" i="6"/>
  <c r="F45" i="6"/>
  <c r="F13" i="6" s="1"/>
  <c r="F16" i="6" s="1"/>
  <c r="N45" i="6"/>
  <c r="N13" i="6" s="1"/>
  <c r="V45" i="6"/>
  <c r="V13" i="6" s="1"/>
  <c r="V16" i="6" s="1"/>
  <c r="AD45" i="6"/>
  <c r="AD13" i="6" s="1"/>
  <c r="AL45" i="6"/>
  <c r="AL13" i="6" s="1"/>
  <c r="AL100" i="6" s="1"/>
  <c r="P100" i="6"/>
  <c r="P105" i="6" s="1"/>
  <c r="AF100" i="6"/>
  <c r="AF106" i="6" s="1"/>
  <c r="AC102" i="6"/>
  <c r="C49" i="6"/>
  <c r="AM49" i="6"/>
  <c r="AO100" i="6"/>
  <c r="AO105" i="6" s="1"/>
  <c r="I24" i="6"/>
  <c r="I100" i="6"/>
  <c r="I101" i="6" s="1"/>
  <c r="L27" i="6"/>
  <c r="B48" i="6"/>
  <c r="B45" i="6"/>
  <c r="B13" i="6" s="1"/>
  <c r="B16" i="6" s="1"/>
  <c r="J48" i="6"/>
  <c r="J45" i="6"/>
  <c r="J13" i="6" s="1"/>
  <c r="J16" i="6" s="1"/>
  <c r="R48" i="6"/>
  <c r="R45" i="6"/>
  <c r="R13" i="6" s="1"/>
  <c r="R100" i="6" s="1"/>
  <c r="Z48" i="6"/>
  <c r="Z45" i="6"/>
  <c r="Z13" i="6" s="1"/>
  <c r="AH48" i="6"/>
  <c r="AH45" i="6"/>
  <c r="AH13" i="6" s="1"/>
  <c r="AP48" i="6"/>
  <c r="AP45" i="6"/>
  <c r="AP13" i="6" s="1"/>
  <c r="AP16" i="6" s="1"/>
  <c r="AR14" i="6" s="1"/>
  <c r="I49" i="6"/>
  <c r="Q49" i="6"/>
  <c r="Y49" i="6"/>
  <c r="AG49" i="6"/>
  <c r="AO49" i="6"/>
  <c r="C48" i="6"/>
  <c r="C45" i="6"/>
  <c r="C13" i="6" s="1"/>
  <c r="K48" i="6"/>
  <c r="K45" i="6"/>
  <c r="K13" i="6" s="1"/>
  <c r="K100" i="6" s="1"/>
  <c r="K102" i="6" s="1"/>
  <c r="S48" i="6"/>
  <c r="S45" i="6"/>
  <c r="S13" i="6" s="1"/>
  <c r="AA48" i="6"/>
  <c r="AA45" i="6"/>
  <c r="AA13" i="6" s="1"/>
  <c r="AA16" i="6" s="1"/>
  <c r="AI48" i="6"/>
  <c r="AI45" i="6"/>
  <c r="AI13" i="6" s="1"/>
  <c r="B49" i="6"/>
  <c r="J49" i="6"/>
  <c r="R49" i="6"/>
  <c r="Z49" i="6"/>
  <c r="AH49" i="6"/>
  <c r="AP49" i="6"/>
  <c r="X23" i="6" l="1"/>
  <c r="X27" i="6"/>
  <c r="Y22" i="6"/>
  <c r="Y20" i="6"/>
  <c r="Y100" i="6"/>
  <c r="Y104" i="6" s="1"/>
  <c r="M16" i="6"/>
  <c r="M23" i="6" s="1"/>
  <c r="AM21" i="6"/>
  <c r="AJ100" i="6"/>
  <c r="AJ106" i="6" s="1"/>
  <c r="AF103" i="6"/>
  <c r="AC107" i="6"/>
  <c r="Q100" i="6"/>
  <c r="Q101" i="6" s="1"/>
  <c r="AC104" i="6"/>
  <c r="AM102" i="6"/>
  <c r="AG100" i="6"/>
  <c r="AG101" i="6" s="1"/>
  <c r="AC106" i="6"/>
  <c r="AK104" i="6"/>
  <c r="AA27" i="6"/>
  <c r="AA21" i="6"/>
  <c r="Q23" i="6"/>
  <c r="Q22" i="6"/>
  <c r="Q28" i="6"/>
  <c r="J24" i="6"/>
  <c r="J27" i="6"/>
  <c r="U103" i="6"/>
  <c r="U101" i="6"/>
  <c r="M106" i="6"/>
  <c r="M105" i="6"/>
  <c r="AF102" i="6"/>
  <c r="U107" i="6"/>
  <c r="AF105" i="6"/>
  <c r="I27" i="6"/>
  <c r="AM101" i="6"/>
  <c r="AB16" i="6"/>
  <c r="AB23" i="6" s="1"/>
  <c r="AE27" i="6"/>
  <c r="U102" i="6"/>
  <c r="U106" i="6"/>
  <c r="P27" i="6"/>
  <c r="Y21" i="6"/>
  <c r="E26" i="6"/>
  <c r="AE23" i="6"/>
  <c r="AC101" i="6"/>
  <c r="AE25" i="6"/>
  <c r="AJ21" i="6"/>
  <c r="AJ25" i="6"/>
  <c r="AJ22" i="6"/>
  <c r="AJ23" i="6"/>
  <c r="AJ24" i="6"/>
  <c r="AJ27" i="6"/>
  <c r="L106" i="6"/>
  <c r="L101" i="6"/>
  <c r="L102" i="6"/>
  <c r="F20" i="6"/>
  <c r="F28" i="6"/>
  <c r="F21" i="6"/>
  <c r="F25" i="6"/>
  <c r="F23" i="6"/>
  <c r="T106" i="6"/>
  <c r="T101" i="6"/>
  <c r="T104" i="6"/>
  <c r="T103" i="6"/>
  <c r="U27" i="6"/>
  <c r="U20" i="6"/>
  <c r="U23" i="6"/>
  <c r="U24" i="6"/>
  <c r="U26" i="6"/>
  <c r="U21" i="6"/>
  <c r="U25" i="6"/>
  <c r="U22" i="6"/>
  <c r="U28" i="6"/>
  <c r="D106" i="6"/>
  <c r="D107" i="6"/>
  <c r="D104" i="6"/>
  <c r="D103" i="6"/>
  <c r="AB106" i="6"/>
  <c r="AB105" i="6"/>
  <c r="AB102" i="6"/>
  <c r="AB103" i="6"/>
  <c r="AB104" i="6"/>
  <c r="AG24" i="6"/>
  <c r="AG28" i="6"/>
  <c r="AG27" i="6"/>
  <c r="AL103" i="6"/>
  <c r="AL104" i="6"/>
  <c r="R103" i="6"/>
  <c r="R105" i="6"/>
  <c r="R101" i="6"/>
  <c r="R102" i="6"/>
  <c r="R106" i="6"/>
  <c r="F100" i="6"/>
  <c r="H106" i="6"/>
  <c r="E23" i="6"/>
  <c r="P28" i="6"/>
  <c r="AB107" i="6"/>
  <c r="R16" i="6"/>
  <c r="R21" i="6" s="1"/>
  <c r="AK102" i="6"/>
  <c r="P101" i="6"/>
  <c r="AE28" i="6"/>
  <c r="S23" i="6"/>
  <c r="Q27" i="6"/>
  <c r="AM106" i="6"/>
  <c r="AC20" i="6"/>
  <c r="E101" i="6"/>
  <c r="G22" i="6"/>
  <c r="S24" i="6"/>
  <c r="AE26" i="6"/>
  <c r="P106" i="6"/>
  <c r="AP24" i="6"/>
  <c r="G26" i="6"/>
  <c r="G23" i="6"/>
  <c r="Q25" i="6"/>
  <c r="Q21" i="6"/>
  <c r="AK103" i="6"/>
  <c r="AE21" i="6"/>
  <c r="Q102" i="6"/>
  <c r="AJ102" i="6"/>
  <c r="AJ101" i="6"/>
  <c r="Q106" i="6"/>
  <c r="M101" i="6"/>
  <c r="P103" i="6"/>
  <c r="M103" i="6"/>
  <c r="G27" i="6"/>
  <c r="P22" i="6"/>
  <c r="G21" i="6"/>
  <c r="S25" i="6"/>
  <c r="AA28" i="6"/>
  <c r="G25" i="6"/>
  <c r="AB24" i="6"/>
  <c r="H102" i="6"/>
  <c r="AB25" i="6"/>
  <c r="M102" i="6"/>
  <c r="S21" i="6"/>
  <c r="E21" i="6"/>
  <c r="AC22" i="6"/>
  <c r="AC103" i="6"/>
  <c r="G102" i="6"/>
  <c r="AJ103" i="6"/>
  <c r="P20" i="6"/>
  <c r="T16" i="6"/>
  <c r="T24" i="6" s="1"/>
  <c r="E20" i="6"/>
  <c r="AM27" i="6"/>
  <c r="AM25" i="6"/>
  <c r="L134" i="7"/>
  <c r="D147" i="7" s="1"/>
  <c r="D146" i="7"/>
  <c r="H146" i="7"/>
  <c r="G146" i="7"/>
  <c r="AF134" i="7"/>
  <c r="C146" i="7"/>
  <c r="G134" i="7"/>
  <c r="C147" i="7" s="1"/>
  <c r="J146" i="7"/>
  <c r="AP134" i="7"/>
  <c r="J147" i="7" s="1"/>
  <c r="B146" i="7"/>
  <c r="B134" i="7"/>
  <c r="B147" i="7" s="1"/>
  <c r="V21" i="6"/>
  <c r="V24" i="6"/>
  <c r="V22" i="6"/>
  <c r="V20" i="6"/>
  <c r="V23" i="6"/>
  <c r="V27" i="6"/>
  <c r="V28" i="6"/>
  <c r="V25" i="6"/>
  <c r="B28" i="6"/>
  <c r="B20" i="6"/>
  <c r="B22" i="6"/>
  <c r="B23" i="6"/>
  <c r="B25" i="6"/>
  <c r="B21" i="6"/>
  <c r="B24" i="6"/>
  <c r="B27" i="6"/>
  <c r="K107" i="6"/>
  <c r="AN104" i="6"/>
  <c r="AG102" i="6"/>
  <c r="AN105" i="6"/>
  <c r="J22" i="6"/>
  <c r="AP22" i="6"/>
  <c r="L28" i="6"/>
  <c r="L22" i="6"/>
  <c r="L26" i="6"/>
  <c r="K105" i="6"/>
  <c r="K101" i="6"/>
  <c r="Y25" i="6"/>
  <c r="D16" i="6"/>
  <c r="AN102" i="6"/>
  <c r="AP26" i="6"/>
  <c r="AR13" i="6"/>
  <c r="J26" i="6"/>
  <c r="AL106" i="6"/>
  <c r="AK22" i="6"/>
  <c r="R20" i="6"/>
  <c r="AA22" i="6"/>
  <c r="Q104" i="6"/>
  <c r="AN101" i="6"/>
  <c r="AL107" i="6"/>
  <c r="AL16" i="6"/>
  <c r="Y102" i="6"/>
  <c r="AN107" i="6"/>
  <c r="H107" i="6"/>
  <c r="AC21" i="6"/>
  <c r="Y27" i="6"/>
  <c r="AR9" i="6"/>
  <c r="D102" i="6"/>
  <c r="G101" i="6"/>
  <c r="O16" i="6"/>
  <c r="O26" i="6" s="1"/>
  <c r="AE104" i="6"/>
  <c r="F27" i="6"/>
  <c r="F24" i="6"/>
  <c r="AK105" i="6"/>
  <c r="AK101" i="6"/>
  <c r="E27" i="6"/>
  <c r="E24" i="6"/>
  <c r="D105" i="6"/>
  <c r="H16" i="6"/>
  <c r="K16" i="6"/>
  <c r="K26" i="6" s="1"/>
  <c r="E104" i="6"/>
  <c r="AE107" i="6"/>
  <c r="D101" i="6"/>
  <c r="AA24" i="6"/>
  <c r="AA20" i="6"/>
  <c r="AN16" i="6"/>
  <c r="G106" i="6"/>
  <c r="W24" i="6"/>
  <c r="W22" i="6"/>
  <c r="J20" i="6"/>
  <c r="J23" i="6"/>
  <c r="J25" i="6"/>
  <c r="J28" i="6"/>
  <c r="V26" i="6"/>
  <c r="AO107" i="6"/>
  <c r="AO16" i="6"/>
  <c r="X24" i="6"/>
  <c r="AP21" i="6"/>
  <c r="AR11" i="6"/>
  <c r="AK28" i="6"/>
  <c r="AE102" i="6"/>
  <c r="AG105" i="6"/>
  <c r="W26" i="6"/>
  <c r="AL101" i="6"/>
  <c r="AB28" i="6"/>
  <c r="AB26" i="6"/>
  <c r="I106" i="6"/>
  <c r="H104" i="6"/>
  <c r="H101" i="6"/>
  <c r="AK25" i="6"/>
  <c r="X26" i="6"/>
  <c r="AK20" i="6"/>
  <c r="J100" i="6"/>
  <c r="J107" i="6" s="1"/>
  <c r="AO101" i="6"/>
  <c r="AO104" i="6"/>
  <c r="W23" i="6"/>
  <c r="Y24" i="6"/>
  <c r="Y23" i="6"/>
  <c r="Y26" i="6"/>
  <c r="AF107" i="6"/>
  <c r="AE101" i="6"/>
  <c r="AC27" i="6"/>
  <c r="AC25" i="6"/>
  <c r="AC28" i="6"/>
  <c r="Q103" i="6"/>
  <c r="AK23" i="6"/>
  <c r="AA26" i="6"/>
  <c r="L25" i="6"/>
  <c r="AC26" i="6"/>
  <c r="H103" i="6"/>
  <c r="Y28" i="6"/>
  <c r="L24" i="6"/>
  <c r="B26" i="6"/>
  <c r="AR12" i="6"/>
  <c r="AR10" i="6"/>
  <c r="AR7" i="6"/>
  <c r="AP23" i="6"/>
  <c r="AP20" i="6"/>
  <c r="AG104" i="6"/>
  <c r="K106" i="6"/>
  <c r="W20" i="6"/>
  <c r="O100" i="6"/>
  <c r="O107" i="6" s="1"/>
  <c r="V100" i="6"/>
  <c r="E105" i="6"/>
  <c r="E107" i="6"/>
  <c r="G103" i="6"/>
  <c r="AF16" i="6"/>
  <c r="AF26" i="6" s="1"/>
  <c r="AP25" i="6"/>
  <c r="AF101" i="6"/>
  <c r="AP28" i="6"/>
  <c r="K104" i="6"/>
  <c r="AE24" i="6"/>
  <c r="AE22" i="6"/>
  <c r="AG20" i="6"/>
  <c r="AG21" i="6"/>
  <c r="AG23" i="6"/>
  <c r="I103" i="6"/>
  <c r="W100" i="6"/>
  <c r="W107" i="6" s="1"/>
  <c r="AA100" i="6"/>
  <c r="AA107" i="6" s="1"/>
  <c r="AE106" i="6"/>
  <c r="G107" i="6"/>
  <c r="W21" i="6"/>
  <c r="AH16" i="6"/>
  <c r="K103" i="6"/>
  <c r="I104" i="6"/>
  <c r="AL102" i="6"/>
  <c r="X20" i="6"/>
  <c r="F26" i="6"/>
  <c r="F22" i="6"/>
  <c r="Q105" i="6"/>
  <c r="AG107" i="6"/>
  <c r="AG26" i="6"/>
  <c r="AF104" i="6"/>
  <c r="AR15" i="6"/>
  <c r="AD16" i="6"/>
  <c r="AD26" i="6" s="1"/>
  <c r="N100" i="6"/>
  <c r="AP100" i="6"/>
  <c r="AP107" i="6" s="1"/>
  <c r="AB20" i="6"/>
  <c r="X28" i="6"/>
  <c r="P102" i="6"/>
  <c r="S27" i="6"/>
  <c r="S22" i="6"/>
  <c r="C16" i="6"/>
  <c r="L105" i="6"/>
  <c r="I20" i="6"/>
  <c r="I25" i="6"/>
  <c r="AN106" i="6"/>
  <c r="AM22" i="6"/>
  <c r="P24" i="6"/>
  <c r="S26" i="6"/>
  <c r="AB27" i="6"/>
  <c r="AB22" i="6"/>
  <c r="E28" i="6"/>
  <c r="AE103" i="6"/>
  <c r="AA25" i="6"/>
  <c r="AL105" i="6"/>
  <c r="AP27" i="6"/>
  <c r="AK24" i="6"/>
  <c r="E102" i="6"/>
  <c r="X100" i="6"/>
  <c r="X107" i="6" s="1"/>
  <c r="Y105" i="6"/>
  <c r="L23" i="6"/>
  <c r="L21" i="6"/>
  <c r="Z100" i="6"/>
  <c r="E25" i="6"/>
  <c r="Q24" i="6"/>
  <c r="Q20" i="6"/>
  <c r="I23" i="6"/>
  <c r="AB21" i="6"/>
  <c r="P104" i="6"/>
  <c r="T102" i="6"/>
  <c r="I26" i="6"/>
  <c r="AM23" i="6"/>
  <c r="AM20" i="6"/>
  <c r="N16" i="6"/>
  <c r="AR8" i="6"/>
  <c r="J21" i="6"/>
  <c r="W27" i="6"/>
  <c r="S100" i="6"/>
  <c r="C100" i="6"/>
  <c r="AJ26" i="6"/>
  <c r="AJ28" i="6"/>
  <c r="AI16" i="6"/>
  <c r="AI26" i="6" s="1"/>
  <c r="I21" i="6"/>
  <c r="X21" i="6"/>
  <c r="W25" i="6"/>
  <c r="AO103" i="6"/>
  <c r="R107" i="6"/>
  <c r="AK21" i="6"/>
  <c r="R104" i="6"/>
  <c r="L103" i="6"/>
  <c r="Z16" i="6"/>
  <c r="AC24" i="6"/>
  <c r="AM28" i="6"/>
  <c r="L107" i="6"/>
  <c r="I105" i="6"/>
  <c r="L104" i="6"/>
  <c r="AO102" i="6"/>
  <c r="AA23" i="6"/>
  <c r="B100" i="6"/>
  <c r="P107" i="6"/>
  <c r="P26" i="6"/>
  <c r="Q107" i="6"/>
  <c r="Q26" i="6"/>
  <c r="T107" i="6"/>
  <c r="E106" i="6"/>
  <c r="I107" i="6"/>
  <c r="G20" i="6"/>
  <c r="AM105" i="6"/>
  <c r="AM103" i="6"/>
  <c r="AK107" i="6"/>
  <c r="I22" i="6"/>
  <c r="AD100" i="6"/>
  <c r="AD107" i="6" s="1"/>
  <c r="S20" i="6"/>
  <c r="AG22" i="6"/>
  <c r="AG25" i="6"/>
  <c r="T105" i="6"/>
  <c r="AB101" i="6"/>
  <c r="X25" i="6"/>
  <c r="P21" i="6"/>
  <c r="AH100" i="6"/>
  <c r="AH107" i="6" s="1"/>
  <c r="AJ20" i="6"/>
  <c r="AI100" i="6"/>
  <c r="AI107" i="6" s="1"/>
  <c r="AO106" i="6"/>
  <c r="I102" i="6"/>
  <c r="P25" i="6"/>
  <c r="U104" i="6"/>
  <c r="X22" i="6"/>
  <c r="M28" i="6" l="1"/>
  <c r="M27" i="6"/>
  <c r="AG106" i="6"/>
  <c r="R26" i="6"/>
  <c r="Y106" i="6"/>
  <c r="M25" i="6"/>
  <c r="AG103" i="6"/>
  <c r="Y103" i="6"/>
  <c r="AJ107" i="6"/>
  <c r="Y107" i="6"/>
  <c r="M20" i="6"/>
  <c r="M24" i="6"/>
  <c r="AJ105" i="6"/>
  <c r="AR16" i="6"/>
  <c r="R24" i="6"/>
  <c r="M22" i="6"/>
  <c r="M29" i="6" s="1"/>
  <c r="Y101" i="6"/>
  <c r="M26" i="6"/>
  <c r="M21" i="6"/>
  <c r="AJ104" i="6"/>
  <c r="AA29" i="6"/>
  <c r="Y29" i="6"/>
  <c r="G29" i="6"/>
  <c r="U29" i="6"/>
  <c r="AC29" i="6"/>
  <c r="AG29" i="6"/>
  <c r="T22" i="6"/>
  <c r="T25" i="6"/>
  <c r="T20" i="6"/>
  <c r="T23" i="6"/>
  <c r="R25" i="6"/>
  <c r="R22" i="6"/>
  <c r="F106" i="6"/>
  <c r="F105" i="6"/>
  <c r="F107" i="6"/>
  <c r="F103" i="6"/>
  <c r="T21" i="6"/>
  <c r="R23" i="6"/>
  <c r="T26" i="6"/>
  <c r="L29" i="6"/>
  <c r="F102" i="6"/>
  <c r="T27" i="6"/>
  <c r="F101" i="6"/>
  <c r="T28" i="6"/>
  <c r="R28" i="6"/>
  <c r="R27" i="6"/>
  <c r="AP29" i="6"/>
  <c r="AE29" i="6"/>
  <c r="E29" i="6"/>
  <c r="X29" i="6"/>
  <c r="P29" i="6"/>
  <c r="F104" i="6"/>
  <c r="F29" i="6"/>
  <c r="H147" i="7"/>
  <c r="G147" i="7"/>
  <c r="N28" i="6"/>
  <c r="N20" i="6"/>
  <c r="N23" i="6"/>
  <c r="N27" i="6"/>
  <c r="N24" i="6"/>
  <c r="N22" i="6"/>
  <c r="N25" i="6"/>
  <c r="N21" i="6"/>
  <c r="Q29" i="6"/>
  <c r="AB29" i="6"/>
  <c r="AO24" i="6"/>
  <c r="AO22" i="6"/>
  <c r="AO20" i="6"/>
  <c r="AO27" i="6"/>
  <c r="AO25" i="6"/>
  <c r="AO21" i="6"/>
  <c r="AO23" i="6"/>
  <c r="AO28" i="6"/>
  <c r="J29" i="6"/>
  <c r="D22" i="6"/>
  <c r="D26" i="6"/>
  <c r="D21" i="6"/>
  <c r="D27" i="6"/>
  <c r="D20" i="6"/>
  <c r="D25" i="6"/>
  <c r="D23" i="6"/>
  <c r="D24" i="6"/>
  <c r="AN20" i="6"/>
  <c r="AN25" i="6"/>
  <c r="AN22" i="6"/>
  <c r="AN28" i="6"/>
  <c r="AN21" i="6"/>
  <c r="AN27" i="6"/>
  <c r="AN23" i="6"/>
  <c r="AN24" i="6"/>
  <c r="H27" i="6"/>
  <c r="H23" i="6"/>
  <c r="H28" i="6"/>
  <c r="H22" i="6"/>
  <c r="H20" i="6"/>
  <c r="H24" i="6"/>
  <c r="H25" i="6"/>
  <c r="H21" i="6"/>
  <c r="AA106" i="6"/>
  <c r="AA105" i="6"/>
  <c r="AA101" i="6"/>
  <c r="AA104" i="6"/>
  <c r="AA103" i="6"/>
  <c r="AA102" i="6"/>
  <c r="S103" i="6"/>
  <c r="S105" i="6"/>
  <c r="S102" i="6"/>
  <c r="S101" i="6"/>
  <c r="S106" i="6"/>
  <c r="S104" i="6"/>
  <c r="H26" i="6"/>
  <c r="K22" i="6"/>
  <c r="K27" i="6"/>
  <c r="K20" i="6"/>
  <c r="K24" i="6"/>
  <c r="K21" i="6"/>
  <c r="K28" i="6"/>
  <c r="K23" i="6"/>
  <c r="K25" i="6"/>
  <c r="C105" i="6"/>
  <c r="C104" i="6"/>
  <c r="C106" i="6"/>
  <c r="C101" i="6"/>
  <c r="C103" i="6"/>
  <c r="C102" i="6"/>
  <c r="X104" i="6"/>
  <c r="X102" i="6"/>
  <c r="X101" i="6"/>
  <c r="X105" i="6"/>
  <c r="X106" i="6"/>
  <c r="X103" i="6"/>
  <c r="AM29" i="6"/>
  <c r="I29" i="6"/>
  <c r="V106" i="6"/>
  <c r="V102" i="6"/>
  <c r="V104" i="6"/>
  <c r="V101" i="6"/>
  <c r="V103" i="6"/>
  <c r="V105" i="6"/>
  <c r="AO26" i="6"/>
  <c r="O22" i="6"/>
  <c r="O24" i="6"/>
  <c r="O25" i="6"/>
  <c r="O21" i="6"/>
  <c r="O27" i="6"/>
  <c r="O28" i="6"/>
  <c r="O23" i="6"/>
  <c r="O20" i="6"/>
  <c r="AN26" i="6"/>
  <c r="V29" i="6"/>
  <c r="B103" i="6"/>
  <c r="B102" i="6"/>
  <c r="B101" i="6"/>
  <c r="B106" i="6"/>
  <c r="B105" i="6"/>
  <c r="B104" i="6"/>
  <c r="Z23" i="6"/>
  <c r="Z21" i="6"/>
  <c r="Z24" i="6"/>
  <c r="Z22" i="6"/>
  <c r="Z28" i="6"/>
  <c r="Z27" i="6"/>
  <c r="Z25" i="6"/>
  <c r="Z20" i="6"/>
  <c r="S107" i="6"/>
  <c r="AP102" i="6"/>
  <c r="AP104" i="6"/>
  <c r="AP106" i="6"/>
  <c r="AP101" i="6"/>
  <c r="AP103" i="6"/>
  <c r="AP105" i="6"/>
  <c r="AH20" i="6"/>
  <c r="AH23" i="6"/>
  <c r="AH21" i="6"/>
  <c r="AH27" i="6"/>
  <c r="AH22" i="6"/>
  <c r="AH25" i="6"/>
  <c r="AH24" i="6"/>
  <c r="AH28" i="6"/>
  <c r="W103" i="6"/>
  <c r="W105" i="6"/>
  <c r="W102" i="6"/>
  <c r="W106" i="6"/>
  <c r="W101" i="6"/>
  <c r="W104" i="6"/>
  <c r="O103" i="6"/>
  <c r="O101" i="6"/>
  <c r="O104" i="6"/>
  <c r="O105" i="6"/>
  <c r="O106" i="6"/>
  <c r="O102" i="6"/>
  <c r="AI103" i="6"/>
  <c r="AI104" i="6"/>
  <c r="AI101" i="6"/>
  <c r="AI105" i="6"/>
  <c r="AI102" i="6"/>
  <c r="AI106" i="6"/>
  <c r="Z104" i="6"/>
  <c r="Z105" i="6"/>
  <c r="Z103" i="6"/>
  <c r="Z102" i="6"/>
  <c r="Z106" i="6"/>
  <c r="Z101" i="6"/>
  <c r="C28" i="6"/>
  <c r="C22" i="6"/>
  <c r="C23" i="6"/>
  <c r="C24" i="6"/>
  <c r="C27" i="6"/>
  <c r="C20" i="6"/>
  <c r="C25" i="6"/>
  <c r="C21" i="6"/>
  <c r="N104" i="6"/>
  <c r="N103" i="6"/>
  <c r="N106" i="6"/>
  <c r="N102" i="6"/>
  <c r="N101" i="6"/>
  <c r="N105" i="6"/>
  <c r="W29" i="6"/>
  <c r="C107" i="6"/>
  <c r="B29" i="6"/>
  <c r="AJ29" i="6"/>
  <c r="S29" i="6"/>
  <c r="AD24" i="6"/>
  <c r="AD20" i="6"/>
  <c r="AD21" i="6"/>
  <c r="AD27" i="6"/>
  <c r="AD23" i="6"/>
  <c r="AD25" i="6"/>
  <c r="AD22" i="6"/>
  <c r="AD28" i="6"/>
  <c r="Z26" i="6"/>
  <c r="B107" i="6"/>
  <c r="N26" i="6"/>
  <c r="J102" i="6"/>
  <c r="J105" i="6"/>
  <c r="J106" i="6"/>
  <c r="J101" i="6"/>
  <c r="J103" i="6"/>
  <c r="J104" i="6"/>
  <c r="V107" i="6"/>
  <c r="AL27" i="6"/>
  <c r="AL28" i="6"/>
  <c r="AL22" i="6"/>
  <c r="AL23" i="6"/>
  <c r="AL24" i="6"/>
  <c r="AL20" i="6"/>
  <c r="AL21" i="6"/>
  <c r="AL25" i="6"/>
  <c r="D28" i="6"/>
  <c r="C26" i="6"/>
  <c r="AH103" i="6"/>
  <c r="AH106" i="6"/>
  <c r="AH101" i="6"/>
  <c r="AH104" i="6"/>
  <c r="AH105" i="6"/>
  <c r="AH102" i="6"/>
  <c r="AD102" i="6"/>
  <c r="AD105" i="6"/>
  <c r="AD106" i="6"/>
  <c r="AD104" i="6"/>
  <c r="AD103" i="6"/>
  <c r="AD101" i="6"/>
  <c r="AI22" i="6"/>
  <c r="AI23" i="6"/>
  <c r="AI27" i="6"/>
  <c r="AI25" i="6"/>
  <c r="AI20" i="6"/>
  <c r="AI24" i="6"/>
  <c r="AI28" i="6"/>
  <c r="AI21" i="6"/>
  <c r="Z107" i="6"/>
  <c r="AF23" i="6"/>
  <c r="AF27" i="6"/>
  <c r="AF25" i="6"/>
  <c r="AF28" i="6"/>
  <c r="AF21" i="6"/>
  <c r="AF20" i="6"/>
  <c r="AF22" i="6"/>
  <c r="AF24" i="6"/>
  <c r="N107" i="6"/>
  <c r="AH26" i="6"/>
  <c r="AK29" i="6"/>
  <c r="AL26" i="6"/>
  <c r="R29" i="6" l="1"/>
  <c r="AI29" i="6"/>
  <c r="O29" i="6"/>
  <c r="AH29" i="6"/>
  <c r="T29" i="6"/>
  <c r="Z29" i="6"/>
  <c r="AL29" i="6"/>
  <c r="D29" i="6"/>
  <c r="H29" i="6"/>
  <c r="AF29" i="6"/>
  <c r="AO29" i="6"/>
  <c r="K29" i="6"/>
  <c r="AD29" i="6"/>
  <c r="C29" i="6"/>
  <c r="N29" i="6"/>
  <c r="AN29" i="6"/>
  <c r="C134" i="2" l="1"/>
  <c r="D134" i="2"/>
  <c r="E134" i="2"/>
  <c r="B134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F128" i="2"/>
  <c r="AF134" i="2" s="1"/>
  <c r="AE128" i="2"/>
  <c r="AE134" i="2" s="1"/>
  <c r="AD128" i="2"/>
  <c r="AD134" i="2" s="1"/>
  <c r="AC128" i="2"/>
  <c r="AC134" i="2" s="1"/>
  <c r="AB128" i="2"/>
  <c r="AB134" i="2" s="1"/>
  <c r="AA128" i="2"/>
  <c r="AA134" i="2" s="1"/>
  <c r="Z128" i="2"/>
  <c r="Z134" i="2" s="1"/>
  <c r="Y128" i="2"/>
  <c r="Y134" i="2" s="1"/>
  <c r="X128" i="2"/>
  <c r="X134" i="2" s="1"/>
  <c r="W128" i="2"/>
  <c r="W134" i="2" s="1"/>
  <c r="V128" i="2"/>
  <c r="V134" i="2" s="1"/>
  <c r="U128" i="2"/>
  <c r="U134" i="2" s="1"/>
  <c r="T128" i="2"/>
  <c r="T134" i="2" s="1"/>
  <c r="S128" i="2"/>
  <c r="S134" i="2" s="1"/>
  <c r="R128" i="2"/>
  <c r="R134" i="2" s="1"/>
  <c r="Q128" i="2"/>
  <c r="Q134" i="2" s="1"/>
  <c r="P128" i="2"/>
  <c r="P134" i="2" s="1"/>
  <c r="O128" i="2"/>
  <c r="O134" i="2" s="1"/>
  <c r="N128" i="2"/>
  <c r="N134" i="2" s="1"/>
  <c r="M128" i="2"/>
  <c r="M134" i="2" s="1"/>
  <c r="L128" i="2"/>
  <c r="L134" i="2" s="1"/>
  <c r="K128" i="2"/>
  <c r="K134" i="2" s="1"/>
  <c r="J128" i="2"/>
  <c r="J134" i="2" s="1"/>
  <c r="I128" i="2"/>
  <c r="I134" i="2" s="1"/>
  <c r="H128" i="2"/>
  <c r="H134" i="2" s="1"/>
  <c r="G128" i="2"/>
  <c r="G134" i="2" s="1"/>
  <c r="F128" i="2"/>
  <c r="F134" i="2" s="1"/>
  <c r="AF127" i="2"/>
  <c r="AE127" i="2"/>
  <c r="AD127" i="2"/>
  <c r="AC127" i="2"/>
  <c r="AB127" i="2"/>
  <c r="AA127" i="2"/>
  <c r="Z127" i="2"/>
  <c r="Y127" i="2"/>
  <c r="X127" i="2"/>
  <c r="W127" i="2"/>
  <c r="W129" i="2" s="1"/>
  <c r="V127" i="2"/>
  <c r="U127" i="2"/>
  <c r="T127" i="2"/>
  <c r="S127" i="2"/>
  <c r="R127" i="2"/>
  <c r="Q127" i="2"/>
  <c r="P127" i="2"/>
  <c r="O127" i="2"/>
  <c r="O129" i="2" s="1"/>
  <c r="N127" i="2"/>
  <c r="M127" i="2"/>
  <c r="L127" i="2"/>
  <c r="K127" i="2"/>
  <c r="J127" i="2"/>
  <c r="I127" i="2"/>
  <c r="H127" i="2"/>
  <c r="G127" i="2"/>
  <c r="G129" i="2" s="1"/>
  <c r="F127" i="2"/>
  <c r="E127" i="2"/>
  <c r="D127" i="2"/>
  <c r="C127" i="2"/>
  <c r="B127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R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O137" i="1"/>
  <c r="N137" i="1"/>
  <c r="A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Q136" i="1"/>
  <c r="P136" i="1"/>
  <c r="O136" i="1"/>
  <c r="N136" i="1"/>
  <c r="A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Q135" i="1"/>
  <c r="P135" i="1"/>
  <c r="O135" i="1"/>
  <c r="N135" i="1"/>
  <c r="A135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Q134" i="1"/>
  <c r="O134" i="1"/>
  <c r="N134" i="1"/>
  <c r="A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Q133" i="1"/>
  <c r="O133" i="1"/>
  <c r="N133" i="1"/>
  <c r="A133" i="1"/>
  <c r="A13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P96" i="1"/>
  <c r="Q96" i="1" s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P22" i="1" s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M111" i="1" s="1"/>
  <c r="L26" i="1"/>
  <c r="K26" i="1"/>
  <c r="J26" i="1"/>
  <c r="I26" i="1"/>
  <c r="H26" i="1"/>
  <c r="G26" i="1"/>
  <c r="F26" i="1"/>
  <c r="E26" i="1"/>
  <c r="D26" i="1"/>
  <c r="C26" i="1"/>
  <c r="B26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V110" i="1" s="1"/>
  <c r="U25" i="1"/>
  <c r="T25" i="1"/>
  <c r="S25" i="1"/>
  <c r="R25" i="1"/>
  <c r="Q25" i="1"/>
  <c r="P25" i="1"/>
  <c r="O25" i="1"/>
  <c r="N25" i="1"/>
  <c r="N110" i="1" s="1"/>
  <c r="M25" i="1"/>
  <c r="L25" i="1"/>
  <c r="K25" i="1"/>
  <c r="J25" i="1"/>
  <c r="I25" i="1"/>
  <c r="H25" i="1"/>
  <c r="G25" i="1"/>
  <c r="F25" i="1"/>
  <c r="E25" i="1"/>
  <c r="D25" i="1"/>
  <c r="C25" i="1"/>
  <c r="B25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E109" i="1" s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P23" i="1"/>
  <c r="AO23" i="1"/>
  <c r="AN23" i="1"/>
  <c r="AN108" i="1" s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H108" i="1" s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H107" i="1" s="1"/>
  <c r="G12" i="1"/>
  <c r="F12" i="1"/>
  <c r="E12" i="1"/>
  <c r="D12" i="1"/>
  <c r="C12" i="1"/>
  <c r="B12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149" i="1" l="1"/>
  <c r="H148" i="1"/>
  <c r="P148" i="1"/>
  <c r="P149" i="1"/>
  <c r="P202" i="1" s="1"/>
  <c r="X149" i="1"/>
  <c r="X202" i="1" s="1"/>
  <c r="AF149" i="1"/>
  <c r="AF202" i="1" s="1"/>
  <c r="AN149" i="1"/>
  <c r="AN202" i="1" s="1"/>
  <c r="T149" i="1"/>
  <c r="T202" i="1" s="1"/>
  <c r="G148" i="1"/>
  <c r="G149" i="1"/>
  <c r="W149" i="1"/>
  <c r="W202" i="1" s="1"/>
  <c r="I148" i="1"/>
  <c r="I149" i="1"/>
  <c r="Q149" i="1"/>
  <c r="Q202" i="1" s="1"/>
  <c r="Y149" i="1"/>
  <c r="Y202" i="1" s="1"/>
  <c r="AG149" i="1"/>
  <c r="AG202" i="1" s="1"/>
  <c r="AO149" i="1"/>
  <c r="AO202" i="1" s="1"/>
  <c r="B149" i="1"/>
  <c r="B195" i="1" s="1"/>
  <c r="B148" i="1"/>
  <c r="R149" i="1"/>
  <c r="R202" i="1" s="1"/>
  <c r="AH149" i="1"/>
  <c r="AH202" i="1" s="1"/>
  <c r="AE149" i="1"/>
  <c r="AE202" i="1" s="1"/>
  <c r="J149" i="1"/>
  <c r="J148" i="1"/>
  <c r="Z149" i="1"/>
  <c r="Z202" i="1" s="1"/>
  <c r="AP149" i="1"/>
  <c r="AP202" i="1" s="1"/>
  <c r="C148" i="1"/>
  <c r="C149" i="1"/>
  <c r="K148" i="1"/>
  <c r="K149" i="1"/>
  <c r="S149" i="1"/>
  <c r="S202" i="1" s="1"/>
  <c r="AA149" i="1"/>
  <c r="AA202" i="1" s="1"/>
  <c r="AI149" i="1"/>
  <c r="AI202" i="1" s="1"/>
  <c r="L148" i="1"/>
  <c r="L149" i="1"/>
  <c r="L202" i="1" s="1"/>
  <c r="AJ149" i="1"/>
  <c r="AJ202" i="1" s="1"/>
  <c r="E148" i="1"/>
  <c r="E149" i="1"/>
  <c r="M149" i="1"/>
  <c r="M202" i="1" s="1"/>
  <c r="M148" i="1"/>
  <c r="U149" i="1"/>
  <c r="U202" i="1" s="1"/>
  <c r="AC149" i="1"/>
  <c r="AC202" i="1" s="1"/>
  <c r="AK149" i="1"/>
  <c r="AK202" i="1" s="1"/>
  <c r="D148" i="1"/>
  <c r="D149" i="1"/>
  <c r="AB149" i="1"/>
  <c r="AB202" i="1" s="1"/>
  <c r="F149" i="1"/>
  <c r="F148" i="1"/>
  <c r="N148" i="1"/>
  <c r="N149" i="1"/>
  <c r="N202" i="1" s="1"/>
  <c r="V149" i="1"/>
  <c r="V202" i="1" s="1"/>
  <c r="AD149" i="1"/>
  <c r="AD202" i="1" s="1"/>
  <c r="AL149" i="1"/>
  <c r="AL202" i="1" s="1"/>
  <c r="O148" i="1"/>
  <c r="O149" i="1"/>
  <c r="O202" i="1" s="1"/>
  <c r="AM149" i="1"/>
  <c r="AM202" i="1" s="1"/>
  <c r="H146" i="1"/>
  <c r="H145" i="1"/>
  <c r="P146" i="1"/>
  <c r="P145" i="1"/>
  <c r="X146" i="1"/>
  <c r="AF146" i="1"/>
  <c r="AN146" i="1"/>
  <c r="G145" i="1"/>
  <c r="G146" i="1"/>
  <c r="W146" i="1"/>
  <c r="AE146" i="1"/>
  <c r="I146" i="1"/>
  <c r="I145" i="1"/>
  <c r="Q146" i="1"/>
  <c r="Y146" i="1"/>
  <c r="AG146" i="1"/>
  <c r="AO146" i="1"/>
  <c r="B146" i="1"/>
  <c r="B145" i="1"/>
  <c r="J145" i="1"/>
  <c r="J146" i="1"/>
  <c r="R146" i="1"/>
  <c r="Z146" i="1"/>
  <c r="AH146" i="1"/>
  <c r="AP146" i="1"/>
  <c r="S146" i="1"/>
  <c r="AA146" i="1"/>
  <c r="D146" i="1"/>
  <c r="D145" i="1"/>
  <c r="T146" i="1"/>
  <c r="AB146" i="1"/>
  <c r="E146" i="1"/>
  <c r="E145" i="1"/>
  <c r="U146" i="1"/>
  <c r="AK146" i="1"/>
  <c r="K146" i="1"/>
  <c r="K145" i="1"/>
  <c r="AI146" i="1"/>
  <c r="L146" i="1"/>
  <c r="L145" i="1"/>
  <c r="AJ146" i="1"/>
  <c r="M146" i="1"/>
  <c r="M145" i="1"/>
  <c r="AC146" i="1"/>
  <c r="I108" i="1"/>
  <c r="Q108" i="1"/>
  <c r="Y108" i="1"/>
  <c r="AG108" i="1"/>
  <c r="AO108" i="1"/>
  <c r="H109" i="1"/>
  <c r="P109" i="1"/>
  <c r="X109" i="1"/>
  <c r="AF109" i="1"/>
  <c r="AN109" i="1"/>
  <c r="G110" i="1"/>
  <c r="O110" i="1"/>
  <c r="W110" i="1"/>
  <c r="AE110" i="1"/>
  <c r="AM110" i="1"/>
  <c r="F145" i="1"/>
  <c r="F146" i="1"/>
  <c r="N145" i="1"/>
  <c r="N146" i="1"/>
  <c r="V146" i="1"/>
  <c r="AD146" i="1"/>
  <c r="AL146" i="1"/>
  <c r="C146" i="1"/>
  <c r="C145" i="1"/>
  <c r="O145" i="1"/>
  <c r="O146" i="1"/>
  <c r="AM146" i="1"/>
  <c r="AF112" i="1"/>
  <c r="V114" i="1"/>
  <c r="P112" i="1"/>
  <c r="AN112" i="1"/>
  <c r="AE113" i="1"/>
  <c r="AL114" i="1"/>
  <c r="AN113" i="1"/>
  <c r="W113" i="1"/>
  <c r="AD114" i="1"/>
  <c r="AG112" i="1"/>
  <c r="W114" i="1"/>
  <c r="AM113" i="1"/>
  <c r="F107" i="1"/>
  <c r="N107" i="1"/>
  <c r="F127" i="1"/>
  <c r="N127" i="1"/>
  <c r="V127" i="1"/>
  <c r="AD127" i="1"/>
  <c r="AL127" i="1"/>
  <c r="X112" i="1"/>
  <c r="G113" i="1"/>
  <c r="N114" i="1"/>
  <c r="Q17" i="1"/>
  <c r="R17" i="1" s="1"/>
  <c r="I112" i="1"/>
  <c r="Y112" i="1"/>
  <c r="AO112" i="1"/>
  <c r="P113" i="1"/>
  <c r="X113" i="1"/>
  <c r="O114" i="1"/>
  <c r="AE114" i="1"/>
  <c r="L119" i="1"/>
  <c r="C120" i="1"/>
  <c r="J121" i="1"/>
  <c r="Z121" i="1"/>
  <c r="AP121" i="1"/>
  <c r="Q122" i="1"/>
  <c r="AG122" i="1"/>
  <c r="H123" i="1"/>
  <c r="X123" i="1"/>
  <c r="AN123" i="1"/>
  <c r="O124" i="1"/>
  <c r="AE124" i="1"/>
  <c r="N126" i="1"/>
  <c r="F125" i="1"/>
  <c r="V125" i="1"/>
  <c r="AL125" i="1"/>
  <c r="H112" i="1"/>
  <c r="O113" i="1"/>
  <c r="F114" i="1"/>
  <c r="Q112" i="1"/>
  <c r="H113" i="1"/>
  <c r="AF113" i="1"/>
  <c r="G114" i="1"/>
  <c r="AM114" i="1"/>
  <c r="H127" i="1"/>
  <c r="P127" i="1"/>
  <c r="X127" i="1"/>
  <c r="AF127" i="1"/>
  <c r="AN127" i="1"/>
  <c r="J129" i="2"/>
  <c r="R129" i="2"/>
  <c r="Z129" i="2"/>
  <c r="H129" i="2"/>
  <c r="P129" i="2"/>
  <c r="X129" i="2"/>
  <c r="AF129" i="2"/>
  <c r="I129" i="2"/>
  <c r="Q129" i="2"/>
  <c r="Y129" i="2"/>
  <c r="AE129" i="2"/>
  <c r="F129" i="2"/>
  <c r="N129" i="2"/>
  <c r="V129" i="2"/>
  <c r="AD129" i="2"/>
  <c r="O131" i="2"/>
  <c r="AF132" i="2"/>
  <c r="K129" i="2"/>
  <c r="S129" i="2"/>
  <c r="AA129" i="2"/>
  <c r="AG128" i="2"/>
  <c r="T131" i="2"/>
  <c r="L129" i="2"/>
  <c r="T129" i="2"/>
  <c r="AB129" i="2"/>
  <c r="M129" i="2"/>
  <c r="U129" i="2"/>
  <c r="AC129" i="2"/>
  <c r="N131" i="2"/>
  <c r="G131" i="2"/>
  <c r="AD131" i="2"/>
  <c r="W131" i="2"/>
  <c r="AE131" i="2"/>
  <c r="J131" i="2"/>
  <c r="R131" i="2"/>
  <c r="K131" i="2"/>
  <c r="S131" i="2"/>
  <c r="L131" i="2"/>
  <c r="M131" i="2"/>
  <c r="AG111" i="1"/>
  <c r="G112" i="1"/>
  <c r="W112" i="1"/>
  <c r="AM112" i="1"/>
  <c r="N113" i="1"/>
  <c r="AD113" i="1"/>
  <c r="E114" i="1"/>
  <c r="U114" i="1"/>
  <c r="AK114" i="1"/>
  <c r="O120" i="1"/>
  <c r="G108" i="1"/>
  <c r="W108" i="1"/>
  <c r="AM108" i="1"/>
  <c r="AD109" i="1"/>
  <c r="J112" i="1"/>
  <c r="Z112" i="1"/>
  <c r="AP112" i="1"/>
  <c r="Q113" i="1"/>
  <c r="AG113" i="1"/>
  <c r="X114" i="1"/>
  <c r="N109" i="1"/>
  <c r="E110" i="1"/>
  <c r="U110" i="1"/>
  <c r="AK110" i="1"/>
  <c r="B112" i="1"/>
  <c r="R112" i="1"/>
  <c r="AH112" i="1"/>
  <c r="I113" i="1"/>
  <c r="Y113" i="1"/>
  <c r="AO113" i="1"/>
  <c r="H114" i="1"/>
  <c r="P114" i="1"/>
  <c r="AF114" i="1"/>
  <c r="AN114" i="1"/>
  <c r="AF108" i="1"/>
  <c r="C112" i="1"/>
  <c r="K112" i="1"/>
  <c r="S112" i="1"/>
  <c r="AA112" i="1"/>
  <c r="AI112" i="1"/>
  <c r="B113" i="1"/>
  <c r="J113" i="1"/>
  <c r="R113" i="1"/>
  <c r="Z113" i="1"/>
  <c r="AH113" i="1"/>
  <c r="AP113" i="1"/>
  <c r="I114" i="1"/>
  <c r="Q114" i="1"/>
  <c r="Y114" i="1"/>
  <c r="AG114" i="1"/>
  <c r="AO114" i="1"/>
  <c r="B120" i="1"/>
  <c r="J120" i="1"/>
  <c r="I121" i="1"/>
  <c r="Q121" i="1"/>
  <c r="Y121" i="1"/>
  <c r="AG121" i="1"/>
  <c r="AO121" i="1"/>
  <c r="H122" i="1"/>
  <c r="P122" i="1"/>
  <c r="X122" i="1"/>
  <c r="AF122" i="1"/>
  <c r="AN122" i="1"/>
  <c r="G123" i="1"/>
  <c r="O123" i="1"/>
  <c r="W123" i="1"/>
  <c r="AE123" i="1"/>
  <c r="AM123" i="1"/>
  <c r="F124" i="1"/>
  <c r="N124" i="1"/>
  <c r="V124" i="1"/>
  <c r="AD124" i="1"/>
  <c r="AL124" i="1"/>
  <c r="E125" i="1"/>
  <c r="M125" i="1"/>
  <c r="U125" i="1"/>
  <c r="AC125" i="1"/>
  <c r="AK125" i="1"/>
  <c r="K124" i="1"/>
  <c r="AA124" i="1"/>
  <c r="B125" i="1"/>
  <c r="R125" i="1"/>
  <c r="AH125" i="1"/>
  <c r="G127" i="1"/>
  <c r="O127" i="1"/>
  <c r="W127" i="1"/>
  <c r="AE127" i="1"/>
  <c r="AM127" i="1"/>
  <c r="P12" i="1"/>
  <c r="P107" i="1" s="1"/>
  <c r="E112" i="1"/>
  <c r="M112" i="1"/>
  <c r="U112" i="1"/>
  <c r="AC112" i="1"/>
  <c r="AK112" i="1"/>
  <c r="D113" i="1"/>
  <c r="L113" i="1"/>
  <c r="T113" i="1"/>
  <c r="AB113" i="1"/>
  <c r="AJ113" i="1"/>
  <c r="C114" i="1"/>
  <c r="K114" i="1"/>
  <c r="S114" i="1"/>
  <c r="AA114" i="1"/>
  <c r="AI114" i="1"/>
  <c r="P108" i="1"/>
  <c r="X108" i="1"/>
  <c r="G109" i="1"/>
  <c r="O109" i="1"/>
  <c r="W109" i="1"/>
  <c r="AM109" i="1"/>
  <c r="F110" i="1"/>
  <c r="AD110" i="1"/>
  <c r="AL110" i="1"/>
  <c r="D127" i="1"/>
  <c r="T127" i="1"/>
  <c r="AJ127" i="1"/>
  <c r="AI123" i="1"/>
  <c r="E127" i="1"/>
  <c r="U127" i="1"/>
  <c r="AK127" i="1"/>
  <c r="E119" i="1"/>
  <c r="M119" i="1"/>
  <c r="D120" i="1"/>
  <c r="L120" i="1"/>
  <c r="C121" i="1"/>
  <c r="K121" i="1"/>
  <c r="S121" i="1"/>
  <c r="AA121" i="1"/>
  <c r="AI121" i="1"/>
  <c r="B122" i="1"/>
  <c r="J122" i="1"/>
  <c r="R122" i="1"/>
  <c r="Z122" i="1"/>
  <c r="AH122" i="1"/>
  <c r="AP122" i="1"/>
  <c r="I123" i="1"/>
  <c r="Q123" i="1"/>
  <c r="Y123" i="1"/>
  <c r="AG123" i="1"/>
  <c r="AO123" i="1"/>
  <c r="H124" i="1"/>
  <c r="P124" i="1"/>
  <c r="AM125" i="1"/>
  <c r="F119" i="1"/>
  <c r="N119" i="1"/>
  <c r="D121" i="1"/>
  <c r="L121" i="1"/>
  <c r="T121" i="1"/>
  <c r="AB121" i="1"/>
  <c r="AJ121" i="1"/>
  <c r="C122" i="1"/>
  <c r="K122" i="1"/>
  <c r="S122" i="1"/>
  <c r="AA122" i="1"/>
  <c r="AI122" i="1"/>
  <c r="B123" i="1"/>
  <c r="J123" i="1"/>
  <c r="R123" i="1"/>
  <c r="Z123" i="1"/>
  <c r="AH123" i="1"/>
  <c r="AP123" i="1"/>
  <c r="I124" i="1"/>
  <c r="Q124" i="1"/>
  <c r="Y124" i="1"/>
  <c r="AG124" i="1"/>
  <c r="AO124" i="1"/>
  <c r="S138" i="1"/>
  <c r="AA138" i="1"/>
  <c r="AI138" i="1"/>
  <c r="Q27" i="1"/>
  <c r="Q148" i="1" s="1"/>
  <c r="AL121" i="1"/>
  <c r="AC122" i="1"/>
  <c r="C127" i="1"/>
  <c r="K127" i="1"/>
  <c r="S127" i="1"/>
  <c r="AA127" i="1"/>
  <c r="AI127" i="1"/>
  <c r="Q12" i="1"/>
  <c r="E100" i="1"/>
  <c r="D108" i="1"/>
  <c r="L108" i="1"/>
  <c r="T108" i="1"/>
  <c r="AB108" i="1"/>
  <c r="AJ108" i="1"/>
  <c r="C109" i="1"/>
  <c r="K109" i="1"/>
  <c r="S109" i="1"/>
  <c r="AA109" i="1"/>
  <c r="AI109" i="1"/>
  <c r="B110" i="1"/>
  <c r="J110" i="1"/>
  <c r="R110" i="1"/>
  <c r="Z110" i="1"/>
  <c r="AH110" i="1"/>
  <c r="AP110" i="1"/>
  <c r="C119" i="1"/>
  <c r="K119" i="1"/>
  <c r="AQ134" i="1"/>
  <c r="P65" i="1"/>
  <c r="Q65" i="1" s="1"/>
  <c r="X124" i="1"/>
  <c r="AF124" i="1"/>
  <c r="AN124" i="1"/>
  <c r="G126" i="1"/>
  <c r="O126" i="1"/>
  <c r="W126" i="1"/>
  <c r="AE126" i="1"/>
  <c r="AM126" i="1"/>
  <c r="G125" i="1"/>
  <c r="O125" i="1"/>
  <c r="W125" i="1"/>
  <c r="AE125" i="1"/>
  <c r="AD126" i="1"/>
  <c r="H119" i="1"/>
  <c r="F121" i="1"/>
  <c r="V121" i="1"/>
  <c r="M122" i="1"/>
  <c r="D123" i="1"/>
  <c r="T123" i="1"/>
  <c r="AJ123" i="1"/>
  <c r="AN138" i="1"/>
  <c r="AQ135" i="1"/>
  <c r="E120" i="1"/>
  <c r="X125" i="1"/>
  <c r="AN125" i="1"/>
  <c r="I127" i="1"/>
  <c r="Q127" i="1"/>
  <c r="Y127" i="1"/>
  <c r="AG127" i="1"/>
  <c r="AO127" i="1"/>
  <c r="P91" i="1"/>
  <c r="O152" i="1" s="1"/>
  <c r="O158" i="1" s="1"/>
  <c r="H126" i="1"/>
  <c r="P126" i="1"/>
  <c r="X126" i="1"/>
  <c r="AF126" i="1"/>
  <c r="AN126" i="1"/>
  <c r="H125" i="1"/>
  <c r="P125" i="1"/>
  <c r="AF125" i="1"/>
  <c r="I100" i="1"/>
  <c r="B107" i="1"/>
  <c r="J107" i="1"/>
  <c r="E140" i="1"/>
  <c r="E142" i="1" s="1"/>
  <c r="M140" i="1"/>
  <c r="M142" i="1" s="1"/>
  <c r="G119" i="1"/>
  <c r="O119" i="1"/>
  <c r="F120" i="1"/>
  <c r="N120" i="1"/>
  <c r="E121" i="1"/>
  <c r="M121" i="1"/>
  <c r="U121" i="1"/>
  <c r="AC121" i="1"/>
  <c r="AK121" i="1"/>
  <c r="D122" i="1"/>
  <c r="L122" i="1"/>
  <c r="T122" i="1"/>
  <c r="AB122" i="1"/>
  <c r="AJ122" i="1"/>
  <c r="C123" i="1"/>
  <c r="K123" i="1"/>
  <c r="S123" i="1"/>
  <c r="AA123" i="1"/>
  <c r="B124" i="1"/>
  <c r="J124" i="1"/>
  <c r="R124" i="1"/>
  <c r="Z124" i="1"/>
  <c r="AH124" i="1"/>
  <c r="AP124" i="1"/>
  <c r="I126" i="1"/>
  <c r="Q126" i="1"/>
  <c r="Y126" i="1"/>
  <c r="AG126" i="1"/>
  <c r="AO126" i="1"/>
  <c r="I125" i="1"/>
  <c r="Q125" i="1"/>
  <c r="Y125" i="1"/>
  <c r="AG125" i="1"/>
  <c r="AO125" i="1"/>
  <c r="B127" i="1"/>
  <c r="J127" i="1"/>
  <c r="R127" i="1"/>
  <c r="Z127" i="1"/>
  <c r="AH127" i="1"/>
  <c r="AP127" i="1"/>
  <c r="E111" i="1"/>
  <c r="J100" i="1"/>
  <c r="H100" i="1"/>
  <c r="M120" i="1"/>
  <c r="K107" i="1"/>
  <c r="C100" i="1"/>
  <c r="J108" i="1"/>
  <c r="R108" i="1"/>
  <c r="Z108" i="1"/>
  <c r="AH108" i="1"/>
  <c r="AP108" i="1"/>
  <c r="Q109" i="1"/>
  <c r="Y109" i="1"/>
  <c r="AO109" i="1"/>
  <c r="P110" i="1"/>
  <c r="AF110" i="1"/>
  <c r="G140" i="1"/>
  <c r="G142" i="1" s="1"/>
  <c r="I119" i="1"/>
  <c r="G121" i="1"/>
  <c r="O121" i="1"/>
  <c r="AE121" i="1"/>
  <c r="AM121" i="1"/>
  <c r="N122" i="1"/>
  <c r="AD122" i="1"/>
  <c r="E123" i="1"/>
  <c r="AK123" i="1"/>
  <c r="L127" i="1"/>
  <c r="AB127" i="1"/>
  <c r="I107" i="1"/>
  <c r="C107" i="1"/>
  <c r="K100" i="1"/>
  <c r="B108" i="1"/>
  <c r="I109" i="1"/>
  <c r="AG109" i="1"/>
  <c r="H110" i="1"/>
  <c r="X110" i="1"/>
  <c r="AN110" i="1"/>
  <c r="H120" i="1"/>
  <c r="W121" i="1"/>
  <c r="F122" i="1"/>
  <c r="V122" i="1"/>
  <c r="AL122" i="1"/>
  <c r="M123" i="1"/>
  <c r="U123" i="1"/>
  <c r="AC123" i="1"/>
  <c r="E107" i="1"/>
  <c r="M107" i="1"/>
  <c r="C108" i="1"/>
  <c r="K108" i="1"/>
  <c r="S108" i="1"/>
  <c r="AA108" i="1"/>
  <c r="AI108" i="1"/>
  <c r="B109" i="1"/>
  <c r="J109" i="1"/>
  <c r="R109" i="1"/>
  <c r="Z109" i="1"/>
  <c r="AH109" i="1"/>
  <c r="AP109" i="1"/>
  <c r="I110" i="1"/>
  <c r="Q110" i="1"/>
  <c r="Y110" i="1"/>
  <c r="AG110" i="1"/>
  <c r="AO110" i="1"/>
  <c r="V123" i="1"/>
  <c r="AD123" i="1"/>
  <c r="AL123" i="1"/>
  <c r="H131" i="2"/>
  <c r="P131" i="2"/>
  <c r="X131" i="2"/>
  <c r="AF131" i="2"/>
  <c r="I132" i="2"/>
  <c r="Q132" i="2"/>
  <c r="Y132" i="2"/>
  <c r="AG127" i="2"/>
  <c r="AG129" i="2" s="1"/>
  <c r="I131" i="2"/>
  <c r="Q131" i="2"/>
  <c r="Y131" i="2"/>
  <c r="J132" i="2"/>
  <c r="R132" i="2"/>
  <c r="Z132" i="2"/>
  <c r="Z131" i="2"/>
  <c r="K132" i="2"/>
  <c r="S132" i="2"/>
  <c r="AA132" i="2"/>
  <c r="AA131" i="2"/>
  <c r="L132" i="2"/>
  <c r="T132" i="2"/>
  <c r="AB132" i="2"/>
  <c r="AB131" i="2"/>
  <c r="M132" i="2"/>
  <c r="U132" i="2"/>
  <c r="AC132" i="2"/>
  <c r="U131" i="2"/>
  <c r="AC131" i="2"/>
  <c r="N132" i="2"/>
  <c r="V132" i="2"/>
  <c r="AD132" i="2"/>
  <c r="V131" i="2"/>
  <c r="G132" i="2"/>
  <c r="O132" i="2"/>
  <c r="W132" i="2"/>
  <c r="AE132" i="2"/>
  <c r="H132" i="2"/>
  <c r="P132" i="2"/>
  <c r="X132" i="2"/>
  <c r="F140" i="1"/>
  <c r="F142" i="1" s="1"/>
  <c r="F111" i="1"/>
  <c r="V111" i="1"/>
  <c r="V140" i="1"/>
  <c r="AF140" i="1"/>
  <c r="AF111" i="1"/>
  <c r="G100" i="1"/>
  <c r="O100" i="1"/>
  <c r="O108" i="1"/>
  <c r="AE108" i="1"/>
  <c r="F109" i="1"/>
  <c r="V109" i="1"/>
  <c r="AL109" i="1"/>
  <c r="M110" i="1"/>
  <c r="AC110" i="1"/>
  <c r="D140" i="1"/>
  <c r="D142" i="1" s="1"/>
  <c r="D111" i="1"/>
  <c r="L140" i="1"/>
  <c r="L142" i="1" s="1"/>
  <c r="T140" i="1"/>
  <c r="T111" i="1"/>
  <c r="AB140" i="1"/>
  <c r="AJ140" i="1"/>
  <c r="AJ111" i="1"/>
  <c r="E126" i="1"/>
  <c r="M126" i="1"/>
  <c r="U126" i="1"/>
  <c r="AC126" i="1"/>
  <c r="AK126" i="1"/>
  <c r="R27" i="1"/>
  <c r="R22" i="1" s="1"/>
  <c r="Q22" i="1"/>
  <c r="Q107" i="1" s="1"/>
  <c r="R96" i="1"/>
  <c r="Q91" i="1"/>
  <c r="P152" i="1" s="1"/>
  <c r="P158" i="1" s="1"/>
  <c r="G111" i="1"/>
  <c r="AD111" i="1"/>
  <c r="AD140" i="1"/>
  <c r="L111" i="1"/>
  <c r="AE111" i="1"/>
  <c r="AE140" i="1"/>
  <c r="AL111" i="1"/>
  <c r="AL140" i="1"/>
  <c r="W111" i="1"/>
  <c r="W140" i="1"/>
  <c r="AN140" i="1"/>
  <c r="AN111" i="1"/>
  <c r="AB111" i="1"/>
  <c r="Y138" i="1"/>
  <c r="AG138" i="1"/>
  <c r="AO138" i="1"/>
  <c r="B100" i="1"/>
  <c r="D107" i="1"/>
  <c r="X140" i="1"/>
  <c r="X111" i="1"/>
  <c r="L100" i="1"/>
  <c r="Q138" i="1"/>
  <c r="AQ133" i="1"/>
  <c r="Z138" i="1"/>
  <c r="AH138" i="1"/>
  <c r="AP138" i="1"/>
  <c r="O111" i="1"/>
  <c r="O140" i="1"/>
  <c r="O142" i="1" s="1"/>
  <c r="L107" i="1"/>
  <c r="H140" i="1"/>
  <c r="H142" i="1" s="1"/>
  <c r="H111" i="1"/>
  <c r="D100" i="1"/>
  <c r="M100" i="1"/>
  <c r="N111" i="1"/>
  <c r="N140" i="1"/>
  <c r="N142" i="1" s="1"/>
  <c r="AM111" i="1"/>
  <c r="AM140" i="1"/>
  <c r="P140" i="1"/>
  <c r="P111" i="1"/>
  <c r="F100" i="1"/>
  <c r="N100" i="1"/>
  <c r="G107" i="1"/>
  <c r="D112" i="1"/>
  <c r="L112" i="1"/>
  <c r="T112" i="1"/>
  <c r="AB112" i="1"/>
  <c r="AJ112" i="1"/>
  <c r="C113" i="1"/>
  <c r="K113" i="1"/>
  <c r="S113" i="1"/>
  <c r="AA113" i="1"/>
  <c r="AI113" i="1"/>
  <c r="B114" i="1"/>
  <c r="J114" i="1"/>
  <c r="R114" i="1"/>
  <c r="Z114" i="1"/>
  <c r="AH114" i="1"/>
  <c r="AP114" i="1"/>
  <c r="U111" i="1"/>
  <c r="U140" i="1"/>
  <c r="AC111" i="1"/>
  <c r="AC140" i="1"/>
  <c r="AK111" i="1"/>
  <c r="AK140" i="1"/>
  <c r="D119" i="1"/>
  <c r="K120" i="1"/>
  <c r="B121" i="1"/>
  <c r="R121" i="1"/>
  <c r="AH121" i="1"/>
  <c r="I122" i="1"/>
  <c r="Y122" i="1"/>
  <c r="AO122" i="1"/>
  <c r="P123" i="1"/>
  <c r="AF123" i="1"/>
  <c r="G124" i="1"/>
  <c r="W124" i="1"/>
  <c r="AM124" i="1"/>
  <c r="F126" i="1"/>
  <c r="V126" i="1"/>
  <c r="AL126" i="1"/>
  <c r="N125" i="1"/>
  <c r="AD125" i="1"/>
  <c r="M127" i="1"/>
  <c r="AC127" i="1"/>
  <c r="X138" i="1"/>
  <c r="AF138" i="1"/>
  <c r="I140" i="1"/>
  <c r="I142" i="1" s="1"/>
  <c r="I111" i="1"/>
  <c r="Q140" i="1"/>
  <c r="Y140" i="1"/>
  <c r="Y111" i="1"/>
  <c r="AG140" i="1"/>
  <c r="AO140" i="1"/>
  <c r="AO111" i="1"/>
  <c r="G120" i="1"/>
  <c r="N121" i="1"/>
  <c r="AD121" i="1"/>
  <c r="E122" i="1"/>
  <c r="U122" i="1"/>
  <c r="AK122" i="1"/>
  <c r="L123" i="1"/>
  <c r="AB123" i="1"/>
  <c r="C124" i="1"/>
  <c r="S124" i="1"/>
  <c r="AI124" i="1"/>
  <c r="B126" i="1"/>
  <c r="J126" i="1"/>
  <c r="R126" i="1"/>
  <c r="Z126" i="1"/>
  <c r="AH126" i="1"/>
  <c r="AP126" i="1"/>
  <c r="J125" i="1"/>
  <c r="Z125" i="1"/>
  <c r="AP125" i="1"/>
  <c r="E108" i="1"/>
  <c r="M108" i="1"/>
  <c r="U108" i="1"/>
  <c r="AC108" i="1"/>
  <c r="AK108" i="1"/>
  <c r="D109" i="1"/>
  <c r="L109" i="1"/>
  <c r="T109" i="1"/>
  <c r="AB109" i="1"/>
  <c r="AJ109" i="1"/>
  <c r="C110" i="1"/>
  <c r="K110" i="1"/>
  <c r="S110" i="1"/>
  <c r="AA110" i="1"/>
  <c r="AI110" i="1"/>
  <c r="B140" i="1"/>
  <c r="B142" i="1" s="1"/>
  <c r="B111" i="1"/>
  <c r="J140" i="1"/>
  <c r="J142" i="1" s="1"/>
  <c r="J143" i="1" s="1"/>
  <c r="J111" i="1"/>
  <c r="R140" i="1"/>
  <c r="R142" i="1" s="1"/>
  <c r="R111" i="1"/>
  <c r="Z140" i="1"/>
  <c r="Z111" i="1"/>
  <c r="AH140" i="1"/>
  <c r="AH111" i="1"/>
  <c r="AP140" i="1"/>
  <c r="AP111" i="1"/>
  <c r="F112" i="1"/>
  <c r="N112" i="1"/>
  <c r="V112" i="1"/>
  <c r="AD112" i="1"/>
  <c r="AL112" i="1"/>
  <c r="E113" i="1"/>
  <c r="M113" i="1"/>
  <c r="U113" i="1"/>
  <c r="AC113" i="1"/>
  <c r="AK113" i="1"/>
  <c r="D114" i="1"/>
  <c r="L114" i="1"/>
  <c r="T114" i="1"/>
  <c r="AB114" i="1"/>
  <c r="AJ114" i="1"/>
  <c r="D124" i="1"/>
  <c r="L124" i="1"/>
  <c r="T124" i="1"/>
  <c r="AB124" i="1"/>
  <c r="AJ124" i="1"/>
  <c r="C126" i="1"/>
  <c r="K126" i="1"/>
  <c r="S126" i="1"/>
  <c r="AA126" i="1"/>
  <c r="AI126" i="1"/>
  <c r="C125" i="1"/>
  <c r="K125" i="1"/>
  <c r="S125" i="1"/>
  <c r="AA125" i="1"/>
  <c r="AI125" i="1"/>
  <c r="Q111" i="1"/>
  <c r="O107" i="1"/>
  <c r="F108" i="1"/>
  <c r="N108" i="1"/>
  <c r="V108" i="1"/>
  <c r="AD108" i="1"/>
  <c r="AL108" i="1"/>
  <c r="E109" i="1"/>
  <c r="M109" i="1"/>
  <c r="U109" i="1"/>
  <c r="AC109" i="1"/>
  <c r="AK109" i="1"/>
  <c r="D110" i="1"/>
  <c r="L110" i="1"/>
  <c r="T110" i="1"/>
  <c r="AB110" i="1"/>
  <c r="AJ110" i="1"/>
  <c r="C140" i="1"/>
  <c r="C142" i="1" s="1"/>
  <c r="C143" i="1" s="1"/>
  <c r="C111" i="1"/>
  <c r="K140" i="1"/>
  <c r="K142" i="1" s="1"/>
  <c r="K111" i="1"/>
  <c r="S140" i="1"/>
  <c r="S111" i="1"/>
  <c r="AA140" i="1"/>
  <c r="AI140" i="1"/>
  <c r="AI111" i="1"/>
  <c r="O112" i="1"/>
  <c r="AE112" i="1"/>
  <c r="F113" i="1"/>
  <c r="V113" i="1"/>
  <c r="AL113" i="1"/>
  <c r="M114" i="1"/>
  <c r="AC114" i="1"/>
  <c r="B119" i="1"/>
  <c r="J119" i="1"/>
  <c r="I120" i="1"/>
  <c r="H121" i="1"/>
  <c r="P121" i="1"/>
  <c r="X121" i="1"/>
  <c r="AF121" i="1"/>
  <c r="AN121" i="1"/>
  <c r="G122" i="1"/>
  <c r="O122" i="1"/>
  <c r="W122" i="1"/>
  <c r="AE122" i="1"/>
  <c r="AM122" i="1"/>
  <c r="F123" i="1"/>
  <c r="N123" i="1"/>
  <c r="E124" i="1"/>
  <c r="M124" i="1"/>
  <c r="U124" i="1"/>
  <c r="AC124" i="1"/>
  <c r="AK124" i="1"/>
  <c r="D126" i="1"/>
  <c r="L126" i="1"/>
  <c r="T126" i="1"/>
  <c r="AB126" i="1"/>
  <c r="AJ126" i="1"/>
  <c r="D125" i="1"/>
  <c r="AA111" i="1"/>
  <c r="W138" i="1"/>
  <c r="AE138" i="1"/>
  <c r="AM138" i="1"/>
  <c r="AQ136" i="1"/>
  <c r="T138" i="1"/>
  <c r="AB138" i="1"/>
  <c r="AJ138" i="1"/>
  <c r="P138" i="1"/>
  <c r="AQ137" i="1"/>
  <c r="U138" i="1"/>
  <c r="AC138" i="1"/>
  <c r="AK138" i="1"/>
  <c r="L125" i="1"/>
  <c r="T125" i="1"/>
  <c r="AB125" i="1"/>
  <c r="AJ125" i="1"/>
  <c r="V138" i="1"/>
  <c r="AD138" i="1"/>
  <c r="AL138" i="1"/>
  <c r="P182" i="1" l="1"/>
  <c r="P164" i="1"/>
  <c r="P176" i="1" s="1"/>
  <c r="E143" i="1"/>
  <c r="R148" i="1"/>
  <c r="O182" i="1"/>
  <c r="O164" i="1"/>
  <c r="AG130" i="2"/>
  <c r="AI142" i="1"/>
  <c r="AN142" i="1"/>
  <c r="Q145" i="1"/>
  <c r="AM142" i="1"/>
  <c r="AJ142" i="1"/>
  <c r="AB142" i="1"/>
  <c r="N143" i="1"/>
  <c r="S142" i="1"/>
  <c r="AA142" i="1"/>
  <c r="T142" i="1"/>
  <c r="M143" i="1"/>
  <c r="U142" i="1"/>
  <c r="AH142" i="1"/>
  <c r="G143" i="1"/>
  <c r="K143" i="1"/>
  <c r="I143" i="1"/>
  <c r="P60" i="1"/>
  <c r="P119" i="1" s="1"/>
  <c r="AF142" i="1"/>
  <c r="AO142" i="1"/>
  <c r="AP142" i="1"/>
  <c r="P61" i="1"/>
  <c r="P120" i="1" s="1"/>
  <c r="X142" i="1"/>
  <c r="AE142" i="1"/>
  <c r="W142" i="1"/>
  <c r="H143" i="1"/>
  <c r="S17" i="1"/>
  <c r="R12" i="1"/>
  <c r="R107" i="1" s="1"/>
  <c r="P142" i="1"/>
  <c r="D143" i="1"/>
  <c r="AG142" i="1"/>
  <c r="AK142" i="1"/>
  <c r="AL142" i="1"/>
  <c r="AC142" i="1"/>
  <c r="Z142" i="1"/>
  <c r="S96" i="1"/>
  <c r="R91" i="1"/>
  <c r="Y142" i="1"/>
  <c r="S27" i="1"/>
  <c r="AD142" i="1"/>
  <c r="O143" i="1"/>
  <c r="AQ138" i="1"/>
  <c r="R65" i="1"/>
  <c r="R145" i="1" s="1"/>
  <c r="Q60" i="1"/>
  <c r="Q119" i="1" s="1"/>
  <c r="Q61" i="1"/>
  <c r="Q120" i="1" s="1"/>
  <c r="L143" i="1"/>
  <c r="F143" i="1"/>
  <c r="V142" i="1"/>
  <c r="B143" i="1"/>
  <c r="Q142" i="1"/>
  <c r="O176" i="1" l="1"/>
  <c r="O170" i="1"/>
  <c r="S148" i="1"/>
  <c r="P100" i="1"/>
  <c r="P143" i="1" s="1"/>
  <c r="T17" i="1"/>
  <c r="S12" i="1"/>
  <c r="S65" i="1"/>
  <c r="S145" i="1" s="1"/>
  <c r="R60" i="1"/>
  <c r="R61" i="1"/>
  <c r="R120" i="1" s="1"/>
  <c r="T96" i="1"/>
  <c r="S91" i="1"/>
  <c r="Q100" i="1"/>
  <c r="Q143" i="1" s="1"/>
  <c r="T27" i="1"/>
  <c r="S22" i="1"/>
  <c r="T148" i="1" l="1"/>
  <c r="U17" i="1"/>
  <c r="T12" i="1"/>
  <c r="T91" i="1"/>
  <c r="U96" i="1"/>
  <c r="S107" i="1"/>
  <c r="U27" i="1"/>
  <c r="T22" i="1"/>
  <c r="R119" i="1"/>
  <c r="R100" i="1"/>
  <c r="R143" i="1" s="1"/>
  <c r="T65" i="1"/>
  <c r="T145" i="1" s="1"/>
  <c r="S61" i="1"/>
  <c r="S120" i="1" s="1"/>
  <c r="S60" i="1"/>
  <c r="S119" i="1" s="1"/>
  <c r="U148" i="1" l="1"/>
  <c r="U12" i="1"/>
  <c r="V17" i="1"/>
  <c r="T107" i="1"/>
  <c r="V27" i="1"/>
  <c r="U22" i="1"/>
  <c r="U65" i="1"/>
  <c r="U145" i="1" s="1"/>
  <c r="T61" i="1"/>
  <c r="T120" i="1" s="1"/>
  <c r="T60" i="1"/>
  <c r="T119" i="1" s="1"/>
  <c r="S100" i="1"/>
  <c r="S143" i="1" s="1"/>
  <c r="U91" i="1"/>
  <c r="V96" i="1"/>
  <c r="V148" i="1" l="1"/>
  <c r="W17" i="1"/>
  <c r="V12" i="1"/>
  <c r="V91" i="1"/>
  <c r="W96" i="1"/>
  <c r="V65" i="1"/>
  <c r="V145" i="1" s="1"/>
  <c r="U61" i="1"/>
  <c r="U120" i="1" s="1"/>
  <c r="U60" i="1"/>
  <c r="U119" i="1" s="1"/>
  <c r="U107" i="1"/>
  <c r="W27" i="1"/>
  <c r="V22" i="1"/>
  <c r="T100" i="1"/>
  <c r="T143" i="1" s="1"/>
  <c r="W148" i="1" l="1"/>
  <c r="W12" i="1"/>
  <c r="X17" i="1"/>
  <c r="V107" i="1"/>
  <c r="X27" i="1"/>
  <c r="W22" i="1"/>
  <c r="V61" i="1"/>
  <c r="V120" i="1" s="1"/>
  <c r="V60" i="1"/>
  <c r="V119" i="1" s="1"/>
  <c r="W65" i="1"/>
  <c r="W145" i="1" s="1"/>
  <c r="X96" i="1"/>
  <c r="W91" i="1"/>
  <c r="U100" i="1"/>
  <c r="U143" i="1" s="1"/>
  <c r="X148" i="1" l="1"/>
  <c r="X12" i="1"/>
  <c r="Y17" i="1"/>
  <c r="X91" i="1"/>
  <c r="Y96" i="1"/>
  <c r="W107" i="1"/>
  <c r="W100" i="1"/>
  <c r="W143" i="1" s="1"/>
  <c r="Y27" i="1"/>
  <c r="X22" i="1"/>
  <c r="V100" i="1"/>
  <c r="V143" i="1" s="1"/>
  <c r="W61" i="1"/>
  <c r="W120" i="1" s="1"/>
  <c r="W60" i="1"/>
  <c r="W119" i="1" s="1"/>
  <c r="X65" i="1"/>
  <c r="X145" i="1" s="1"/>
  <c r="Y148" i="1" l="1"/>
  <c r="Z17" i="1"/>
  <c r="Y12" i="1"/>
  <c r="X107" i="1"/>
  <c r="X61" i="1"/>
  <c r="X120" i="1" s="1"/>
  <c r="X60" i="1"/>
  <c r="X119" i="1" s="1"/>
  <c r="Y65" i="1"/>
  <c r="Y145" i="1" s="1"/>
  <c r="Z96" i="1"/>
  <c r="Y91" i="1"/>
  <c r="Y22" i="1"/>
  <c r="Z27" i="1"/>
  <c r="Z148" i="1" l="1"/>
  <c r="AA17" i="1"/>
  <c r="AA148" i="1" s="1"/>
  <c r="Z12" i="1"/>
  <c r="X100" i="1"/>
  <c r="X143" i="1" s="1"/>
  <c r="Y60" i="1"/>
  <c r="Y119" i="1" s="1"/>
  <c r="Y61" i="1"/>
  <c r="Y120" i="1" s="1"/>
  <c r="Z65" i="1"/>
  <c r="Z145" i="1" s="1"/>
  <c r="Z22" i="1"/>
  <c r="AA27" i="1"/>
  <c r="Y107" i="1"/>
  <c r="AA96" i="1"/>
  <c r="Z91" i="1"/>
  <c r="AB17" i="1" l="1"/>
  <c r="AA12" i="1"/>
  <c r="AB96" i="1"/>
  <c r="AA91" i="1"/>
  <c r="AB27" i="1"/>
  <c r="AA22" i="1"/>
  <c r="Z107" i="1"/>
  <c r="AA65" i="1"/>
  <c r="AA145" i="1" s="1"/>
  <c r="Z60" i="1"/>
  <c r="Z119" i="1" s="1"/>
  <c r="Z61" i="1"/>
  <c r="Z120" i="1" s="1"/>
  <c r="Y100" i="1"/>
  <c r="Y143" i="1" s="1"/>
  <c r="AB148" i="1" l="1"/>
  <c r="AC17" i="1"/>
  <c r="AB12" i="1"/>
  <c r="Z100" i="1"/>
  <c r="Z143" i="1" s="1"/>
  <c r="AA107" i="1"/>
  <c r="AA60" i="1"/>
  <c r="AA119" i="1" s="1"/>
  <c r="AB65" i="1"/>
  <c r="AB145" i="1" s="1"/>
  <c r="AA61" i="1"/>
  <c r="AA120" i="1" s="1"/>
  <c r="AB22" i="1"/>
  <c r="AC27" i="1"/>
  <c r="AB91" i="1"/>
  <c r="AC96" i="1"/>
  <c r="AC148" i="1" l="1"/>
  <c r="AD17" i="1"/>
  <c r="AC12" i="1"/>
  <c r="AA100" i="1"/>
  <c r="AA143" i="1" s="1"/>
  <c r="AD27" i="1"/>
  <c r="AC22" i="1"/>
  <c r="AB107" i="1"/>
  <c r="AC91" i="1"/>
  <c r="AD96" i="1"/>
  <c r="AB61" i="1"/>
  <c r="AB120" i="1" s="1"/>
  <c r="AC65" i="1"/>
  <c r="AC145" i="1" s="1"/>
  <c r="AB60" i="1"/>
  <c r="AB119" i="1" s="1"/>
  <c r="AD148" i="1" l="1"/>
  <c r="AE17" i="1"/>
  <c r="AD12" i="1"/>
  <c r="AC107" i="1"/>
  <c r="AE96" i="1"/>
  <c r="AD91" i="1"/>
  <c r="AC61" i="1"/>
  <c r="AC120" i="1" s="1"/>
  <c r="AC60" i="1"/>
  <c r="AC119" i="1" s="1"/>
  <c r="AD65" i="1"/>
  <c r="AD145" i="1" s="1"/>
  <c r="AE27" i="1"/>
  <c r="AD22" i="1"/>
  <c r="AB100" i="1"/>
  <c r="AB143" i="1" s="1"/>
  <c r="AE148" i="1" l="1"/>
  <c r="AF17" i="1"/>
  <c r="AE12" i="1"/>
  <c r="AD107" i="1"/>
  <c r="AC100" i="1"/>
  <c r="AC143" i="1" s="1"/>
  <c r="AE22" i="1"/>
  <c r="AF27" i="1"/>
  <c r="AD61" i="1"/>
  <c r="AD120" i="1" s="1"/>
  <c r="AD60" i="1"/>
  <c r="AD119" i="1" s="1"/>
  <c r="AE65" i="1"/>
  <c r="AE145" i="1" s="1"/>
  <c r="AF96" i="1"/>
  <c r="AE91" i="1"/>
  <c r="AF148" i="1" l="1"/>
  <c r="AF12" i="1"/>
  <c r="AG17" i="1"/>
  <c r="AG96" i="1"/>
  <c r="AF91" i="1"/>
  <c r="AE107" i="1"/>
  <c r="AE61" i="1"/>
  <c r="AE120" i="1" s="1"/>
  <c r="AE60" i="1"/>
  <c r="AE119" i="1" s="1"/>
  <c r="AF65" i="1"/>
  <c r="AF145" i="1" s="1"/>
  <c r="AD100" i="1"/>
  <c r="AD143" i="1" s="1"/>
  <c r="AF22" i="1"/>
  <c r="AG27" i="1"/>
  <c r="AG148" i="1" l="1"/>
  <c r="AH17" i="1"/>
  <c r="AG12" i="1"/>
  <c r="AG22" i="1"/>
  <c r="AH27" i="1"/>
  <c r="AE100" i="1"/>
  <c r="AE143" i="1" s="1"/>
  <c r="AF107" i="1"/>
  <c r="AF61" i="1"/>
  <c r="AF120" i="1" s="1"/>
  <c r="AF60" i="1"/>
  <c r="AF119" i="1" s="1"/>
  <c r="AG65" i="1"/>
  <c r="AG145" i="1" s="1"/>
  <c r="AH96" i="1"/>
  <c r="AG91" i="1"/>
  <c r="AH148" i="1" l="1"/>
  <c r="AH12" i="1"/>
  <c r="AI17" i="1"/>
  <c r="AI148" i="1" s="1"/>
  <c r="AF100" i="1"/>
  <c r="AF143" i="1" s="1"/>
  <c r="AI96" i="1"/>
  <c r="AH91" i="1"/>
  <c r="AG107" i="1"/>
  <c r="AG60" i="1"/>
  <c r="AG119" i="1" s="1"/>
  <c r="AG61" i="1"/>
  <c r="AG120" i="1" s="1"/>
  <c r="AH65" i="1"/>
  <c r="AH145" i="1" s="1"/>
  <c r="AI27" i="1"/>
  <c r="AH22" i="1"/>
  <c r="AI12" i="1" l="1"/>
  <c r="AJ17" i="1"/>
  <c r="AI65" i="1"/>
  <c r="AI145" i="1" s="1"/>
  <c r="AH60" i="1"/>
  <c r="AH119" i="1" s="1"/>
  <c r="AH61" i="1"/>
  <c r="AH120" i="1" s="1"/>
  <c r="AH107" i="1"/>
  <c r="AJ27" i="1"/>
  <c r="AI22" i="1"/>
  <c r="AG100" i="1"/>
  <c r="AG143" i="1" s="1"/>
  <c r="AJ96" i="1"/>
  <c r="AI91" i="1"/>
  <c r="AJ148" i="1" l="1"/>
  <c r="AJ12" i="1"/>
  <c r="AK17" i="1"/>
  <c r="AK96" i="1"/>
  <c r="AJ91" i="1"/>
  <c r="AI107" i="1"/>
  <c r="AK27" i="1"/>
  <c r="AJ22" i="1"/>
  <c r="AH100" i="1"/>
  <c r="AH143" i="1" s="1"/>
  <c r="AI60" i="1"/>
  <c r="AI119" i="1" s="1"/>
  <c r="AJ65" i="1"/>
  <c r="AJ145" i="1" s="1"/>
  <c r="AI61" i="1"/>
  <c r="AI120" i="1" s="1"/>
  <c r="AK148" i="1" l="1"/>
  <c r="AK12" i="1"/>
  <c r="AL17" i="1"/>
  <c r="AI100" i="1"/>
  <c r="AI143" i="1" s="1"/>
  <c r="AK91" i="1"/>
  <c r="AL96" i="1"/>
  <c r="AJ60" i="1"/>
  <c r="AJ119" i="1" s="1"/>
  <c r="AK65" i="1"/>
  <c r="AK145" i="1" s="1"/>
  <c r="AJ61" i="1"/>
  <c r="AJ120" i="1" s="1"/>
  <c r="AJ107" i="1"/>
  <c r="AL27" i="1"/>
  <c r="AK22" i="1"/>
  <c r="AL148" i="1" l="1"/>
  <c r="AM17" i="1"/>
  <c r="AL12" i="1"/>
  <c r="AL65" i="1"/>
  <c r="AL145" i="1" s="1"/>
  <c r="AK61" i="1"/>
  <c r="AK120" i="1" s="1"/>
  <c r="AK60" i="1"/>
  <c r="AK119" i="1" s="1"/>
  <c r="AM27" i="1"/>
  <c r="AL22" i="1"/>
  <c r="AL91" i="1"/>
  <c r="AM96" i="1"/>
  <c r="AJ100" i="1"/>
  <c r="AJ143" i="1" s="1"/>
  <c r="AK107" i="1"/>
  <c r="AM148" i="1" l="1"/>
  <c r="AK100" i="1"/>
  <c r="AK143" i="1" s="1"/>
  <c r="AN17" i="1"/>
  <c r="AN148" i="1" s="1"/>
  <c r="AM12" i="1"/>
  <c r="AN96" i="1"/>
  <c r="AM91" i="1"/>
  <c r="AL107" i="1"/>
  <c r="AM22" i="1"/>
  <c r="AN27" i="1"/>
  <c r="AL61" i="1"/>
  <c r="AL120" i="1" s="1"/>
  <c r="AL60" i="1"/>
  <c r="AL119" i="1" s="1"/>
  <c r="AM65" i="1"/>
  <c r="AM145" i="1" s="1"/>
  <c r="AN12" i="1" l="1"/>
  <c r="AO17" i="1"/>
  <c r="AO27" i="1"/>
  <c r="AN22" i="1"/>
  <c r="AM107" i="1"/>
  <c r="AL100" i="1"/>
  <c r="AL143" i="1" s="1"/>
  <c r="AM61" i="1"/>
  <c r="AM120" i="1" s="1"/>
  <c r="AM60" i="1"/>
  <c r="AM119" i="1" s="1"/>
  <c r="AN65" i="1"/>
  <c r="AN145" i="1" s="1"/>
  <c r="AN91" i="1"/>
  <c r="AO96" i="1"/>
  <c r="AO148" i="1" l="1"/>
  <c r="AO12" i="1"/>
  <c r="AP17" i="1"/>
  <c r="AP96" i="1"/>
  <c r="AP91" i="1" s="1"/>
  <c r="AO91" i="1"/>
  <c r="AN107" i="1"/>
  <c r="AN61" i="1"/>
  <c r="AN120" i="1" s="1"/>
  <c r="AN60" i="1"/>
  <c r="AN119" i="1" s="1"/>
  <c r="AO65" i="1"/>
  <c r="AO145" i="1" s="1"/>
  <c r="AM100" i="1"/>
  <c r="AM143" i="1" s="1"/>
  <c r="AO22" i="1"/>
  <c r="AP27" i="1"/>
  <c r="AP22" i="1" s="1"/>
  <c r="AP148" i="1" l="1"/>
  <c r="AP12" i="1"/>
  <c r="AP107" i="1" s="1"/>
  <c r="AO60" i="1"/>
  <c r="AO119" i="1" s="1"/>
  <c r="AO61" i="1"/>
  <c r="AO120" i="1" s="1"/>
  <c r="AP65" i="1"/>
  <c r="AP145" i="1" s="1"/>
  <c r="AN100" i="1"/>
  <c r="AN143" i="1" s="1"/>
  <c r="AO100" i="1"/>
  <c r="AO143" i="1" s="1"/>
  <c r="AO107" i="1"/>
  <c r="AP61" i="1" l="1"/>
  <c r="AP120" i="1" s="1"/>
  <c r="AP60" i="1"/>
  <c r="AP119" i="1" l="1"/>
  <c r="AP100" i="1"/>
  <c r="AP143" i="1" s="1"/>
</calcChain>
</file>

<file path=xl/sharedStrings.xml><?xml version="1.0" encoding="utf-8"?>
<sst xmlns="http://schemas.openxmlformats.org/spreadsheetml/2006/main" count="777" uniqueCount="311">
  <si>
    <t>Scenario: TEJ, All Vintages, Tag Group "Asignación": All Branches, Tag Group "IPCC nivel 1": All Branches</t>
  </si>
  <si>
    <t>Branch: Demand\Transporte{1A3}\Transporte terrestre {1A3b}</t>
  </si>
  <si>
    <t>Units: Devices</t>
  </si>
  <si>
    <t>Total</t>
  </si>
  <si>
    <t>Veh livianos pasajeros {1A3bi}</t>
  </si>
  <si>
    <t xml:space="preserve">   Automoviles_Camperos</t>
  </si>
  <si>
    <t xml:space="preserve">      Gasolina</t>
  </si>
  <si>
    <t xml:space="preserve">      Diesel</t>
  </si>
  <si>
    <t xml:space="preserve">      GNV</t>
  </si>
  <si>
    <t xml:space="preserve">      GNV Dual</t>
  </si>
  <si>
    <t xml:space="preserve">      Electricos</t>
  </si>
  <si>
    <t xml:space="preserve">      Electricos RETROFIT</t>
  </si>
  <si>
    <t xml:space="preserve">      Hibrido</t>
  </si>
  <si>
    <t xml:space="preserve">      GLP</t>
  </si>
  <si>
    <t xml:space="preserve">      Hidrogeno</t>
  </si>
  <si>
    <t xml:space="preserve">   Taxis</t>
  </si>
  <si>
    <t>Veh livianos carga {1A3bii}</t>
  </si>
  <si>
    <t xml:space="preserve">   Gasolina</t>
  </si>
  <si>
    <t xml:space="preserve">   Diesel</t>
  </si>
  <si>
    <t xml:space="preserve">   GNV</t>
  </si>
  <si>
    <t xml:space="preserve">   GNV Dual</t>
  </si>
  <si>
    <t xml:space="preserve">   Electricos</t>
  </si>
  <si>
    <t xml:space="preserve">   Hibrido</t>
  </si>
  <si>
    <t xml:space="preserve">   GLP</t>
  </si>
  <si>
    <t xml:space="preserve">   Hidrogeno</t>
  </si>
  <si>
    <t>Veh pesados {1A3biii}</t>
  </si>
  <si>
    <t xml:space="preserve">   Pasajeros</t>
  </si>
  <si>
    <t xml:space="preserve">      Microbus</t>
  </si>
  <si>
    <t xml:space="preserve">         Gasolina</t>
  </si>
  <si>
    <t xml:space="preserve">         Diesel</t>
  </si>
  <si>
    <t xml:space="preserve">         GNV</t>
  </si>
  <si>
    <t xml:space="preserve">         GNV Dual</t>
  </si>
  <si>
    <t xml:space="preserve">         Electrico</t>
  </si>
  <si>
    <t xml:space="preserve">         Hibrido</t>
  </si>
  <si>
    <t xml:space="preserve">         Hidrogeno</t>
  </si>
  <si>
    <t xml:space="preserve">      Bus</t>
  </si>
  <si>
    <t xml:space="preserve">         GLP</t>
  </si>
  <si>
    <t xml:space="preserve">      T Masivo</t>
  </si>
  <si>
    <t xml:space="preserve">   Carga</t>
  </si>
  <si>
    <t xml:space="preserve">      Camion</t>
  </si>
  <si>
    <t xml:space="preserve">         GNL</t>
  </si>
  <si>
    <t xml:space="preserve">      Tractocamion</t>
  </si>
  <si>
    <t>Veh livianos pasajeros Mtc {1A3biv}</t>
  </si>
  <si>
    <t xml:space="preserve">   Electrico</t>
  </si>
  <si>
    <t xml:space="preserve">   Electricos RETROFIT</t>
  </si>
  <si>
    <t>TOTAL VAL</t>
  </si>
  <si>
    <t>RETROFIT</t>
  </si>
  <si>
    <t xml:space="preserve">TOTAL </t>
  </si>
  <si>
    <t>Total retrofit</t>
  </si>
  <si>
    <t>Total electricos</t>
  </si>
  <si>
    <t>Total electrico + retrofit</t>
  </si>
  <si>
    <t>% del stock electrico</t>
  </si>
  <si>
    <t>Scenario: TEJ, Tag Group "Asignación": All Branches, Tag Group "IPCC nivel 1": All Branches</t>
  </si>
  <si>
    <t>ELECTROMOVILIDAD</t>
  </si>
  <si>
    <t>Electrom + retrofit</t>
  </si>
  <si>
    <t>Acumulado</t>
  </si>
  <si>
    <t>History aggregated_"Transporte en Cifras 2010-2020"</t>
  </si>
  <si>
    <t>Data from Model (Just Energy Transition- MinEnergy)</t>
  </si>
  <si>
    <t>Source:</t>
  </si>
  <si>
    <t>Authors:</t>
  </si>
  <si>
    <t>Ministerio de Minas y Energía</t>
  </si>
  <si>
    <t>Modeling Team</t>
  </si>
  <si>
    <t>Transport model by:</t>
  </si>
  <si>
    <t>Ana María Orozco I.</t>
  </si>
  <si>
    <t>John Alexander Sanchez</t>
  </si>
  <si>
    <t>Data Scientist and Modeling</t>
  </si>
  <si>
    <t>Just Energy Transicion</t>
  </si>
  <si>
    <t>Published:</t>
  </si>
  <si>
    <t>Colombia, 2023</t>
  </si>
  <si>
    <t>ESCENARIOS NACIONALES Transición
Energética Justa
Rutas que nos preparan para el futuro</t>
  </si>
  <si>
    <t>Document:</t>
  </si>
  <si>
    <t>Chapter 3.1</t>
  </si>
  <si>
    <t>Potencial energético subnacional y oportunidades de descarbonización en usos de energía final</t>
  </si>
  <si>
    <t xml:space="preserve">3.1 Sector transporte </t>
  </si>
  <si>
    <t xml:space="preserve">3.1.1. La electromovilidad y la reindustrialización de la industria automotriz </t>
  </si>
  <si>
    <t xml:space="preserve">3.1.2. Movilidad sostenible e incluyente, hacia un entorno menos motorizado </t>
  </si>
  <si>
    <t xml:space="preserve">3.1.5. Ciudades inteligentes y digitalización del transporte </t>
  </si>
  <si>
    <t xml:space="preserve">3.1.7. Sistemas de transporte inteligente </t>
  </si>
  <si>
    <t xml:space="preserve">3.1.8. Energéticos de transición </t>
  </si>
  <si>
    <t>ESCENARIOS NACIONALES Transición Energética Justa Rutas que nos preparan para el futuro</t>
  </si>
  <si>
    <t xml:space="preserve">    JUST ENERGY TRANSITION ROADMAP - COLOMBIA -  MINISTRY OF MINES AND ENERGY </t>
  </si>
  <si>
    <t>Bogotá DC</t>
  </si>
  <si>
    <t>Link:</t>
  </si>
  <si>
    <t>https://www.minenergia.gov.co/documents/10442/3._Escenarios_nacionales_TEJ._Rutas_que_nos_preparan_para_el_futuro.pdf</t>
  </si>
  <si>
    <t>https://www.minenergia.gov.co/documents/10443/4._Potencial_energético_subnacional_y_oportunidades_de_descarbonización_en_uso_zIqm9dM.pdf</t>
  </si>
  <si>
    <t>Transport and Energy Modeling Results</t>
  </si>
  <si>
    <t>Energy Transition Roadmap - Colombia, 2023</t>
  </si>
  <si>
    <t>Data: Stock and Sales in this document</t>
  </si>
  <si>
    <r>
      <t>Figura 6. Comparación de consumo de energía del sector trasporte en diferentes escenarios</t>
    </r>
    <r>
      <rPr>
        <sz val="10"/>
        <color rgb="FF959494"/>
        <rFont val="Verdana"/>
        <family val="2"/>
      </rPr>
      <t> </t>
    </r>
  </si>
  <si>
    <r>
      <t>Figura 5. Consumo final de energía en el sector transporte en el Escenario de Transición Energética Justa</t>
    </r>
    <r>
      <rPr>
        <sz val="10"/>
        <color rgb="FF959494"/>
        <rFont val="Verdana"/>
        <family val="2"/>
      </rPr>
      <t> </t>
    </r>
  </si>
  <si>
    <t>Fuente: Ministerio de Minas y Energía</t>
  </si>
  <si>
    <r>
      <t xml:space="preserve"> en comparación con la capacidad de carga actual de las refinerías y la capacidad de refinación utilizada en 2022</t>
    </r>
    <r>
      <rPr>
        <b/>
        <vertAlign val="superscript"/>
        <sz val="8"/>
        <color rgb="FF959494"/>
        <rFont val="Verdana"/>
        <family val="2"/>
      </rPr>
      <t>7</t>
    </r>
    <r>
      <rPr>
        <sz val="8"/>
        <color rgb="FF959494"/>
        <rFont val="Verdana"/>
        <family val="2"/>
      </rPr>
      <t> </t>
    </r>
  </si>
  <si>
    <t>Figura 17. Consumo aproximado de combustibles derivados del petróleo en diferentes escenarios,</t>
  </si>
  <si>
    <t>Units: Peta Joules (Energy)</t>
  </si>
  <si>
    <t>Scenary:  JUST ENERGY TRANSITION(TEJ) - 2050 HORIZON</t>
  </si>
  <si>
    <t>Units: Total number of vehicles (aggregated by category)</t>
  </si>
  <si>
    <t xml:space="preserve">STOCK </t>
  </si>
  <si>
    <t>RETROFIT (Combustion vehicles converted to electric vehicle)</t>
  </si>
  <si>
    <t>https://www.minambiente.gov.co/wp-content/uploads/2021/10/cambio-climatico-Informe-sobre-el-desarrollo-y-los-supuestos-para-la-realizacion-de-escenarios-de-referencia-ndc.pdf</t>
  </si>
  <si>
    <t>Link</t>
  </si>
  <si>
    <t>PROPUESTA DE ACTUALIZACIÓN Y CONSOLIDACIÓN DE ESCENARIOS DE EMISIONES DE GEI POR SECTOR Y EVALUACIÓN DE COSTOS DE ABATIMIENTO ASOCIADOS EN COLOMBIA</t>
  </si>
  <si>
    <t>MinAmbiente</t>
  </si>
  <si>
    <t>Software:</t>
  </si>
  <si>
    <t>Units: Vehicles</t>
  </si>
  <si>
    <t>Vehicle Sales</t>
  </si>
  <si>
    <t>Gasolina</t>
  </si>
  <si>
    <t>Diesel</t>
  </si>
  <si>
    <t>Electricidad</t>
  </si>
  <si>
    <t>GLP</t>
  </si>
  <si>
    <t>Hidrogeno</t>
  </si>
  <si>
    <t>VENTAS</t>
  </si>
  <si>
    <t xml:space="preserve">Clase de Vehículo </t>
  </si>
  <si>
    <t xml:space="preserve">2010&lt;* </t>
  </si>
  <si>
    <t xml:space="preserve">Motocicleta </t>
  </si>
  <si>
    <t xml:space="preserve">Automóvil </t>
  </si>
  <si>
    <t xml:space="preserve">Camioneta </t>
  </si>
  <si>
    <t xml:space="preserve">Campero </t>
  </si>
  <si>
    <t xml:space="preserve">Camión </t>
  </si>
  <si>
    <t xml:space="preserve">Otras motos </t>
  </si>
  <si>
    <t xml:space="preserve">Bus </t>
  </si>
  <si>
    <t xml:space="preserve">Tractocamión </t>
  </si>
  <si>
    <t xml:space="preserve">Microbús </t>
  </si>
  <si>
    <t xml:space="preserve">Ciclomotor </t>
  </si>
  <si>
    <t xml:space="preserve">Volqueta </t>
  </si>
  <si>
    <t xml:space="preserve">Buseta </t>
  </si>
  <si>
    <t xml:space="preserve">Cuadriciclo </t>
  </si>
  <si>
    <t xml:space="preserve">Transport Modeling - Ministry Advisor (amorozco@minenergia.gov.co) </t>
  </si>
  <si>
    <t>Ministry of Energy and Mines</t>
  </si>
  <si>
    <t>Units: % SALES BY CATEGORY (AGGREGATED) - National scope</t>
  </si>
  <si>
    <t>SOURCE: Transporte en Cifras - Reporte anual (2010-2020). Ministerio de Transporte</t>
  </si>
  <si>
    <t>SALES PROJECTIONS BY CATEGORY AND ENERGY SOURCE</t>
  </si>
  <si>
    <t>Electricos sin motos</t>
  </si>
  <si>
    <t>Electricos sin motos + retrofit</t>
  </si>
  <si>
    <t>Electricos (sin motos ,  sin flota, con retrofit)</t>
  </si>
  <si>
    <t>Electricos (sin motos ,  sin flota, sin retrofit)</t>
  </si>
  <si>
    <t>Electricos (sin motos, con retrofit)</t>
  </si>
  <si>
    <t>Electricos (sin motos, sin retrofit)</t>
  </si>
  <si>
    <t>Recommended readings for scope and transition for transportation in Colombia:</t>
  </si>
  <si>
    <t>motos de gasolina</t>
  </si>
  <si>
    <t>consumo energia gasolina (PJ)</t>
  </si>
  <si>
    <t>3 Resultados TEJ V41F RB 21-12-2023 formato V9 RETROFIT-Biocombustibles-Emisiones- 21-12-2023</t>
  </si>
  <si>
    <t>cons. unitario moto gasolina (PJ)</t>
  </si>
  <si>
    <t>meta proyectada</t>
  </si>
  <si>
    <t>total consumo energia transporte</t>
  </si>
  <si>
    <t>% de impacto</t>
  </si>
  <si>
    <t xml:space="preserve"> gasolina motos + veh-livianos (PJ)</t>
  </si>
  <si>
    <t>% de impacto de consumo de gasolina</t>
  </si>
  <si>
    <t>consumo  de gasolina meta  (PJ)</t>
  </si>
  <si>
    <t>km recorrido model</t>
  </si>
  <si>
    <t>Km/PJ</t>
  </si>
  <si>
    <t>Capitulo 3.1</t>
  </si>
  <si>
    <t>Demanda de energía - Sector Transporte / Transport Energy Demand</t>
  </si>
  <si>
    <t>Capitulos  3.1.1 - 3.1.2</t>
  </si>
  <si>
    <t>Supuesto e hitos (Tabla 3) / Assumptions and milestones for transportation modeling (Table 3)</t>
  </si>
  <si>
    <t>Capítulo 5</t>
  </si>
  <si>
    <t>Emisiones (modelo y análisis) / GHG Emissions (model and analysis)</t>
  </si>
  <si>
    <t>Capítulo 6</t>
  </si>
  <si>
    <t>Recomendaciones de política pública y acciones / Recomendations for public policy and actions</t>
  </si>
  <si>
    <t>Anexo B</t>
  </si>
  <si>
    <t>Detalles del modelo matemático del transporte / Details of the mathematical model of transport</t>
  </si>
  <si>
    <t>Energy Demand Final Units</t>
  </si>
  <si>
    <t>Units: Million Gigajoules</t>
  </si>
  <si>
    <t>Fuel V2</t>
  </si>
  <si>
    <t>Gas Natural</t>
  </si>
  <si>
    <t xml:space="preserve">Gasolina </t>
  </si>
  <si>
    <t>Biocombustible</t>
  </si>
  <si>
    <t xml:space="preserve">SAF </t>
  </si>
  <si>
    <t>Jet Fuel</t>
  </si>
  <si>
    <t>%</t>
  </si>
  <si>
    <t>SAF</t>
  </si>
  <si>
    <t>Gasolina + Diesel</t>
  </si>
  <si>
    <t>JET (TJ)</t>
  </si>
  <si>
    <t>SAF (TJ)</t>
  </si>
  <si>
    <t>TOTAL</t>
  </si>
  <si>
    <t>PETA JULES  (actualizado v7)</t>
  </si>
  <si>
    <t xml:space="preserve">Jet Fuel </t>
  </si>
  <si>
    <t>Fuel</t>
  </si>
  <si>
    <t>Etanol</t>
  </si>
  <si>
    <t>Biodiesel</t>
  </si>
  <si>
    <t>Porcentaje mezcla etanol</t>
  </si>
  <si>
    <t>Porcentaje mezcla biodiesel</t>
  </si>
  <si>
    <t>Scenario: TEJ, All Fuels, Tag Group "Asignación": All Branches, Tag Group "IPCC nivel 1": All Branches</t>
  </si>
  <si>
    <t>Branch</t>
  </si>
  <si>
    <t>Automot + motos particulares</t>
  </si>
  <si>
    <t>PARA GRAFICAR:</t>
  </si>
  <si>
    <t>Automoviles_Camperos</t>
  </si>
  <si>
    <t>Taxis</t>
  </si>
  <si>
    <t xml:space="preserve">Carga liviana </t>
  </si>
  <si>
    <t>Microbus</t>
  </si>
  <si>
    <t>Bus</t>
  </si>
  <si>
    <t>T Masivo</t>
  </si>
  <si>
    <t>Camion</t>
  </si>
  <si>
    <t>Tractocamion</t>
  </si>
  <si>
    <t>Vehículos de 2 y 3 ruedas</t>
  </si>
  <si>
    <t>Comparacion</t>
  </si>
  <si>
    <t>Mailing contact:</t>
  </si>
  <si>
    <t>amorozco@minenergia.gov.co</t>
  </si>
  <si>
    <t>Energy model built on LEAP (2023 - 2024) - Low Emissions Analysis Platform</t>
  </si>
  <si>
    <t>Hibrido</t>
  </si>
  <si>
    <t>Electrico</t>
  </si>
  <si>
    <t>GNV Dual</t>
  </si>
  <si>
    <t>GNV</t>
  </si>
  <si>
    <t>Motos 0 N/A</t>
  </si>
  <si>
    <t>GNL</t>
  </si>
  <si>
    <t>Carga/Tractocamión</t>
  </si>
  <si>
    <t>Carga/Camión</t>
  </si>
  <si>
    <t>Pasajeros/ Sistema_Masivo</t>
  </si>
  <si>
    <t>Hidrógeno</t>
  </si>
  <si>
    <t>Híbrido</t>
  </si>
  <si>
    <t>Eléctricidad</t>
  </si>
  <si>
    <t>GNV dual</t>
  </si>
  <si>
    <t>Pasajeros/bus</t>
  </si>
  <si>
    <t>Pasajeros/Microbus</t>
  </si>
  <si>
    <t>LIV CARG 0 CAMIONETAS 0 N/A</t>
  </si>
  <si>
    <t>AUTOMOVIL Y CAMPEROS S.PUBLICO</t>
  </si>
  <si>
    <t>AUTOMOVIL Y CAMPEROS</t>
  </si>
  <si>
    <t>MinAmbiente, UniAndes, MinEnergy</t>
  </si>
  <si>
    <t>Sources:</t>
  </si>
  <si>
    <t xml:space="preserve"> Direct (At Point of Emissions)</t>
  </si>
  <si>
    <t>Branch: Demand\Transporte</t>
  </si>
  <si>
    <t>Units: Million Metric Tonnes CO2 Equivalent</t>
  </si>
  <si>
    <t>Natural Gas</t>
  </si>
  <si>
    <t>Gasoline Ex</t>
  </si>
  <si>
    <t>Diesel Bx</t>
  </si>
  <si>
    <t>Jet_A1</t>
  </si>
  <si>
    <t>Graficca</t>
  </si>
  <si>
    <t>Emisiones sin retrofit</t>
  </si>
  <si>
    <t>Emisiones con retrofit</t>
  </si>
  <si>
    <t>Emisiones (Mill Ton métricas CO2 eq)</t>
  </si>
  <si>
    <t>Parameters and model details:</t>
  </si>
  <si>
    <t>Anexo B - Documento de Escenario Nacionales (HdR) - Detalles del modelo matemático del transporte</t>
  </si>
  <si>
    <t>Modo de transporte</t>
  </si>
  <si>
    <t>Variable/parámetro</t>
  </si>
  <si>
    <t>Transporte terrestre carretero</t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</si>
  <si>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 xml:space="preserve">Población proyectada (DANE, 2023). 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</si>
  <si>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y eficiencias energéticas.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</si>
  <si>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Cambio modal: % disminución km recorridos vehículos particulares.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</si>
  <si>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Multimodalidad: % km recorridos terrestre / % carga desplazada.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</si>
  <si>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Parque automotor 2010-2022 (Mintransporte/RUNT).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</si>
  <si>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Tendencias de ventas 2010-2022.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</si>
  <si>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Participación modal (DANE, Encuesta Calidad de Vida y encuestas de movilidad por ciudad).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</si>
  <si>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T. Carga-toneladas (Portal Logístico Colombiano, Mintransporte).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</si>
  <si>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T. no motorizado, % uso no motorizado.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</si>
  <si>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Kilómetros recorridos por tipo vehículo.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</si>
  <si>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Tipo de servicio de vehículo.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</si>
  <si>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 xml:space="preserve">Incentivos y políticas públicas 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</si>
  <si>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Renovación de flota.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</si>
  <si>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 xml:space="preserve">Emisiones de GEI (UPME, s. f.). </t>
    </r>
  </si>
  <si>
    <t>Transporte férreo</t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</si>
  <si>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PIB.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</si>
  <si>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Infraestructura férrea (activa/inactiva).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</si>
  <si>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de carga.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</si>
  <si>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de pasajeros.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</si>
  <si>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i/>
        <sz val="9"/>
        <color theme="1"/>
        <rFont val="Nunito Sans Light"/>
      </rPr>
      <t>Rolling stock</t>
    </r>
    <r>
      <rPr>
        <sz val="9"/>
        <color theme="1"/>
        <rFont val="Nunito Sans Light"/>
      </rPr>
      <t xml:space="preserve"> (vehículos).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</si>
  <si>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Capacidad (pasajeros y carga).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</si>
  <si>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Participación modal terrestre-férreo-marítimo-fluvial en pasajeros y carga.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</si>
  <si>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Proyectos ferroviarios del PND 2022-2026.</t>
    </r>
  </si>
  <si>
    <t>Transporte aéreo</t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</si>
  <si>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JET A1. Fuente: Sistema de Información de Combustibles Líquidos (SICOM).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</si>
  <si>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vuelos nacionales.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</si>
  <si>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vuelos internacionales.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</si>
  <si>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Demanda global aviación.</t>
    </r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</si>
  <si>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Nivel de madurez tecnológica para la producción de SAF.</t>
    </r>
  </si>
  <si>
    <t>Transporte marítimo y fluvial</t>
  </si>
  <si>
    <r>
      <t>·</t>
    </r>
    <r>
      <rPr>
        <sz val="7"/>
        <color rgb="FFEBC363"/>
        <rFont val="Times New Roman"/>
        <family val="1"/>
      </rPr>
      <t xml:space="preserve">       </t>
    </r>
    <r>
      <rPr>
        <sz val="9"/>
        <color theme="1"/>
        <rFont val="Nunito Sans Light"/>
      </rPr>
      <t>Tramos navegables de los ríos en Colombia.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</si>
  <si>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Demanda de carga (Mintransporte).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</si>
  <si>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Demanda de pasajeros (Mintransporte).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</si>
  <si>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Embarcaciones y movilidad futura.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</si>
  <si>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Nivel de madurez tecnológica para tecnologías eléctricas.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</si>
  <si>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Infraestructura (muelles, puertos).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</si>
  <si>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Infraestructura e interconexión de estaciones de carga.</t>
    </r>
  </si>
  <si>
    <r>
      <t>·</t>
    </r>
    <r>
      <rPr>
        <sz val="7"/>
        <color rgb="FFEBC363"/>
        <rFont val="Times New Roman"/>
        <family val="1"/>
      </rPr>
      <t xml:space="preserve">     </t>
    </r>
    <r>
      <rPr>
        <sz val="9"/>
        <color theme="1"/>
        <rFont val="Nunito Sans Light"/>
      </rPr>
      <t>Acceso del transporte a población en ZNI, vulnerables o aisladas.</t>
    </r>
  </si>
  <si>
    <t>PARAMETER: km recorridos</t>
  </si>
  <si>
    <t>Tab</t>
  </si>
  <si>
    <t>2 Key_Info</t>
  </si>
  <si>
    <t xml:space="preserve">1 Info </t>
  </si>
  <si>
    <t>3 Energy results</t>
  </si>
  <si>
    <t>4 Energy-segment results</t>
  </si>
  <si>
    <t>5 Stock 2010-2050</t>
  </si>
  <si>
    <t>6 Sales 2010-2050</t>
  </si>
  <si>
    <t>7 Decarbonization path</t>
  </si>
  <si>
    <t>PROPOSED DECARBONIZATION TRAJECTORIES OF TRANSPORT SECTOR</t>
  </si>
  <si>
    <t>(Images)</t>
  </si>
  <si>
    <t>8 Emission of transport</t>
  </si>
  <si>
    <t>General information of the model</t>
  </si>
  <si>
    <t>Brief of scenarios and model inputs, assumptions and results</t>
  </si>
  <si>
    <t>Model results in energy units - Peta Joules  (aggregated)</t>
  </si>
  <si>
    <t>Model results in energy units - Peta Joules  (per vehicle segment)</t>
  </si>
  <si>
    <t>Model results in number of vehicles (per vehicle segment, per energetic)</t>
  </si>
  <si>
    <t>Model results in number of sales - new yearly vehicles (per vehicle segment, per energetic)</t>
  </si>
  <si>
    <t>Trajectories for decarbonization of vehicle segments</t>
  </si>
  <si>
    <t>Model results of emission of the transport sector</t>
  </si>
  <si>
    <t>Values and parameters of the model</t>
  </si>
  <si>
    <t>Excel user guide:</t>
  </si>
  <si>
    <t>Depicted information</t>
  </si>
  <si>
    <t>KM_RECORRIDOS (mean)</t>
  </si>
  <si>
    <t>|</t>
  </si>
  <si>
    <t>TEJ</t>
  </si>
  <si>
    <t>BAU = POL</t>
  </si>
  <si>
    <t xml:space="preserve"> JET A1</t>
  </si>
  <si>
    <t xml:space="preserve"> SAF para MEZCLA</t>
  </si>
  <si>
    <t xml:space="preserve">  JET A1</t>
  </si>
  <si>
    <t xml:space="preserve"> SAF </t>
  </si>
  <si>
    <t>Millones_Galones</t>
  </si>
  <si>
    <t>PJ</t>
  </si>
  <si>
    <t>BAU Y POL</t>
  </si>
  <si>
    <t>RESULTING DATA FOR SAF</t>
  </si>
  <si>
    <t>MINENERGIA</t>
  </si>
  <si>
    <t>10 Simulaton parameters</t>
  </si>
  <si>
    <t>9 Results for retrofit &amp; SAF</t>
  </si>
  <si>
    <t>Model results in energy units for implementing measures: retrofit and SAF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</si>
</sst>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 * #,##0.000000000000_ ;_ * \-#,##0.000000000000_ ;_ * &quot;&quot;\-&quot;&quot;??_ ;_ @_ "/>
    <numFmt numFmtId="165" formatCode="_ * #,##0_ ;_ * \-#,##0_ ;_ * &quot;&quot;\-&quot;&quot;??_ ;_ @_ "/>
    <numFmt numFmtId="166" formatCode="_-* #,##0.000000000000_-;\-* #,##0.000000000000_-;_-* &quot;-&quot;????????????_-;_-@_-"/>
    <numFmt numFmtId="167" formatCode="0.00000000%"/>
    <numFmt numFmtId="168" formatCode="_ * #,##0.0000000000000_ ;_ * \-#,##0.0000000000000_ ;_ * &quot;&quot;\-&quot;&quot;??_ ;_ @_ "/>
    <numFmt numFmtId="169" formatCode="_-* #,##0.0000000000000_-;\-* #,##0.0000000000000_-;_-* &quot;-&quot;?????????????_-;_-@_-"/>
    <numFmt numFmtId="170" formatCode="_ * #,##0.0_ ;_ * \-#,##0.0_ ;_ * &quot;&quot;\-&quot;&quot;??_ ;_ @_ "/>
    <numFmt numFmtId="171" formatCode="_ * #,##0.000000000_ ;_ * \-#,##0.000000000_ ;_ * &quot;&quot;\-&quot;&quot;??_ ;_ @_ "/>
    <numFmt numFmtId="172" formatCode="_ * #,##0.0000_ ;_ * \-#,##0.0000_ ;_ * &quot;&quot;\-&quot;&quot;??_ ;_ @_ "/>
  </numFmts>
  <fonts count="5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Nunito"/>
    </font>
    <font>
      <b/>
      <i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0"/>
      <color rgb="FF959494"/>
      <name val="Verdana"/>
      <family val="2"/>
    </font>
    <font>
      <sz val="10"/>
      <color rgb="FF959494"/>
      <name val="Verdana"/>
      <family val="2"/>
    </font>
    <font>
      <sz val="12"/>
      <color rgb="FF000000"/>
      <name val="Arial"/>
      <family val="2"/>
    </font>
    <font>
      <b/>
      <vertAlign val="superscript"/>
      <sz val="8"/>
      <color rgb="FF959494"/>
      <name val="Verdana"/>
      <family val="2"/>
    </font>
    <font>
      <sz val="8"/>
      <color rgb="FF959494"/>
      <name val="Verdana"/>
      <family val="2"/>
    </font>
    <font>
      <sz val="14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sz val="10"/>
      <color rgb="FF000000"/>
      <name val="Aptos Narrow"/>
      <family val="2"/>
      <scheme val="minor"/>
    </font>
    <font>
      <sz val="22"/>
      <color theme="1"/>
      <name val="Times New Roman"/>
      <family val="1"/>
    </font>
    <font>
      <b/>
      <sz val="10"/>
      <color rgb="FF03318C"/>
      <name val="Times New Roman"/>
      <family val="1"/>
    </font>
    <font>
      <sz val="10"/>
      <color rgb="FF03318C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Arial"/>
      <family val="2"/>
    </font>
    <font>
      <sz val="10"/>
      <color rgb="FFFF0000"/>
      <name val="Aptos Narrow"/>
      <scheme val="minor"/>
    </font>
    <font>
      <sz val="11"/>
      <color theme="5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FFFFFF"/>
      <name val="Times New Roman"/>
      <family val="1"/>
    </font>
    <font>
      <sz val="9"/>
      <color rgb="FF000000"/>
      <name val="Times New Roman"/>
      <family val="1"/>
    </font>
    <font>
      <sz val="9"/>
      <color rgb="FFEBC363"/>
      <name val="Symbol"/>
      <charset val="2"/>
    </font>
    <font>
      <sz val="7"/>
      <color rgb="FFEBC363"/>
      <name val="Times New Roman"/>
      <family val="1"/>
    </font>
    <font>
      <sz val="9"/>
      <color theme="1"/>
      <name val="Nunito Sans Light"/>
    </font>
    <font>
      <i/>
      <sz val="9"/>
      <color theme="1"/>
      <name val="Nunito Sans Light"/>
    </font>
    <font>
      <sz val="12"/>
      <color rgb="FF000000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sz val="16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CCCCE"/>
        <bgColor indexed="64"/>
      </patternFill>
    </fill>
    <fill>
      <patternFill patternType="solid">
        <fgColor rgb="FFD6E9D6"/>
        <bgColor indexed="64"/>
      </patternFill>
    </fill>
    <fill>
      <patternFill patternType="solid">
        <fgColor rgb="FFE2ED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0B4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double">
        <color rgb="FFB8B8B8"/>
      </left>
      <right style="double">
        <color rgb="FFB8B8B8"/>
      </right>
      <top style="double">
        <color rgb="FFB8B8B8"/>
      </top>
      <bottom style="double">
        <color rgb="FFB8B8B8"/>
      </bottom>
      <diagonal/>
    </border>
    <border>
      <left/>
      <right style="double">
        <color rgb="FFB8B8B8"/>
      </right>
      <top style="double">
        <color rgb="FFB8B8B8"/>
      </top>
      <bottom style="double">
        <color rgb="FFB8B8B8"/>
      </bottom>
      <diagonal/>
    </border>
    <border>
      <left style="double">
        <color rgb="FFB8B8B8"/>
      </left>
      <right style="double">
        <color rgb="FFB8B8B8"/>
      </right>
      <top/>
      <bottom style="double">
        <color rgb="FFB8B8B8"/>
      </bottom>
      <diagonal/>
    </border>
    <border>
      <left style="double">
        <color rgb="FFB8B8B8"/>
      </left>
      <right style="double">
        <color rgb="FFB8B8B8"/>
      </right>
      <top/>
      <bottom/>
      <diagonal/>
    </border>
    <border>
      <left/>
      <right style="double">
        <color rgb="FFB8B8B8"/>
      </right>
      <top/>
      <bottom style="double">
        <color rgb="FFB8B8B8"/>
      </bottom>
      <diagonal/>
    </border>
    <border>
      <left/>
      <right style="double">
        <color rgb="FFB8B8B8"/>
      </right>
      <top/>
      <bottom/>
      <diagonal/>
    </border>
    <border>
      <left style="double">
        <color rgb="FFB8B8B8"/>
      </left>
      <right style="double">
        <color rgb="FFB8B8B8"/>
      </right>
      <top style="double">
        <color rgb="FFB8B8B8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/>
    <xf numFmtId="0" fontId="1" fillId="0" borderId="0"/>
    <xf numFmtId="41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0" xfId="1" applyNumberFormat="1" applyFont="1" applyFill="1"/>
    <xf numFmtId="0" fontId="0" fillId="4" borderId="0" xfId="0" applyFill="1"/>
    <xf numFmtId="165" fontId="0" fillId="0" borderId="0" xfId="1" applyNumberFormat="1" applyFont="1" applyFill="1"/>
    <xf numFmtId="164" fontId="0" fillId="4" borderId="0" xfId="1" applyNumberFormat="1" applyFont="1" applyFill="1"/>
    <xf numFmtId="0" fontId="0" fillId="5" borderId="0" xfId="0" applyFill="1"/>
    <xf numFmtId="165" fontId="0" fillId="5" borderId="0" xfId="1" applyNumberFormat="1" applyFont="1" applyFill="1"/>
    <xf numFmtId="164" fontId="0" fillId="0" borderId="0" xfId="1" applyNumberFormat="1" applyFont="1"/>
    <xf numFmtId="0" fontId="0" fillId="6" borderId="0" xfId="0" applyFill="1"/>
    <xf numFmtId="165" fontId="0" fillId="6" borderId="0" xfId="1" applyNumberFormat="1" applyFont="1" applyFill="1"/>
    <xf numFmtId="0" fontId="0" fillId="7" borderId="0" xfId="0" applyFill="1"/>
    <xf numFmtId="164" fontId="0" fillId="7" borderId="0" xfId="1" applyNumberFormat="1" applyFont="1" applyFill="1"/>
    <xf numFmtId="164" fontId="0" fillId="2" borderId="0" xfId="1" applyNumberFormat="1" applyFont="1" applyFill="1"/>
    <xf numFmtId="165" fontId="0" fillId="2" borderId="0" xfId="1" applyNumberFormat="1" applyFont="1" applyFill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165" fontId="0" fillId="6" borderId="0" xfId="0" applyNumberFormat="1" applyFill="1"/>
    <xf numFmtId="0" fontId="2" fillId="8" borderId="0" xfId="0" applyFont="1" applyFill="1"/>
    <xf numFmtId="165" fontId="0" fillId="2" borderId="0" xfId="0" applyNumberFormat="1" applyFill="1"/>
    <xf numFmtId="0" fontId="0" fillId="0" borderId="1" xfId="0" applyBorder="1"/>
    <xf numFmtId="165" fontId="0" fillId="0" borderId="1" xfId="0" applyNumberFormat="1" applyBorder="1"/>
    <xf numFmtId="167" fontId="0" fillId="0" borderId="0" xfId="2" applyNumberFormat="1" applyFont="1"/>
    <xf numFmtId="164" fontId="0" fillId="9" borderId="0" xfId="1" applyNumberFormat="1" applyFont="1" applyFill="1"/>
    <xf numFmtId="3" fontId="0" fillId="0" borderId="0" xfId="0" applyNumberFormat="1"/>
    <xf numFmtId="0" fontId="0" fillId="0" borderId="0" xfId="0" applyAlignment="1">
      <alignment wrapText="1"/>
    </xf>
    <xf numFmtId="165" fontId="0" fillId="3" borderId="0" xfId="1" applyNumberFormat="1" applyFont="1" applyFill="1"/>
    <xf numFmtId="165" fontId="0" fillId="4" borderId="0" xfId="1" applyNumberFormat="1" applyFont="1" applyFill="1"/>
    <xf numFmtId="165" fontId="0" fillId="0" borderId="0" xfId="1" applyNumberFormat="1" applyFont="1"/>
    <xf numFmtId="165" fontId="0" fillId="7" borderId="0" xfId="1" applyNumberFormat="1" applyFont="1" applyFill="1"/>
    <xf numFmtId="0" fontId="3" fillId="2" borderId="0" xfId="0" applyFont="1" applyFill="1"/>
    <xf numFmtId="0" fontId="0" fillId="10" borderId="0" xfId="0" applyFill="1"/>
    <xf numFmtId="0" fontId="4" fillId="10" borderId="0" xfId="0" applyFont="1" applyFill="1"/>
    <xf numFmtId="0" fontId="5" fillId="10" borderId="0" xfId="0" applyFont="1" applyFill="1"/>
    <xf numFmtId="0" fontId="6" fillId="11" borderId="0" xfId="0" applyFont="1" applyFill="1"/>
    <xf numFmtId="0" fontId="4" fillId="11" borderId="0" xfId="0" applyFont="1" applyFill="1"/>
    <xf numFmtId="0" fontId="0" fillId="11" borderId="0" xfId="0" applyFill="1"/>
    <xf numFmtId="0" fontId="5" fillId="11" borderId="0" xfId="0" applyFont="1" applyFill="1"/>
    <xf numFmtId="0" fontId="7" fillId="11" borderId="0" xfId="0" applyFont="1" applyFill="1"/>
    <xf numFmtId="0" fontId="8" fillId="11" borderId="0" xfId="0" applyFont="1" applyFill="1"/>
    <xf numFmtId="0" fontId="3" fillId="10" borderId="0" xfId="0" applyFont="1" applyFill="1"/>
    <xf numFmtId="0" fontId="9" fillId="10" borderId="0" xfId="0" applyFont="1" applyFill="1"/>
    <xf numFmtId="0" fontId="10" fillId="10" borderId="0" xfId="0" applyFont="1" applyFill="1"/>
    <xf numFmtId="0" fontId="10" fillId="10" borderId="0" xfId="0" applyFont="1" applyFill="1" applyAlignment="1">
      <alignment horizontal="left"/>
    </xf>
    <xf numFmtId="0" fontId="11" fillId="11" borderId="0" xfId="3" applyFill="1"/>
    <xf numFmtId="0" fontId="12" fillId="0" borderId="0" xfId="0" applyFont="1"/>
    <xf numFmtId="0" fontId="13" fillId="0" borderId="0" xfId="0" applyFont="1"/>
    <xf numFmtId="0" fontId="12" fillId="10" borderId="0" xfId="0" applyFont="1" applyFill="1"/>
    <xf numFmtId="0" fontId="13" fillId="10" borderId="0" xfId="0" applyFont="1" applyFill="1"/>
    <xf numFmtId="0" fontId="14" fillId="0" borderId="0" xfId="0" applyFont="1"/>
    <xf numFmtId="0" fontId="17" fillId="10" borderId="0" xfId="0" applyFont="1" applyFill="1"/>
    <xf numFmtId="0" fontId="18" fillId="10" borderId="0" xfId="0" applyFont="1" applyFill="1"/>
    <xf numFmtId="0" fontId="9" fillId="2" borderId="0" xfId="0" applyFont="1" applyFill="1"/>
    <xf numFmtId="0" fontId="1" fillId="0" borderId="0" xfId="5"/>
    <xf numFmtId="0" fontId="21" fillId="0" borderId="3" xfId="5" applyFont="1" applyBorder="1" applyAlignment="1">
      <alignment horizontal="center" vertical="center" wrapText="1"/>
    </xf>
    <xf numFmtId="0" fontId="22" fillId="0" borderId="0" xfId="5" applyFont="1" applyAlignment="1">
      <alignment horizontal="left" vertical="center" wrapText="1"/>
    </xf>
    <xf numFmtId="3" fontId="23" fillId="0" borderId="0" xfId="5" applyNumberFormat="1" applyFont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3" fontId="23" fillId="13" borderId="0" xfId="5" applyNumberFormat="1" applyFont="1" applyFill="1" applyAlignment="1">
      <alignment horizontal="center" vertical="center" wrapText="1"/>
    </xf>
    <xf numFmtId="0" fontId="22" fillId="0" borderId="2" xfId="5" applyFont="1" applyBorder="1" applyAlignment="1">
      <alignment horizontal="left" vertical="center" wrapText="1"/>
    </xf>
    <xf numFmtId="0" fontId="23" fillId="0" borderId="2" xfId="5" applyFont="1" applyBorder="1" applyAlignment="1">
      <alignment horizontal="center" vertical="center" wrapText="1"/>
    </xf>
    <xf numFmtId="0" fontId="3" fillId="11" borderId="0" xfId="0" applyFont="1" applyFill="1"/>
    <xf numFmtId="0" fontId="24" fillId="10" borderId="0" xfId="0" applyFont="1" applyFill="1"/>
    <xf numFmtId="0" fontId="10" fillId="10" borderId="0" xfId="0" applyFont="1" applyFill="1" applyAlignment="1">
      <alignment vertical="center"/>
    </xf>
    <xf numFmtId="166" fontId="0" fillId="12" borderId="0" xfId="0" applyNumberFormat="1" applyFill="1"/>
    <xf numFmtId="165" fontId="0" fillId="12" borderId="0" xfId="0" applyNumberFormat="1" applyFill="1"/>
    <xf numFmtId="0" fontId="0" fillId="12" borderId="0" xfId="0" applyFill="1"/>
    <xf numFmtId="0" fontId="0" fillId="14" borderId="0" xfId="0" applyFill="1"/>
    <xf numFmtId="165" fontId="0" fillId="14" borderId="0" xfId="0" applyNumberFormat="1" applyFill="1"/>
    <xf numFmtId="0" fontId="25" fillId="10" borderId="0" xfId="0" applyFont="1" applyFill="1"/>
    <xf numFmtId="0" fontId="0" fillId="0" borderId="0" xfId="0" applyAlignment="1">
      <alignment horizontal="right"/>
    </xf>
    <xf numFmtId="168" fontId="0" fillId="0" borderId="0" xfId="0" applyNumberFormat="1"/>
    <xf numFmtId="41" fontId="0" fillId="0" borderId="0" xfId="6" applyFont="1"/>
    <xf numFmtId="169" fontId="0" fillId="0" borderId="0" xfId="0" applyNumberFormat="1"/>
    <xf numFmtId="164" fontId="0" fillId="15" borderId="0" xfId="1" applyNumberFormat="1" applyFont="1" applyFill="1"/>
    <xf numFmtId="9" fontId="0" fillId="0" borderId="0" xfId="2" applyFont="1"/>
    <xf numFmtId="164" fontId="0" fillId="12" borderId="0" xfId="1" applyNumberFormat="1" applyFont="1" applyFill="1"/>
    <xf numFmtId="164" fontId="26" fillId="0" borderId="0" xfId="1" applyNumberFormat="1" applyFont="1"/>
    <xf numFmtId="164" fontId="27" fillId="12" borderId="0" xfId="0" applyNumberFormat="1" applyFont="1" applyFill="1"/>
    <xf numFmtId="164" fontId="28" fillId="0" borderId="0" xfId="1" applyNumberFormat="1" applyFont="1"/>
    <xf numFmtId="164" fontId="28" fillId="0" borderId="0" xfId="1" applyNumberFormat="1" applyFont="1" applyFill="1"/>
    <xf numFmtId="0" fontId="0" fillId="16" borderId="0" xfId="0" applyFill="1"/>
    <xf numFmtId="0" fontId="29" fillId="0" borderId="0" xfId="0" applyFont="1"/>
    <xf numFmtId="0" fontId="0" fillId="15" borderId="0" xfId="0" applyFill="1"/>
    <xf numFmtId="10" fontId="0" fillId="0" borderId="0" xfId="2" applyNumberFormat="1" applyFont="1"/>
    <xf numFmtId="0" fontId="30" fillId="0" borderId="0" xfId="0" applyFont="1"/>
    <xf numFmtId="164" fontId="0" fillId="0" borderId="0" xfId="0" applyNumberFormat="1"/>
    <xf numFmtId="164" fontId="0" fillId="0" borderId="0" xfId="1" applyNumberFormat="1" applyFont="1" applyFill="1"/>
    <xf numFmtId="170" fontId="0" fillId="0" borderId="0" xfId="0" applyNumberFormat="1"/>
    <xf numFmtId="0" fontId="11" fillId="10" borderId="0" xfId="3" applyFill="1"/>
    <xf numFmtId="171" fontId="0" fillId="0" borderId="0" xfId="1" applyNumberFormat="1" applyFont="1"/>
    <xf numFmtId="171" fontId="0" fillId="2" borderId="0" xfId="1" applyNumberFormat="1" applyFont="1" applyFill="1"/>
    <xf numFmtId="172" fontId="0" fillId="2" borderId="0" xfId="1" applyNumberFormat="1" applyFont="1" applyFill="1"/>
    <xf numFmtId="172" fontId="0" fillId="0" borderId="0" xfId="0" applyNumberFormat="1"/>
    <xf numFmtId="0" fontId="38" fillId="10" borderId="9" xfId="0" applyFont="1" applyFill="1" applyBorder="1" applyAlignment="1">
      <alignment horizontal="center" vertical="center" wrapText="1"/>
    </xf>
    <xf numFmtId="0" fontId="38" fillId="10" borderId="10" xfId="0" applyFont="1" applyFill="1" applyBorder="1" applyAlignment="1">
      <alignment horizontal="center" vertical="center" wrapText="1"/>
    </xf>
    <xf numFmtId="0" fontId="40" fillId="10" borderId="14" xfId="0" applyFont="1" applyFill="1" applyBorder="1" applyAlignment="1">
      <alignment horizontal="left" vertical="center" wrapText="1" indent="6"/>
    </xf>
    <xf numFmtId="0" fontId="37" fillId="10" borderId="0" xfId="0" applyFont="1" applyFill="1"/>
    <xf numFmtId="0" fontId="36" fillId="10" borderId="0" xfId="0" applyFont="1" applyFill="1"/>
    <xf numFmtId="0" fontId="34" fillId="10" borderId="4" xfId="4" applyFont="1" applyFill="1" applyBorder="1"/>
    <xf numFmtId="0" fontId="2" fillId="10" borderId="0" xfId="0" applyFont="1" applyFill="1"/>
    <xf numFmtId="0" fontId="40" fillId="10" borderId="13" xfId="0" applyFont="1" applyFill="1" applyBorder="1" applyAlignment="1">
      <alignment horizontal="left" vertical="center" wrapText="1" indent="6"/>
    </xf>
    <xf numFmtId="0" fontId="32" fillId="10" borderId="4" xfId="4" applyFont="1" applyFill="1" applyBorder="1"/>
    <xf numFmtId="0" fontId="40" fillId="10" borderId="14" xfId="0" applyFont="1" applyFill="1" applyBorder="1" applyAlignment="1">
      <alignment horizontal="left" vertical="center" wrapText="1" indent="4"/>
    </xf>
    <xf numFmtId="0" fontId="40" fillId="10" borderId="13" xfId="0" applyFont="1" applyFill="1" applyBorder="1" applyAlignment="1">
      <alignment horizontal="left" vertical="center" wrapText="1" indent="4"/>
    </xf>
    <xf numFmtId="0" fontId="35" fillId="10" borderId="4" xfId="4" applyFont="1" applyFill="1" applyBorder="1"/>
    <xf numFmtId="0" fontId="45" fillId="17" borderId="0" xfId="0" applyFont="1" applyFill="1"/>
    <xf numFmtId="0" fontId="46" fillId="17" borderId="0" xfId="0" applyFont="1" applyFill="1"/>
    <xf numFmtId="0" fontId="0" fillId="17" borderId="0" xfId="0" applyFill="1"/>
    <xf numFmtId="0" fontId="4" fillId="17" borderId="0" xfId="0" applyFont="1" applyFill="1"/>
    <xf numFmtId="0" fontId="44" fillId="18" borderId="0" xfId="0" applyFont="1" applyFill="1"/>
    <xf numFmtId="0" fontId="48" fillId="20" borderId="0" xfId="0" applyFont="1" applyFill="1" applyAlignment="1">
      <alignment horizontal="center" wrapText="1"/>
    </xf>
    <xf numFmtId="0" fontId="48" fillId="20" borderId="0" xfId="0" applyFont="1" applyFill="1" applyAlignment="1">
      <alignment wrapText="1"/>
    </xf>
    <xf numFmtId="0" fontId="0" fillId="5" borderId="0" xfId="0" applyFill="1" applyAlignment="1">
      <alignment horizontal="center" wrapText="1"/>
    </xf>
    <xf numFmtId="0" fontId="48" fillId="20" borderId="0" xfId="0" applyFont="1" applyFill="1"/>
    <xf numFmtId="0" fontId="49" fillId="12" borderId="0" xfId="0" applyFont="1" applyFill="1"/>
    <xf numFmtId="0" fontId="48" fillId="20" borderId="0" xfId="0" applyFont="1" applyFill="1" applyAlignment="1">
      <alignment horizontal="center"/>
    </xf>
    <xf numFmtId="3" fontId="48" fillId="0" borderId="0" xfId="0" applyNumberFormat="1" applyFont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4" fontId="0" fillId="5" borderId="0" xfId="0" applyNumberFormat="1" applyFill="1"/>
    <xf numFmtId="0" fontId="31" fillId="0" borderId="0" xfId="0" applyFont="1"/>
    <xf numFmtId="0" fontId="20" fillId="0" borderId="2" xfId="5" applyFont="1" applyBorder="1" applyAlignment="1">
      <alignment horizontal="center"/>
    </xf>
    <xf numFmtId="0" fontId="47" fillId="19" borderId="0" xfId="0" applyFont="1" applyFill="1" applyAlignment="1">
      <alignment horizontal="center"/>
    </xf>
    <xf numFmtId="0" fontId="33" fillId="10" borderId="5" xfId="4" applyFont="1" applyFill="1" applyBorder="1" applyAlignment="1">
      <alignment horizontal="center" wrapText="1"/>
    </xf>
    <xf numFmtId="0" fontId="33" fillId="10" borderId="8" xfId="4" applyFont="1" applyFill="1" applyBorder="1" applyAlignment="1">
      <alignment horizontal="center" wrapText="1"/>
    </xf>
    <xf numFmtId="0" fontId="35" fillId="10" borderId="5" xfId="4" applyFont="1" applyFill="1" applyBorder="1" applyAlignment="1">
      <alignment horizontal="center" wrapText="1"/>
    </xf>
    <xf numFmtId="0" fontId="33" fillId="10" borderId="5" xfId="4" applyFont="1" applyFill="1" applyBorder="1"/>
    <xf numFmtId="0" fontId="33" fillId="10" borderId="7" xfId="4" applyFont="1" applyFill="1" applyBorder="1"/>
    <xf numFmtId="0" fontId="34" fillId="10" borderId="6" xfId="4" applyFont="1" applyFill="1" applyBorder="1" applyAlignment="1">
      <alignment horizontal="center" wrapText="1"/>
    </xf>
    <xf numFmtId="0" fontId="39" fillId="10" borderId="15" xfId="0" applyFont="1" applyFill="1" applyBorder="1" applyAlignment="1">
      <alignment horizontal="left" vertical="center" wrapText="1"/>
    </xf>
    <xf numFmtId="0" fontId="39" fillId="10" borderId="12" xfId="0" applyFont="1" applyFill="1" applyBorder="1" applyAlignment="1">
      <alignment horizontal="left" vertical="center" wrapText="1"/>
    </xf>
    <xf numFmtId="0" fontId="39" fillId="10" borderId="11" xfId="0" applyFont="1" applyFill="1" applyBorder="1" applyAlignment="1">
      <alignment horizontal="left" vertical="center" wrapText="1"/>
    </xf>
    <xf numFmtId="0" fontId="34" fillId="10" borderId="6" xfId="4" applyFont="1" applyFill="1" applyBorder="1" applyAlignment="1">
      <alignment wrapText="1"/>
    </xf>
  </cellXfs>
  <cellStyles count="7">
    <cellStyle name="Hipervínculo" xfId="3" builtinId="8"/>
    <cellStyle name="Millares" xfId="1" builtinId="3"/>
    <cellStyle name="Millares [0]" xfId="6" builtinId="6"/>
    <cellStyle name="Normal" xfId="0" builtinId="0"/>
    <cellStyle name="Normal 2" xfId="4" xr:uid="{285117E1-F0A1-7A43-B8D4-6D0CDFEFDC29}"/>
    <cellStyle name="Normal 3" xfId="5" xr:uid="{690B7302-6852-6148-81A2-6F59A5D6F04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 ENERGY results v41F RB'!$A$7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RB'!$B$7:$AP$7</c15:sqref>
                  </c15:fullRef>
                </c:ext>
              </c:extLst>
              <c:f>('3 ENERGY results v41F RB'!$L$7,'3 ENERGY results v41F RB'!$Q$7,'3 ENERGY results v41F RB'!$V$7,'3 ENERGY results v41F RB'!$AA$7,'3 ENERGY results v41F RB'!$AF$7,'3 ENERGY results v41F RB'!$AK$7,'3 ENERGY results v41F RB'!$AP$7)</c:f>
              <c:numCache>
                <c:formatCode>_ * #,##0.000000000000_ ;_ * \-#,##0.000000000000_ ;_ * ""\-""??_ ;_ @_ </c:formatCode>
                <c:ptCount val="7"/>
                <c:pt idx="0">
                  <c:v>24.226439789987754</c:v>
                </c:pt>
                <c:pt idx="1">
                  <c:v>28.126075263480811</c:v>
                </c:pt>
                <c:pt idx="2">
                  <c:v>38.439450208684818</c:v>
                </c:pt>
                <c:pt idx="3">
                  <c:v>46.523666808920204</c:v>
                </c:pt>
                <c:pt idx="4">
                  <c:v>49.03126504882048</c:v>
                </c:pt>
                <c:pt idx="5">
                  <c:v>51.715329849460566</c:v>
                </c:pt>
                <c:pt idx="6">
                  <c:v>54.255101943148979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E-8642-8C84-FBCFE7F59445}"/>
            </c:ext>
          </c:extLst>
        </c:ser>
        <c:ser>
          <c:idx val="3"/>
          <c:order val="1"/>
          <c:tx>
            <c:strRef>
              <c:f>'3 ENERGY results v41F RB'!$A$9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5E89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RB'!$B$9:$AP$9</c15:sqref>
                  </c15:fullRef>
                </c:ext>
              </c:extLst>
              <c:f>('3 ENERGY results v41F RB'!$L$9,'3 ENERGY results v41F RB'!$Q$9,'3 ENERGY results v41F RB'!$V$9,'3 ENERGY results v41F RB'!$AA$9,'3 ENERGY results v41F RB'!$AF$9,'3 ENERGY results v41F RB'!$AK$9,'3 ENERGY results v41F RB'!$AP$9)</c:f>
              <c:numCache>
                <c:formatCode>_ * #,##0.000000000000_ ;_ * \-#,##0.000000000000_ ;_ * ""\-""??_ ;_ @_ </c:formatCode>
                <c:ptCount val="7"/>
                <c:pt idx="0">
                  <c:v>281.44271388724928</c:v>
                </c:pt>
                <c:pt idx="1">
                  <c:v>325.43637774678996</c:v>
                </c:pt>
                <c:pt idx="2">
                  <c:v>236.78289019630898</c:v>
                </c:pt>
                <c:pt idx="3">
                  <c:v>110.82358556873268</c:v>
                </c:pt>
                <c:pt idx="4">
                  <c:v>77.238856046096672</c:v>
                </c:pt>
                <c:pt idx="5">
                  <c:v>76.472468394883876</c:v>
                </c:pt>
                <c:pt idx="6">
                  <c:v>61.932058295782781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E-8642-8C84-FBCFE7F59445}"/>
            </c:ext>
          </c:extLst>
        </c:ser>
        <c:ser>
          <c:idx val="2"/>
          <c:order val="2"/>
          <c:tx>
            <c:strRef>
              <c:f>'3 ENERGY results v41F RB'!$A$8</c:f>
              <c:strCache>
                <c:ptCount val="1"/>
                <c:pt idx="0">
                  <c:v>Gasolina </c:v>
                </c:pt>
              </c:strCache>
            </c:strRef>
          </c:tx>
          <c:spPr>
            <a:solidFill>
              <a:srgbClr val="3672C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RB'!$B$8:$AP$8</c15:sqref>
                  </c15:fullRef>
                </c:ext>
              </c:extLst>
              <c:f>('3 ENERGY results v41F RB'!$L$8,'3 ENERGY results v41F RB'!$Q$8,'3 ENERGY results v41F RB'!$V$8,'3 ENERGY results v41F RB'!$AA$8,'3 ENERGY results v41F RB'!$AF$8,'3 ENERGY results v41F RB'!$AK$8,'3 ENERGY results v41F RB'!$AP$8)</c:f>
              <c:numCache>
                <c:formatCode>_ * #,##0.000000000000_ ;_ * \-#,##0.000000000000_ ;_ * ""\-""??_ ;_ @_ </c:formatCode>
                <c:ptCount val="7"/>
                <c:pt idx="0">
                  <c:v>209.65285622004308</c:v>
                </c:pt>
                <c:pt idx="1">
                  <c:v>245.36553726793105</c:v>
                </c:pt>
                <c:pt idx="2">
                  <c:v>237.13928836432888</c:v>
                </c:pt>
                <c:pt idx="3">
                  <c:v>196.30622831010999</c:v>
                </c:pt>
                <c:pt idx="4">
                  <c:v>127.67938671854347</c:v>
                </c:pt>
                <c:pt idx="5">
                  <c:v>84.578743695221732</c:v>
                </c:pt>
                <c:pt idx="6">
                  <c:v>69.808767949746226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E-8642-8C84-FBCFE7F59445}"/>
            </c:ext>
          </c:extLst>
        </c:ser>
        <c:ser>
          <c:idx val="4"/>
          <c:order val="3"/>
          <c:tx>
            <c:strRef>
              <c:f>'3 ENERGY results v41F RB'!$A$10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RB'!$B$10:$AP$10</c15:sqref>
                  </c15:fullRef>
                </c:ext>
              </c:extLst>
              <c:f>('3 ENERGY results v41F RB'!$L$10,'3 ENERGY results v41F RB'!$Q$10,'3 ENERGY results v41F RB'!$V$10,'3 ENERGY results v41F RB'!$AA$10,'3 ENERGY results v41F RB'!$AF$10,'3 ENERGY results v41F RB'!$AK$10,'3 ENERGY results v41F RB'!$AP$10)</c:f>
              <c:numCache>
                <c:formatCode>_ * #,##0.000000000000_ ;_ * \-#,##0.000000000000_ ;_ * ""\-""??_ ;_ @_ </c:formatCode>
                <c:ptCount val="7"/>
                <c:pt idx="0">
                  <c:v>9.4329241546596632E-8</c:v>
                </c:pt>
                <c:pt idx="1">
                  <c:v>9.3439729756685228E-8</c:v>
                </c:pt>
                <c:pt idx="2">
                  <c:v>9.2352112533540046E-8</c:v>
                </c:pt>
                <c:pt idx="3">
                  <c:v>9.1087472587635796E-8</c:v>
                </c:pt>
                <c:pt idx="4">
                  <c:v>8.9690009700061505E-8</c:v>
                </c:pt>
                <c:pt idx="5">
                  <c:v>8.8198266073847117E-8</c:v>
                </c:pt>
                <c:pt idx="6">
                  <c:v>8.6652258272442943E-8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E-8642-8C84-FBCFE7F59445}"/>
            </c:ext>
          </c:extLst>
        </c:ser>
        <c:ser>
          <c:idx val="5"/>
          <c:order val="4"/>
          <c:tx>
            <c:strRef>
              <c:f>'3 ENERGY results v41F RB'!$A$11</c:f>
              <c:strCache>
                <c:ptCount val="1"/>
                <c:pt idx="0">
                  <c:v>Electricidad</c:v>
                </c:pt>
              </c:strCache>
            </c:strRef>
          </c:tx>
          <c:spPr>
            <a:solidFill>
              <a:srgbClr val="FAC1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RB'!$B$11:$AP$11</c15:sqref>
                  </c15:fullRef>
                </c:ext>
              </c:extLst>
              <c:f>('3 ENERGY results v41F RB'!$L$11,'3 ENERGY results v41F RB'!$Q$11,'3 ENERGY results v41F RB'!$V$11,'3 ENERGY results v41F RB'!$AA$11,'3 ENERGY results v41F RB'!$AF$11,'3 ENERGY results v41F RB'!$AK$11,'3 ENERGY results v41F RB'!$AP$11)</c:f>
              <c:numCache>
                <c:formatCode>_ * #,##0.000000000000_ ;_ * \-#,##0.000000000000_ ;_ * ""\-""??_ ;_ @_ </c:formatCode>
                <c:ptCount val="7"/>
                <c:pt idx="0">
                  <c:v>0.23550581567351145</c:v>
                </c:pt>
                <c:pt idx="1">
                  <c:v>4.882292282094074</c:v>
                </c:pt>
                <c:pt idx="2">
                  <c:v>38.494657660583442</c:v>
                </c:pt>
                <c:pt idx="3">
                  <c:v>79.776690420491846</c:v>
                </c:pt>
                <c:pt idx="4">
                  <c:v>121.7823787847104</c:v>
                </c:pt>
                <c:pt idx="5">
                  <c:v>162.2719466580235</c:v>
                </c:pt>
                <c:pt idx="6">
                  <c:v>235.15264884630912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E-8642-8C84-FBCFE7F59445}"/>
            </c:ext>
          </c:extLst>
        </c:ser>
        <c:ser>
          <c:idx val="6"/>
          <c:order val="5"/>
          <c:tx>
            <c:strRef>
              <c:f>'3 ENERGY results v41F RB'!$A$12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rgbClr val="44CFD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 ENERGY results v41F RB'!$B$6:$AP$6</c15:sqref>
                  </c15:fullRef>
                </c:ext>
              </c:extLst>
              <c:f>('3 ENERGY results v41F RB'!$L$6,'3 ENERGY results v41F RB'!$Q$6,'3 ENERGY results v41F RB'!$V$6,'3 ENERGY results v41F RB'!$AA$6,'3 ENERGY results v41F RB'!$AF$6,'3 ENERGY results v41F RB'!$AK$6,'3 ENERGY results v41F RB'!$AP$6)</c:f>
              <c:numCache>
                <c:formatCode>General</c:formatCode>
                <c:ptCount val="7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ENERGY results v41F RB'!$B$12:$AP$12</c15:sqref>
                  </c15:fullRef>
                </c:ext>
              </c:extLst>
              <c:f>('3 ENERGY results v41F RB'!$L$12,'3 ENERGY results v41F RB'!$Q$12,'3 ENERGY results v41F RB'!$V$12,'3 ENERGY results v41F RB'!$AA$12,'3 ENERGY results v41F RB'!$AF$12,'3 ENERGY results v41F RB'!$AK$12,'3 ENERGY results v41F RB'!$AP$12)</c:f>
              <c:numCache>
                <c:formatCode>_ * #,##0.000000000000_ ;_ * \-#,##0.000000000000_ ;_ * ""\-""??_ ;_ @_ </c:formatCode>
                <c:ptCount val="7"/>
                <c:pt idx="0">
                  <c:v>0</c:v>
                </c:pt>
                <c:pt idx="1">
                  <c:v>5.0411271927098381E-5</c:v>
                </c:pt>
                <c:pt idx="2">
                  <c:v>3.1342688368185614E-3</c:v>
                </c:pt>
                <c:pt idx="3">
                  <c:v>0.15135551572158681</c:v>
                </c:pt>
                <c:pt idx="4">
                  <c:v>1.2705311102496344</c:v>
                </c:pt>
                <c:pt idx="5">
                  <c:v>2.8844122155942991</c:v>
                </c:pt>
                <c:pt idx="6">
                  <c:v>4.6734452983831538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DE-8642-8C84-FBCFE7F59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282015"/>
        <c:axId val="176270975"/>
      </c:barChart>
      <c:catAx>
        <c:axId val="176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70975"/>
        <c:crosses val="autoZero"/>
        <c:auto val="1"/>
        <c:lblAlgn val="ctr"/>
        <c:lblOffset val="100"/>
        <c:noMultiLvlLbl val="0"/>
      </c:catAx>
      <c:valAx>
        <c:axId val="1762709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8201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Livianos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 ENERGY-SEGMENT results v41FRB'!$A$27</c:f>
              <c:strCache>
                <c:ptCount val="1"/>
                <c:pt idx="0">
                  <c:v>   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v41FRB'!$B$27:$AP$27</c:f>
              <c:numCache>
                <c:formatCode>_ * #,##0.000000000000_ ;_ * \-#,##0.000000000000_ ;_ * ""\-""??_ ;_ @_ </c:formatCode>
                <c:ptCount val="41"/>
                <c:pt idx="0">
                  <c:v>3.1669688333140575</c:v>
                </c:pt>
                <c:pt idx="1">
                  <c:v>3.4899932063666586</c:v>
                </c:pt>
                <c:pt idx="2">
                  <c:v>3.8541616920381916</c:v>
                </c:pt>
                <c:pt idx="3">
                  <c:v>4.2939206474290419</c:v>
                </c:pt>
                <c:pt idx="4">
                  <c:v>4.7996038126932801</c:v>
                </c:pt>
                <c:pt idx="5">
                  <c:v>5.2414854083530535</c:v>
                </c:pt>
                <c:pt idx="6">
                  <c:v>5.65336276360265</c:v>
                </c:pt>
                <c:pt idx="7">
                  <c:v>6.0778270038912927</c:v>
                </c:pt>
                <c:pt idx="8">
                  <c:v>6.5725192542395137</c:v>
                </c:pt>
                <c:pt idx="9">
                  <c:v>7.0983595232455237</c:v>
                </c:pt>
                <c:pt idx="10">
                  <c:v>8.6545866118869466</c:v>
                </c:pt>
                <c:pt idx="11">
                  <c:v>10.260430071011553</c:v>
                </c:pt>
                <c:pt idx="12">
                  <c:v>10.449866951014423</c:v>
                </c:pt>
                <c:pt idx="13">
                  <c:v>10.586431579569011</c:v>
                </c:pt>
                <c:pt idx="14">
                  <c:v>10.642527539111924</c:v>
                </c:pt>
                <c:pt idx="15">
                  <c:v>10.67017879122654</c:v>
                </c:pt>
                <c:pt idx="16">
                  <c:v>10.676271103825464</c:v>
                </c:pt>
                <c:pt idx="17">
                  <c:v>10.673758870170666</c:v>
                </c:pt>
                <c:pt idx="18">
                  <c:v>10.677948565317832</c:v>
                </c:pt>
                <c:pt idx="19">
                  <c:v>10.667970472350966</c:v>
                </c:pt>
                <c:pt idx="20">
                  <c:v>10.661700591485651</c:v>
                </c:pt>
                <c:pt idx="21">
                  <c:v>10.645354543885565</c:v>
                </c:pt>
                <c:pt idx="22">
                  <c:v>10.630701411395462</c:v>
                </c:pt>
                <c:pt idx="23">
                  <c:v>10.614417270354911</c:v>
                </c:pt>
                <c:pt idx="24">
                  <c:v>10.594989017450946</c:v>
                </c:pt>
                <c:pt idx="25">
                  <c:v>10.574731924436323</c:v>
                </c:pt>
                <c:pt idx="26">
                  <c:v>10.553604282818929</c:v>
                </c:pt>
                <c:pt idx="27">
                  <c:v>10.531624981510824</c:v>
                </c:pt>
                <c:pt idx="28">
                  <c:v>10.508804891425772</c:v>
                </c:pt>
                <c:pt idx="29">
                  <c:v>10.48515352681394</c:v>
                </c:pt>
                <c:pt idx="30">
                  <c:v>10.4607705402937</c:v>
                </c:pt>
                <c:pt idx="31">
                  <c:v>10.436301488448519</c:v>
                </c:pt>
                <c:pt idx="32">
                  <c:v>10.411035940450446</c:v>
                </c:pt>
                <c:pt idx="33">
                  <c:v>10.384985081083087</c:v>
                </c:pt>
                <c:pt idx="34">
                  <c:v>10.358161863393931</c:v>
                </c:pt>
                <c:pt idx="35">
                  <c:v>10.33058232879686</c:v>
                </c:pt>
                <c:pt idx="36">
                  <c:v>10.301313252857351</c:v>
                </c:pt>
                <c:pt idx="37">
                  <c:v>10.271324456451817</c:v>
                </c:pt>
                <c:pt idx="38">
                  <c:v>10.2406350314549</c:v>
                </c:pt>
                <c:pt idx="39">
                  <c:v>10.209273522337718</c:v>
                </c:pt>
                <c:pt idx="40">
                  <c:v>10.177276537221102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51-EF40-B855-D3D11364BF9B}"/>
            </c:ext>
          </c:extLst>
        </c:ser>
        <c:ser>
          <c:idx val="1"/>
          <c:order val="1"/>
          <c:tx>
            <c:strRef>
              <c:f>'4 ENERGY-SEGMENT results v41FRB'!$A$28</c:f>
              <c:strCache>
                <c:ptCount val="1"/>
                <c:pt idx="0">
                  <c:v>   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v41FRB'!$B$28:$AP$28</c:f>
              <c:numCache>
                <c:formatCode>_ * #,##0.000000000000_ ;_ * \-#,##0.000000000000_ ;_ * ""\-""??_ ;_ @_ </c:formatCode>
                <c:ptCount val="41"/>
                <c:pt idx="0">
                  <c:v>17.953358594726161</c:v>
                </c:pt>
                <c:pt idx="1">
                  <c:v>19.680344760401884</c:v>
                </c:pt>
                <c:pt idx="2">
                  <c:v>21.644401141772814</c:v>
                </c:pt>
                <c:pt idx="3">
                  <c:v>24.074825215671524</c:v>
                </c:pt>
                <c:pt idx="4">
                  <c:v>26.769426356971291</c:v>
                </c:pt>
                <c:pt idx="5">
                  <c:v>28.987351303591499</c:v>
                </c:pt>
                <c:pt idx="6">
                  <c:v>31.046630909866757</c:v>
                </c:pt>
                <c:pt idx="7">
                  <c:v>33.314598386921915</c:v>
                </c:pt>
                <c:pt idx="8">
                  <c:v>35.924739301662207</c:v>
                </c:pt>
                <c:pt idx="9">
                  <c:v>38.744156326446195</c:v>
                </c:pt>
                <c:pt idx="10">
                  <c:v>41.569585355668266</c:v>
                </c:pt>
                <c:pt idx="11">
                  <c:v>42.768082683327592</c:v>
                </c:pt>
                <c:pt idx="12">
                  <c:v>43.769983501888241</c:v>
                </c:pt>
                <c:pt idx="13">
                  <c:v>44.523750385630585</c:v>
                </c:pt>
                <c:pt idx="14">
                  <c:v>44.836639739465106</c:v>
                </c:pt>
                <c:pt idx="15">
                  <c:v>44.994478561004556</c:v>
                </c:pt>
                <c:pt idx="16">
                  <c:v>45.035094987199123</c:v>
                </c:pt>
                <c:pt idx="17">
                  <c:v>45.029658690563707</c:v>
                </c:pt>
                <c:pt idx="18">
                  <c:v>45.062261041345067</c:v>
                </c:pt>
                <c:pt idx="19">
                  <c:v>45.018241884367555</c:v>
                </c:pt>
                <c:pt idx="20">
                  <c:v>44.995808116847236</c:v>
                </c:pt>
                <c:pt idx="21">
                  <c:v>44.91922557547597</c:v>
                </c:pt>
                <c:pt idx="22">
                  <c:v>44.853149871611564</c:v>
                </c:pt>
                <c:pt idx="23">
                  <c:v>44.77931402255097</c:v>
                </c:pt>
                <c:pt idx="24">
                  <c:v>44.689400952358781</c:v>
                </c:pt>
                <c:pt idx="25">
                  <c:v>44.59612542890261</c:v>
                </c:pt>
                <c:pt idx="26">
                  <c:v>44.499252823789178</c:v>
                </c:pt>
                <c:pt idx="27">
                  <c:v>44.398881029396733</c:v>
                </c:pt>
                <c:pt idx="28">
                  <c:v>44.295064126686356</c:v>
                </c:pt>
                <c:pt idx="29">
                  <c:v>44.187848369157742</c:v>
                </c:pt>
                <c:pt idx="30">
                  <c:v>44.077775064924609</c:v>
                </c:pt>
                <c:pt idx="31">
                  <c:v>43.968384187352875</c:v>
                </c:pt>
                <c:pt idx="32">
                  <c:v>43.855766446552067</c:v>
                </c:pt>
                <c:pt idx="33">
                  <c:v>43.73997565252126</c:v>
                </c:pt>
                <c:pt idx="34">
                  <c:v>43.621075012044436</c:v>
                </c:pt>
                <c:pt idx="35">
                  <c:v>43.499144562166684</c:v>
                </c:pt>
                <c:pt idx="36">
                  <c:v>43.369048501488813</c:v>
                </c:pt>
                <c:pt idx="37">
                  <c:v>43.236105608944712</c:v>
                </c:pt>
                <c:pt idx="38">
                  <c:v>43.100411551061015</c:v>
                </c:pt>
                <c:pt idx="39">
                  <c:v>42.962112974021451</c:v>
                </c:pt>
                <c:pt idx="40">
                  <c:v>42.821399977672108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1-EF40-B855-D3D11364BF9B}"/>
            </c:ext>
          </c:extLst>
        </c:ser>
        <c:ser>
          <c:idx val="2"/>
          <c:order val="2"/>
          <c:tx>
            <c:strRef>
              <c:f>'4 ENERGY-SEGMENT results v41FRB'!$A$29</c:f>
              <c:strCache>
                <c:ptCount val="1"/>
                <c:pt idx="0">
                  <c:v>   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v41FRB'!$B$29:$AP$29</c:f>
              <c:numCache>
                <c:formatCode>_ * #,##0.000000000000_ ;_ * \-#,##0.000000000000_ ;_ * ""\-""??_ ;_ @_ </c:formatCode>
                <c:ptCount val="41"/>
                <c:pt idx="0">
                  <c:v>3.2121529645996016E-2</c:v>
                </c:pt>
                <c:pt idx="1">
                  <c:v>3.5397860270484818E-2</c:v>
                </c:pt>
                <c:pt idx="2">
                  <c:v>3.9091502179930043E-2</c:v>
                </c:pt>
                <c:pt idx="3">
                  <c:v>4.3551833514450196E-2</c:v>
                </c:pt>
                <c:pt idx="4">
                  <c:v>4.8680812560170254E-2</c:v>
                </c:pt>
                <c:pt idx="5">
                  <c:v>5.3162673141081737E-2</c:v>
                </c:pt>
                <c:pt idx="6">
                  <c:v>5.7340210519408193E-2</c:v>
                </c:pt>
                <c:pt idx="7">
                  <c:v>6.1645412565261549E-2</c:v>
                </c:pt>
                <c:pt idx="8">
                  <c:v>6.666291435431039E-2</c:v>
                </c:pt>
                <c:pt idx="9">
                  <c:v>7.1996340314863322E-2</c:v>
                </c:pt>
                <c:pt idx="10">
                  <c:v>7.8552861929947898E-2</c:v>
                </c:pt>
                <c:pt idx="11">
                  <c:v>8.4557354646384697E-2</c:v>
                </c:pt>
                <c:pt idx="12">
                  <c:v>8.8195304658927637E-2</c:v>
                </c:pt>
                <c:pt idx="13">
                  <c:v>9.6637799241299727E-2</c:v>
                </c:pt>
                <c:pt idx="14">
                  <c:v>0.10834145517545636</c:v>
                </c:pt>
                <c:pt idx="15">
                  <c:v>0.12885690411982578</c:v>
                </c:pt>
                <c:pt idx="16">
                  <c:v>0.15588935473194901</c:v>
                </c:pt>
                <c:pt idx="17">
                  <c:v>0.19680846533912369</c:v>
                </c:pt>
                <c:pt idx="18">
                  <c:v>0.3079554767558606</c:v>
                </c:pt>
                <c:pt idx="19">
                  <c:v>0.35154442939176911</c:v>
                </c:pt>
                <c:pt idx="20">
                  <c:v>0.47321884799733821</c:v>
                </c:pt>
                <c:pt idx="21">
                  <c:v>0.48071186722380016</c:v>
                </c:pt>
                <c:pt idx="22">
                  <c:v>0.55835455406413026</c:v>
                </c:pt>
                <c:pt idx="23">
                  <c:v>0.63612925831494416</c:v>
                </c:pt>
                <c:pt idx="24">
                  <c:v>0.63799455169634844</c:v>
                </c:pt>
                <c:pt idx="25">
                  <c:v>0.64240017738283484</c:v>
                </c:pt>
                <c:pt idx="26">
                  <c:v>0.6467542486281278</c:v>
                </c:pt>
                <c:pt idx="27">
                  <c:v>0.65105646399564421</c:v>
                </c:pt>
                <c:pt idx="28">
                  <c:v>0.65530663700581759</c:v>
                </c:pt>
                <c:pt idx="29">
                  <c:v>0.659503664285501</c:v>
                </c:pt>
                <c:pt idx="30">
                  <c:v>0.6685359601987686</c:v>
                </c:pt>
                <c:pt idx="31">
                  <c:v>0.71671226406092647</c:v>
                </c:pt>
                <c:pt idx="32">
                  <c:v>0.76531616064008068</c:v>
                </c:pt>
                <c:pt idx="33">
                  <c:v>0.81434813397823935</c:v>
                </c:pt>
                <c:pt idx="34">
                  <c:v>0.86380878874330969</c:v>
                </c:pt>
                <c:pt idx="35">
                  <c:v>0.91369874219945912</c:v>
                </c:pt>
                <c:pt idx="36">
                  <c:v>0.9605877412891457</c:v>
                </c:pt>
                <c:pt idx="37">
                  <c:v>1.0044079622878763</c:v>
                </c:pt>
                <c:pt idx="38">
                  <c:v>1.0450909991178865</c:v>
                </c:pt>
                <c:pt idx="39">
                  <c:v>1.0825684222109344</c:v>
                </c:pt>
                <c:pt idx="40">
                  <c:v>1.1167710414065768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51-EF40-B855-D3D11364BF9B}"/>
            </c:ext>
          </c:extLst>
        </c:ser>
        <c:ser>
          <c:idx val="3"/>
          <c:order val="3"/>
          <c:tx>
            <c:strRef>
              <c:f>'4 ENERGY-SEGMENT results v41FRB'!$A$30</c:f>
              <c:strCache>
                <c:ptCount val="1"/>
                <c:pt idx="0">
                  <c:v>   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v41FRB'!$B$30:$AP$30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1.3653300045688405E-5</c:v>
                </c:pt>
                <c:pt idx="2">
                  <c:v>1.5077973765106266E-4</c:v>
                </c:pt>
                <c:pt idx="3">
                  <c:v>1.0079020245330427E-3</c:v>
                </c:pt>
                <c:pt idx="4">
                  <c:v>1.5021331465192951E-2</c:v>
                </c:pt>
                <c:pt idx="5">
                  <c:v>2.050536168230678E-2</c:v>
                </c:pt>
                <c:pt idx="6">
                  <c:v>6.6350035814780314E-2</c:v>
                </c:pt>
                <c:pt idx="7">
                  <c:v>7.9231603715249288E-2</c:v>
                </c:pt>
                <c:pt idx="8">
                  <c:v>8.5680497426027943E-2</c:v>
                </c:pt>
                <c:pt idx="9">
                  <c:v>9.2535442093707634E-2</c:v>
                </c:pt>
                <c:pt idx="10">
                  <c:v>0.10283885308727278</c:v>
                </c:pt>
                <c:pt idx="11">
                  <c:v>0.11070384079375414</c:v>
                </c:pt>
                <c:pt idx="12">
                  <c:v>0.12348913312191938</c:v>
                </c:pt>
                <c:pt idx="13">
                  <c:v>0.13445679190483534</c:v>
                </c:pt>
                <c:pt idx="14">
                  <c:v>0.13990319642689675</c:v>
                </c:pt>
                <c:pt idx="15">
                  <c:v>0.1433231654598382</c:v>
                </c:pt>
                <c:pt idx="16">
                  <c:v>0.14499292180234161</c:v>
                </c:pt>
                <c:pt idx="17">
                  <c:v>0.14599000039759535</c:v>
                </c:pt>
                <c:pt idx="18">
                  <c:v>0.14804782530308841</c:v>
                </c:pt>
                <c:pt idx="19">
                  <c:v>0.14854195783322544</c:v>
                </c:pt>
                <c:pt idx="20">
                  <c:v>0.14986563399802413</c:v>
                </c:pt>
                <c:pt idx="21">
                  <c:v>0.1497238714975575</c:v>
                </c:pt>
                <c:pt idx="22">
                  <c:v>0.15008374857945833</c:v>
                </c:pt>
                <c:pt idx="23">
                  <c:v>0.15027755724921946</c:v>
                </c:pt>
                <c:pt idx="24">
                  <c:v>0.15002965606861224</c:v>
                </c:pt>
                <c:pt idx="25">
                  <c:v>0.14977345153373367</c:v>
                </c:pt>
                <c:pt idx="26">
                  <c:v>0.14950037372121913</c:v>
                </c:pt>
                <c:pt idx="27">
                  <c:v>0.14921195424149267</c:v>
                </c:pt>
                <c:pt idx="28">
                  <c:v>0.14890935568060684</c:v>
                </c:pt>
                <c:pt idx="29">
                  <c:v>0.14859346636263782</c:v>
                </c:pt>
                <c:pt idx="30">
                  <c:v>0.14826602587497753</c:v>
                </c:pt>
                <c:pt idx="31">
                  <c:v>0.14793059991623089</c:v>
                </c:pt>
                <c:pt idx="32">
                  <c:v>0.1475808365601515</c:v>
                </c:pt>
                <c:pt idx="33">
                  <c:v>0.14721813168173697</c:v>
                </c:pt>
                <c:pt idx="34">
                  <c:v>0.14684338629884008</c:v>
                </c:pt>
                <c:pt idx="35">
                  <c:v>0.14645720676629759</c:v>
                </c:pt>
                <c:pt idx="36">
                  <c:v>0.14605990660571919</c:v>
                </c:pt>
                <c:pt idx="37">
                  <c:v>0.1456521819754231</c:v>
                </c:pt>
                <c:pt idx="38">
                  <c:v>0.1452342862887635</c:v>
                </c:pt>
                <c:pt idx="39">
                  <c:v>0.14480659645936086</c:v>
                </c:pt>
                <c:pt idx="40">
                  <c:v>0.14436959479239567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51-EF40-B855-D3D11364BF9B}"/>
            </c:ext>
          </c:extLst>
        </c:ser>
        <c:ser>
          <c:idx val="4"/>
          <c:order val="4"/>
          <c:tx>
            <c:strRef>
              <c:f>'4 ENERGY-SEGMENT results v41FRB'!$A$31</c:f>
              <c:strCache>
                <c:ptCount val="1"/>
                <c:pt idx="0">
                  <c:v>   Electricos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v41FRB'!$B$31:$AP$31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2.0664818996635297E-6</c:v>
                </c:pt>
                <c:pt idx="2">
                  <c:v>4.5642239993155653E-6</c:v>
                </c:pt>
                <c:pt idx="3">
                  <c:v>7.627501348985198E-6</c:v>
                </c:pt>
                <c:pt idx="4">
                  <c:v>1.7051542197377078E-4</c:v>
                </c:pt>
                <c:pt idx="5">
                  <c:v>2.7932120995414702E-4</c:v>
                </c:pt>
                <c:pt idx="6">
                  <c:v>3.3474482992988685E-4</c:v>
                </c:pt>
                <c:pt idx="7">
                  <c:v>4.0486280618725782E-4</c:v>
                </c:pt>
                <c:pt idx="8">
                  <c:v>4.3781578305659611E-4</c:v>
                </c:pt>
                <c:pt idx="9">
                  <c:v>4.7284362553709654E-4</c:v>
                </c:pt>
                <c:pt idx="10">
                  <c:v>1.339885279761267E-3</c:v>
                </c:pt>
                <c:pt idx="11">
                  <c:v>3.9441192933713934E-3</c:v>
                </c:pt>
                <c:pt idx="12">
                  <c:v>5.9487540651022349E-3</c:v>
                </c:pt>
                <c:pt idx="13">
                  <c:v>9.3942352870855159E-3</c:v>
                </c:pt>
                <c:pt idx="14">
                  <c:v>1.3067878744596138E-2</c:v>
                </c:pt>
                <c:pt idx="15">
                  <c:v>1.8371876479368977E-2</c:v>
                </c:pt>
                <c:pt idx="16">
                  <c:v>2.4983889982492728E-2</c:v>
                </c:pt>
                <c:pt idx="17">
                  <c:v>3.6386335285881075E-2</c:v>
                </c:pt>
                <c:pt idx="18">
                  <c:v>7.5363013593567452E-2</c:v>
                </c:pt>
                <c:pt idx="19">
                  <c:v>9.5504233300399241E-2</c:v>
                </c:pt>
                <c:pt idx="20">
                  <c:v>0.16646657531521913</c:v>
                </c:pt>
                <c:pt idx="21">
                  <c:v>0.17175379004429084</c:v>
                </c:pt>
                <c:pt idx="22">
                  <c:v>0.231228119761968</c:v>
                </c:pt>
                <c:pt idx="23">
                  <c:v>0.29456218483773722</c:v>
                </c:pt>
                <c:pt idx="24">
                  <c:v>0.29636116807616408</c:v>
                </c:pt>
                <c:pt idx="25">
                  <c:v>0.30038902311418941</c:v>
                </c:pt>
                <c:pt idx="26">
                  <c:v>0.30443499771481658</c:v>
                </c:pt>
                <c:pt idx="27">
                  <c:v>0.30847971262129698</c:v>
                </c:pt>
                <c:pt idx="28">
                  <c:v>0.31251271260254637</c:v>
                </c:pt>
                <c:pt idx="29">
                  <c:v>0.3165275568837847</c:v>
                </c:pt>
                <c:pt idx="30">
                  <c:v>0.32478411454626743</c:v>
                </c:pt>
                <c:pt idx="31">
                  <c:v>0.36721410639474023</c:v>
                </c:pt>
                <c:pt idx="32">
                  <c:v>0.41004772807055362</c:v>
                </c:pt>
                <c:pt idx="33">
                  <c:v>0.4532811438339247</c:v>
                </c:pt>
                <c:pt idx="34">
                  <c:v>0.49691260346653543</c:v>
                </c:pt>
                <c:pt idx="35">
                  <c:v>0.54094130801838713</c:v>
                </c:pt>
                <c:pt idx="36">
                  <c:v>0.5913591631771512</c:v>
                </c:pt>
                <c:pt idx="37">
                  <c:v>0.64298976173329236</c:v>
                </c:pt>
                <c:pt idx="38">
                  <c:v>0.69584841384453955</c:v>
                </c:pt>
                <c:pt idx="39">
                  <c:v>0.7499513834303998</c:v>
                </c:pt>
                <c:pt idx="40">
                  <c:v>0.80531502052785175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51-EF40-B855-D3D11364BF9B}"/>
            </c:ext>
          </c:extLst>
        </c:ser>
        <c:ser>
          <c:idx val="5"/>
          <c:order val="5"/>
          <c:tx>
            <c:strRef>
              <c:f>'4 ENERGY-SEGMENT results v41FRB'!$A$32</c:f>
              <c:strCache>
                <c:ptCount val="1"/>
                <c:pt idx="0">
                  <c:v>   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v41FRB'!$B$32:$AP$32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1.281546073728472E-2</c:v>
                </c:pt>
                <c:pt idx="2">
                  <c:v>2.512947378001662E-2</c:v>
                </c:pt>
                <c:pt idx="3">
                  <c:v>3.2611229949335761E-2</c:v>
                </c:pt>
                <c:pt idx="4">
                  <c:v>5.0121175988860484E-2</c:v>
                </c:pt>
                <c:pt idx="5">
                  <c:v>8.3934624314668596E-2</c:v>
                </c:pt>
                <c:pt idx="6">
                  <c:v>0.10663117204683822</c:v>
                </c:pt>
                <c:pt idx="7">
                  <c:v>0.12040716747517702</c:v>
                </c:pt>
                <c:pt idx="8">
                  <c:v>0.14268661267094976</c:v>
                </c:pt>
                <c:pt idx="9">
                  <c:v>0.16084116078085856</c:v>
                </c:pt>
                <c:pt idx="10">
                  <c:v>0.21312307135786415</c:v>
                </c:pt>
                <c:pt idx="11">
                  <c:v>0.22846465912592573</c:v>
                </c:pt>
                <c:pt idx="12">
                  <c:v>0.23759918921889658</c:v>
                </c:pt>
                <c:pt idx="13">
                  <c:v>0.24961297157781251</c:v>
                </c:pt>
                <c:pt idx="14">
                  <c:v>0.25895243387273936</c:v>
                </c:pt>
                <c:pt idx="15">
                  <c:v>0.26844640475662507</c:v>
                </c:pt>
                <c:pt idx="16">
                  <c:v>0.27643529735950251</c:v>
                </c:pt>
                <c:pt idx="17">
                  <c:v>0.28567345634241031</c:v>
                </c:pt>
                <c:pt idx="18">
                  <c:v>0.30857258091409678</c:v>
                </c:pt>
                <c:pt idx="19">
                  <c:v>0.31717682021801702</c:v>
                </c:pt>
                <c:pt idx="20">
                  <c:v>0.34220823949139151</c:v>
                </c:pt>
                <c:pt idx="21">
                  <c:v>0.3434153800808587</c:v>
                </c:pt>
                <c:pt idx="22">
                  <c:v>0.35985525847987321</c:v>
                </c:pt>
                <c:pt idx="23">
                  <c:v>0.37651396989062119</c:v>
                </c:pt>
                <c:pt idx="24">
                  <c:v>0.37647833459470093</c:v>
                </c:pt>
                <c:pt idx="25">
                  <c:v>0.37699166805331413</c:v>
                </c:pt>
                <c:pt idx="26">
                  <c:v>0.37747810847293456</c:v>
                </c:pt>
                <c:pt idx="27">
                  <c:v>0.37793663200431332</c:v>
                </c:pt>
                <c:pt idx="28">
                  <c:v>0.37836658089378056</c:v>
                </c:pt>
                <c:pt idx="29">
                  <c:v>0.37876739833693895</c:v>
                </c:pt>
                <c:pt idx="30">
                  <c:v>0.38023573598460819</c:v>
                </c:pt>
                <c:pt idx="31">
                  <c:v>0.39047209197320748</c:v>
                </c:pt>
                <c:pt idx="32">
                  <c:v>0.40078885026485866</c:v>
                </c:pt>
                <c:pt idx="33">
                  <c:v>0.41118571857210767</c:v>
                </c:pt>
                <c:pt idx="34">
                  <c:v>0.42166265071732684</c:v>
                </c:pt>
                <c:pt idx="35">
                  <c:v>0.43221992395653908</c:v>
                </c:pt>
                <c:pt idx="36">
                  <c:v>0.44285819419285788</c:v>
                </c:pt>
                <c:pt idx="37">
                  <c:v>0.45357806550405022</c:v>
                </c:pt>
                <c:pt idx="38">
                  <c:v>0.4643801240382997</c:v>
                </c:pt>
                <c:pt idx="39">
                  <c:v>0.47526530760783398</c:v>
                </c:pt>
                <c:pt idx="40">
                  <c:v>0.48623475313704817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51-EF40-B855-D3D11364BF9B}"/>
            </c:ext>
          </c:extLst>
        </c:ser>
        <c:ser>
          <c:idx val="6"/>
          <c:order val="6"/>
          <c:tx>
            <c:strRef>
              <c:f>'4 ENERGY-SEGMENT results v41FRB'!$A$33</c:f>
              <c:strCache>
                <c:ptCount val="1"/>
                <c:pt idx="0">
                  <c:v>   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v41FRB'!$B$33:$AP$33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51-EF40-B855-D3D11364B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7647"/>
        <c:axId val="605665887"/>
      </c:scatterChart>
      <c:valAx>
        <c:axId val="60564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5887"/>
        <c:crosses val="autoZero"/>
        <c:crossBetween val="midCat"/>
      </c:valAx>
      <c:valAx>
        <c:axId val="60566588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7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Categorías</a:t>
            </a:r>
            <a:r>
              <a:rPr lang="es-ES" baseline="0"/>
              <a:t> desagregadas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 ENERGY-SEGMENT results v41FRB'!$A$8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v41FRB'!$B$8:$AP$8</c:f>
              <c:numCache>
                <c:formatCode>_ * #,##0.000000000000_ ;_ * \-#,##0.000000000000_ ;_ * ""\-""??_ ;_ @_ </c:formatCode>
                <c:ptCount val="41"/>
                <c:pt idx="0">
                  <c:v>52.731829564547247</c:v>
                </c:pt>
                <c:pt idx="1">
                  <c:v>57.026490834174069</c:v>
                </c:pt>
                <c:pt idx="2">
                  <c:v>61.099283483988359</c:v>
                </c:pt>
                <c:pt idx="3">
                  <c:v>64.847079434070778</c:v>
                </c:pt>
                <c:pt idx="4">
                  <c:v>68.953795405157678</c:v>
                </c:pt>
                <c:pt idx="5">
                  <c:v>72.581101765631274</c:v>
                </c:pt>
                <c:pt idx="6">
                  <c:v>75.832816225058551</c:v>
                </c:pt>
                <c:pt idx="7">
                  <c:v>78.788940338692527</c:v>
                </c:pt>
                <c:pt idx="8">
                  <c:v>81.861022066290275</c:v>
                </c:pt>
                <c:pt idx="9">
                  <c:v>84.886776243192912</c:v>
                </c:pt>
                <c:pt idx="10">
                  <c:v>88.923014363925361</c:v>
                </c:pt>
                <c:pt idx="11">
                  <c:v>91.21968759170592</c:v>
                </c:pt>
                <c:pt idx="12">
                  <c:v>91.922793387120521</c:v>
                </c:pt>
                <c:pt idx="13">
                  <c:v>92.560313978744475</c:v>
                </c:pt>
                <c:pt idx="14">
                  <c:v>93.101324044123871</c:v>
                </c:pt>
                <c:pt idx="15">
                  <c:v>93.547256435717969</c:v>
                </c:pt>
                <c:pt idx="16">
                  <c:v>93.924090191015907</c:v>
                </c:pt>
                <c:pt idx="17">
                  <c:v>94.256136651609395</c:v>
                </c:pt>
                <c:pt idx="18">
                  <c:v>94.601461827752914</c:v>
                </c:pt>
                <c:pt idx="19">
                  <c:v>94.943378230245216</c:v>
                </c:pt>
                <c:pt idx="20">
                  <c:v>95.272393600917084</c:v>
                </c:pt>
                <c:pt idx="21">
                  <c:v>95.583769620427617</c:v>
                </c:pt>
                <c:pt idx="22">
                  <c:v>95.875372095795043</c:v>
                </c:pt>
                <c:pt idx="23">
                  <c:v>96.146359806366775</c:v>
                </c:pt>
                <c:pt idx="24">
                  <c:v>96.396562001451031</c:v>
                </c:pt>
                <c:pt idx="25">
                  <c:v>96.626139179818594</c:v>
                </c:pt>
                <c:pt idx="26">
                  <c:v>96.835446553863548</c:v>
                </c:pt>
                <c:pt idx="27">
                  <c:v>97.024972590283056</c:v>
                </c:pt>
                <c:pt idx="28">
                  <c:v>97.195155557169088</c:v>
                </c:pt>
                <c:pt idx="29">
                  <c:v>97.346467139551109</c:v>
                </c:pt>
                <c:pt idx="30">
                  <c:v>97.479396206395876</c:v>
                </c:pt>
                <c:pt idx="31">
                  <c:v>97.59944006499488</c:v>
                </c:pt>
                <c:pt idx="32">
                  <c:v>97.703414435405364</c:v>
                </c:pt>
                <c:pt idx="33">
                  <c:v>97.722144407091605</c:v>
                </c:pt>
                <c:pt idx="34">
                  <c:v>97.739079949010844</c:v>
                </c:pt>
                <c:pt idx="35">
                  <c:v>97.76144816381148</c:v>
                </c:pt>
                <c:pt idx="36">
                  <c:v>97.783565874026991</c:v>
                </c:pt>
                <c:pt idx="37">
                  <c:v>97.805932478774508</c:v>
                </c:pt>
                <c:pt idx="38">
                  <c:v>97.828929998044927</c:v>
                </c:pt>
                <c:pt idx="39">
                  <c:v>97.853048081097327</c:v>
                </c:pt>
                <c:pt idx="40">
                  <c:v>97.87884701480948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D-A74E-98F5-20EE0AC9108E}"/>
            </c:ext>
          </c:extLst>
        </c:ser>
        <c:ser>
          <c:idx val="1"/>
          <c:order val="1"/>
          <c:tx>
            <c:strRef>
              <c:f>'4 ENERGY-SEGMENT results v41FRB'!$A$17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'4 ENERGY-SEGMENT results v41FRB'!$B$17:$AP$17</c:f>
              <c:numCache>
                <c:formatCode>_ * #,##0.000000000000_ ;_ * \-#,##0.000000000000_ ;_ * ""\-""??_ ;_ @_ </c:formatCode>
                <c:ptCount val="41"/>
                <c:pt idx="0">
                  <c:v>17.9594723664183</c:v>
                </c:pt>
                <c:pt idx="1">
                  <c:v>19.490197147901764</c:v>
                </c:pt>
                <c:pt idx="2">
                  <c:v>20.886381602052115</c:v>
                </c:pt>
                <c:pt idx="3">
                  <c:v>22.171721657489641</c:v>
                </c:pt>
                <c:pt idx="4">
                  <c:v>23.579737400946676</c:v>
                </c:pt>
                <c:pt idx="5">
                  <c:v>24.823897590267986</c:v>
                </c:pt>
                <c:pt idx="6">
                  <c:v>25.941180191213107</c:v>
                </c:pt>
                <c:pt idx="7">
                  <c:v>26.957235757862509</c:v>
                </c:pt>
                <c:pt idx="8">
                  <c:v>28.013278468155818</c:v>
                </c:pt>
                <c:pt idx="9">
                  <c:v>29.053155978521719</c:v>
                </c:pt>
                <c:pt idx="10">
                  <c:v>30.385443344293048</c:v>
                </c:pt>
                <c:pt idx="11">
                  <c:v>31.164431900219594</c:v>
                </c:pt>
                <c:pt idx="12">
                  <c:v>31.85222845777767</c:v>
                </c:pt>
                <c:pt idx="13">
                  <c:v>32.231991262096351</c:v>
                </c:pt>
                <c:pt idx="14">
                  <c:v>32.970567242251398</c:v>
                </c:pt>
                <c:pt idx="15">
                  <c:v>33.766741023075411</c:v>
                </c:pt>
                <c:pt idx="16">
                  <c:v>34.595030016459297</c:v>
                </c:pt>
                <c:pt idx="17">
                  <c:v>35.456003686739685</c:v>
                </c:pt>
                <c:pt idx="18">
                  <c:v>36.502920059050787</c:v>
                </c:pt>
                <c:pt idx="19">
                  <c:v>37.704880285115493</c:v>
                </c:pt>
                <c:pt idx="20">
                  <c:v>38.956459405611234</c:v>
                </c:pt>
                <c:pt idx="21">
                  <c:v>40.02375071830545</c:v>
                </c:pt>
                <c:pt idx="22">
                  <c:v>40.999048480021408</c:v>
                </c:pt>
                <c:pt idx="23">
                  <c:v>41.868426389967389</c:v>
                </c:pt>
                <c:pt idx="24">
                  <c:v>42.691816450061246</c:v>
                </c:pt>
                <c:pt idx="25">
                  <c:v>43.46821484357212</c:v>
                </c:pt>
                <c:pt idx="26">
                  <c:v>44.198404898420861</c:v>
                </c:pt>
                <c:pt idx="27">
                  <c:v>44.88405809039952</c:v>
                </c:pt>
                <c:pt idx="28">
                  <c:v>45.527223080599882</c:v>
                </c:pt>
                <c:pt idx="29">
                  <c:v>46.130113887551218</c:v>
                </c:pt>
                <c:pt idx="30">
                  <c:v>46.694988834849234</c:v>
                </c:pt>
                <c:pt idx="31">
                  <c:v>47.224091332478615</c:v>
                </c:pt>
                <c:pt idx="32">
                  <c:v>47.71960203191167</c:v>
                </c:pt>
                <c:pt idx="33">
                  <c:v>48.183598019983677</c:v>
                </c:pt>
                <c:pt idx="34">
                  <c:v>48.618079916465845</c:v>
                </c:pt>
                <c:pt idx="35">
                  <c:v>49.029956613182783</c:v>
                </c:pt>
                <c:pt idx="36">
                  <c:v>49.417462022393416</c:v>
                </c:pt>
                <c:pt idx="37">
                  <c:v>49.783781470912714</c:v>
                </c:pt>
                <c:pt idx="38">
                  <c:v>50.040473334990644</c:v>
                </c:pt>
                <c:pt idx="39">
                  <c:v>50.29950455696202</c:v>
                </c:pt>
                <c:pt idx="40">
                  <c:v>50.561083199170817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D-A74E-98F5-20EE0AC9108E}"/>
            </c:ext>
          </c:extLst>
        </c:ser>
        <c:ser>
          <c:idx val="2"/>
          <c:order val="2"/>
          <c:tx>
            <c:strRef>
              <c:f>'4 ENERGY-SEGMENT results v41FRB'!$A$26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'4 ENERGY-SEGMENT results v41FRB'!$B$26:$AP$26</c:f>
              <c:numCache>
                <c:formatCode>_ * #,##0.000000000000_ ;_ * \-#,##0.000000000000_ ;_ * ""\-""??_ ;_ @_ </c:formatCode>
                <c:ptCount val="41"/>
                <c:pt idx="0">
                  <c:v>21.152448957686214</c:v>
                </c:pt>
                <c:pt idx="1">
                  <c:v>23.218567007558256</c:v>
                </c:pt>
                <c:pt idx="2">
                  <c:v>25.562939153732604</c:v>
                </c:pt>
                <c:pt idx="3">
                  <c:v>28.445924456090232</c:v>
                </c:pt>
                <c:pt idx="4">
                  <c:v>31.683024005100769</c:v>
                </c:pt>
                <c:pt idx="5">
                  <c:v>34.386718692292561</c:v>
                </c:pt>
                <c:pt idx="6">
                  <c:v>36.930649836680359</c:v>
                </c:pt>
                <c:pt idx="7">
                  <c:v>39.654114437375085</c:v>
                </c:pt>
                <c:pt idx="8">
                  <c:v>42.792726396136068</c:v>
                </c:pt>
                <c:pt idx="9">
                  <c:v>46.168361636506681</c:v>
                </c:pt>
                <c:pt idx="10">
                  <c:v>50.62002663921006</c:v>
                </c:pt>
                <c:pt idx="11">
                  <c:v>53.456182728198584</c:v>
                </c:pt>
                <c:pt idx="12">
                  <c:v>54.675082833967508</c:v>
                </c:pt>
                <c:pt idx="13">
                  <c:v>55.600283763210626</c:v>
                </c:pt>
                <c:pt idx="14">
                  <c:v>55.999432242796715</c:v>
                </c:pt>
                <c:pt idx="15">
                  <c:v>56.223655703046752</c:v>
                </c:pt>
                <c:pt idx="16">
                  <c:v>56.313667554900874</c:v>
                </c:pt>
                <c:pt idx="17">
                  <c:v>56.368275818099384</c:v>
                </c:pt>
                <c:pt idx="18">
                  <c:v>56.580148503229509</c:v>
                </c:pt>
                <c:pt idx="19">
                  <c:v>56.598979797461936</c:v>
                </c:pt>
                <c:pt idx="20">
                  <c:v>56.789268005134858</c:v>
                </c:pt>
                <c:pt idx="21">
                  <c:v>56.710185028208045</c:v>
                </c:pt>
                <c:pt idx="22">
                  <c:v>56.783372963892454</c:v>
                </c:pt>
                <c:pt idx="23">
                  <c:v>56.851214263198401</c:v>
                </c:pt>
                <c:pt idx="24">
                  <c:v>56.745253680245554</c:v>
                </c:pt>
                <c:pt idx="25">
                  <c:v>56.640411673423003</c:v>
                </c:pt>
                <c:pt idx="26">
                  <c:v>56.531024835145203</c:v>
                </c:pt>
                <c:pt idx="27">
                  <c:v>56.417190773770301</c:v>
                </c:pt>
                <c:pt idx="28">
                  <c:v>56.298964304294877</c:v>
                </c:pt>
                <c:pt idx="29">
                  <c:v>56.17639398184054</c:v>
                </c:pt>
                <c:pt idx="30">
                  <c:v>56.060367441822933</c:v>
                </c:pt>
                <c:pt idx="31">
                  <c:v>56.027014738146498</c:v>
                </c:pt>
                <c:pt idx="32">
                  <c:v>55.990535962538161</c:v>
                </c:pt>
                <c:pt idx="33">
                  <c:v>55.950993861670355</c:v>
                </c:pt>
                <c:pt idx="34">
                  <c:v>55.908464304664378</c:v>
                </c:pt>
                <c:pt idx="35">
                  <c:v>55.863044071904227</c:v>
                </c:pt>
                <c:pt idx="36">
                  <c:v>55.811226759611039</c:v>
                </c:pt>
                <c:pt idx="37">
                  <c:v>55.75405803689717</c:v>
                </c:pt>
                <c:pt idx="38">
                  <c:v>55.691600405805403</c:v>
                </c:pt>
                <c:pt idx="39">
                  <c:v>55.623978206067697</c:v>
                </c:pt>
                <c:pt idx="40">
                  <c:v>55.551366924757083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CD-A74E-98F5-20EE0AC9108E}"/>
            </c:ext>
          </c:extLst>
        </c:ser>
        <c:ser>
          <c:idx val="5"/>
          <c:order val="3"/>
          <c:tx>
            <c:strRef>
              <c:f>'4 ENERGY-SEGMENT results v41FRB'!$A$84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'4 ENERGY-SEGMENT results v41FRB'!$B$84:$AP$84</c:f>
              <c:numCache>
                <c:formatCode>_ * #,##0.000000000000_ ;_ * \-#,##0.000000000000_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71.684297137632939</c:v>
                </c:pt>
                <c:pt idx="7">
                  <c:v>76.573448458900472</c:v>
                </c:pt>
                <c:pt idx="8">
                  <c:v>81.943900166540459</c:v>
                </c:pt>
                <c:pt idx="9">
                  <c:v>87.900847575919954</c:v>
                </c:pt>
                <c:pt idx="10">
                  <c:v>98.187522933280533</c:v>
                </c:pt>
                <c:pt idx="11">
                  <c:v>105.34897534935187</c:v>
                </c:pt>
                <c:pt idx="12">
                  <c:v>106.82477437075215</c:v>
                </c:pt>
                <c:pt idx="13">
                  <c:v>107.79944590230998</c:v>
                </c:pt>
                <c:pt idx="14">
                  <c:v>108.56358600299998</c:v>
                </c:pt>
                <c:pt idx="15">
                  <c:v>109.21430591215517</c:v>
                </c:pt>
                <c:pt idx="16">
                  <c:v>109.60352084025</c:v>
                </c:pt>
                <c:pt idx="17">
                  <c:v>109.77069738330553</c:v>
                </c:pt>
                <c:pt idx="18">
                  <c:v>109.81798567299082</c:v>
                </c:pt>
                <c:pt idx="19">
                  <c:v>109.78880030407083</c:v>
                </c:pt>
                <c:pt idx="20">
                  <c:v>109.70153696627342</c:v>
                </c:pt>
                <c:pt idx="21">
                  <c:v>108.71394945026807</c:v>
                </c:pt>
                <c:pt idx="22">
                  <c:v>107.37071490057346</c:v>
                </c:pt>
                <c:pt idx="23">
                  <c:v>105.79548640256982</c:v>
                </c:pt>
                <c:pt idx="24">
                  <c:v>104.02666207537678</c:v>
                </c:pt>
                <c:pt idx="25">
                  <c:v>102.00932195857438</c:v>
                </c:pt>
                <c:pt idx="26">
                  <c:v>99.972507765276973</c:v>
                </c:pt>
                <c:pt idx="27">
                  <c:v>97.868011323098074</c:v>
                </c:pt>
                <c:pt idx="28">
                  <c:v>95.777247888220245</c:v>
                </c:pt>
                <c:pt idx="29">
                  <c:v>93.694480746537522</c:v>
                </c:pt>
                <c:pt idx="30">
                  <c:v>91.628418836953387</c:v>
                </c:pt>
                <c:pt idx="31">
                  <c:v>89.552782269242471</c:v>
                </c:pt>
                <c:pt idx="32">
                  <c:v>87.486659309624642</c:v>
                </c:pt>
                <c:pt idx="33">
                  <c:v>85.421043232051403</c:v>
                </c:pt>
                <c:pt idx="34">
                  <c:v>83.356230767243744</c:v>
                </c:pt>
                <c:pt idx="35">
                  <c:v>81.27271200398107</c:v>
                </c:pt>
                <c:pt idx="36">
                  <c:v>79.170223769835104</c:v>
                </c:pt>
                <c:pt idx="37">
                  <c:v>77.058539092771298</c:v>
                </c:pt>
                <c:pt idx="38">
                  <c:v>74.937822748613911</c:v>
                </c:pt>
                <c:pt idx="39">
                  <c:v>72.808142146501311</c:v>
                </c:pt>
                <c:pt idx="40">
                  <c:v>70.67989612509821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CD-A74E-98F5-20EE0AC9108E}"/>
            </c:ext>
          </c:extLst>
        </c:ser>
        <c:ser>
          <c:idx val="6"/>
          <c:order val="4"/>
          <c:tx>
            <c:strRef>
              <c:f>'4 ENERGY-SEGMENT results v41FRB'!$A$37</c:f>
              <c:strCache>
                <c:ptCount val="1"/>
                <c:pt idx="0">
                  <c:v>      Microbus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v41FRB'!$B$37:$AP$37</c:f>
              <c:numCache>
                <c:formatCode>_ * #,##0.000000000000_ ;_ * \-#,##0.000000000000_ ;_ * ""\-""??_ ;_ @_ </c:formatCode>
                <c:ptCount val="41"/>
                <c:pt idx="0">
                  <c:v>11.333304365048074</c:v>
                </c:pt>
                <c:pt idx="1">
                  <c:v>12.034390221091535</c:v>
                </c:pt>
                <c:pt idx="2">
                  <c:v>12.856122576025173</c:v>
                </c:pt>
                <c:pt idx="3">
                  <c:v>13.584127929089254</c:v>
                </c:pt>
                <c:pt idx="4">
                  <c:v>14.315080668461841</c:v>
                </c:pt>
                <c:pt idx="5">
                  <c:v>14.816726458258255</c:v>
                </c:pt>
                <c:pt idx="6">
                  <c:v>15.095746055210006</c:v>
                </c:pt>
                <c:pt idx="7">
                  <c:v>15.324463524871145</c:v>
                </c:pt>
                <c:pt idx="8">
                  <c:v>15.472422513378362</c:v>
                </c:pt>
                <c:pt idx="9">
                  <c:v>15.679722275522233</c:v>
                </c:pt>
                <c:pt idx="10">
                  <c:v>15.870677103257828</c:v>
                </c:pt>
                <c:pt idx="11">
                  <c:v>15.939736950410872</c:v>
                </c:pt>
                <c:pt idx="12">
                  <c:v>16.360708331121529</c:v>
                </c:pt>
                <c:pt idx="13">
                  <c:v>17.077721002198931</c:v>
                </c:pt>
                <c:pt idx="14">
                  <c:v>17.73006812030134</c:v>
                </c:pt>
                <c:pt idx="15">
                  <c:v>18.072377352417021</c:v>
                </c:pt>
                <c:pt idx="16">
                  <c:v>18.364250128571211</c:v>
                </c:pt>
                <c:pt idx="17">
                  <c:v>18.501041165517247</c:v>
                </c:pt>
                <c:pt idx="18">
                  <c:v>18.769987065510584</c:v>
                </c:pt>
                <c:pt idx="19">
                  <c:v>19.044198770489256</c:v>
                </c:pt>
                <c:pt idx="20">
                  <c:v>19.144747164364091</c:v>
                </c:pt>
                <c:pt idx="21">
                  <c:v>19.231040822138713</c:v>
                </c:pt>
                <c:pt idx="22">
                  <c:v>19.304259066148969</c:v>
                </c:pt>
                <c:pt idx="23">
                  <c:v>19.366351617622055</c:v>
                </c:pt>
                <c:pt idx="24">
                  <c:v>19.41914355132986</c:v>
                </c:pt>
                <c:pt idx="25">
                  <c:v>19.464087268237172</c:v>
                </c:pt>
                <c:pt idx="26">
                  <c:v>19.502310827224772</c:v>
                </c:pt>
                <c:pt idx="27">
                  <c:v>19.534698003830705</c:v>
                </c:pt>
                <c:pt idx="28">
                  <c:v>19.579232791265778</c:v>
                </c:pt>
                <c:pt idx="29">
                  <c:v>19.774708743675177</c:v>
                </c:pt>
                <c:pt idx="30">
                  <c:v>20.00015826277005</c:v>
                </c:pt>
                <c:pt idx="31">
                  <c:v>20.221357867066757</c:v>
                </c:pt>
                <c:pt idx="32">
                  <c:v>20.445310054617771</c:v>
                </c:pt>
                <c:pt idx="33">
                  <c:v>20.68195279887815</c:v>
                </c:pt>
                <c:pt idx="34">
                  <c:v>20.96868513449909</c:v>
                </c:pt>
                <c:pt idx="35">
                  <c:v>21.280224188163132</c:v>
                </c:pt>
                <c:pt idx="36">
                  <c:v>21.615751332470857</c:v>
                </c:pt>
                <c:pt idx="37">
                  <c:v>21.974620938748235</c:v>
                </c:pt>
                <c:pt idx="38">
                  <c:v>22.384094146055347</c:v>
                </c:pt>
                <c:pt idx="39">
                  <c:v>22.8230291476819</c:v>
                </c:pt>
                <c:pt idx="40">
                  <c:v>23.300339986963522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CD-A74E-98F5-20EE0AC9108E}"/>
            </c:ext>
          </c:extLst>
        </c:ser>
        <c:ser>
          <c:idx val="7"/>
          <c:order val="5"/>
          <c:tx>
            <c:strRef>
              <c:f>'4 ENERGY-SEGMENT results v41FRB'!$A$45</c:f>
              <c:strCache>
                <c:ptCount val="1"/>
                <c:pt idx="0">
                  <c:v>      Bus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v41FRB'!$B$45:$AP$45</c:f>
              <c:numCache>
                <c:formatCode>_ * #,##0.000000000000_ ;_ * \-#,##0.000000000000_ ;_ * ""\-""??_ ;_ @_ </c:formatCode>
                <c:ptCount val="41"/>
                <c:pt idx="0">
                  <c:v>51.447640107646542</c:v>
                </c:pt>
                <c:pt idx="1">
                  <c:v>53.266225731504548</c:v>
                </c:pt>
                <c:pt idx="2">
                  <c:v>55.682308396248629</c:v>
                </c:pt>
                <c:pt idx="3">
                  <c:v>58.741420385265535</c:v>
                </c:pt>
                <c:pt idx="4">
                  <c:v>56.894798122790078</c:v>
                </c:pt>
                <c:pt idx="5">
                  <c:v>59.313845263852862</c:v>
                </c:pt>
                <c:pt idx="6">
                  <c:v>61.362432841796817</c:v>
                </c:pt>
                <c:pt idx="7">
                  <c:v>63.714521645022458</c:v>
                </c:pt>
                <c:pt idx="8">
                  <c:v>65.557078773054599</c:v>
                </c:pt>
                <c:pt idx="9">
                  <c:v>67.886724782740629</c:v>
                </c:pt>
                <c:pt idx="10">
                  <c:v>66.670846963815933</c:v>
                </c:pt>
                <c:pt idx="11">
                  <c:v>69.513433404534339</c:v>
                </c:pt>
                <c:pt idx="12">
                  <c:v>70.791117876566133</c:v>
                </c:pt>
                <c:pt idx="13">
                  <c:v>71.552785779978251</c:v>
                </c:pt>
                <c:pt idx="14">
                  <c:v>73.077893942838998</c:v>
                </c:pt>
                <c:pt idx="15">
                  <c:v>72.940096483915227</c:v>
                </c:pt>
                <c:pt idx="16">
                  <c:v>72.796067328940296</c:v>
                </c:pt>
                <c:pt idx="17">
                  <c:v>72.645844456463223</c:v>
                </c:pt>
                <c:pt idx="18">
                  <c:v>77.668194872767344</c:v>
                </c:pt>
                <c:pt idx="19">
                  <c:v>77.505238732314098</c:v>
                </c:pt>
                <c:pt idx="20">
                  <c:v>80.632559008782053</c:v>
                </c:pt>
                <c:pt idx="21">
                  <c:v>82.310645440639732</c:v>
                </c:pt>
                <c:pt idx="22">
                  <c:v>82.128417572276362</c:v>
                </c:pt>
                <c:pt idx="23">
                  <c:v>84.989749624615001</c:v>
                </c:pt>
                <c:pt idx="24">
                  <c:v>86.535841938388728</c:v>
                </c:pt>
                <c:pt idx="25">
                  <c:v>87.923548284052004</c:v>
                </c:pt>
                <c:pt idx="26">
                  <c:v>87.717395975161352</c:v>
                </c:pt>
                <c:pt idx="27">
                  <c:v>87.505652879521136</c:v>
                </c:pt>
                <c:pt idx="28">
                  <c:v>89.691123342391521</c:v>
                </c:pt>
                <c:pt idx="29">
                  <c:v>90.925308764430909</c:v>
                </c:pt>
                <c:pt idx="30">
                  <c:v>91.428239037469012</c:v>
                </c:pt>
                <c:pt idx="31">
                  <c:v>91.973897246130889</c:v>
                </c:pt>
                <c:pt idx="32">
                  <c:v>92.713398517829461</c:v>
                </c:pt>
                <c:pt idx="33">
                  <c:v>93.261914380973607</c:v>
                </c:pt>
                <c:pt idx="34">
                  <c:v>94.144780342070803</c:v>
                </c:pt>
                <c:pt idx="35">
                  <c:v>93.892378085970364</c:v>
                </c:pt>
                <c:pt idx="36">
                  <c:v>93.635670107064684</c:v>
                </c:pt>
                <c:pt idx="37">
                  <c:v>95.300422585108507</c:v>
                </c:pt>
                <c:pt idx="38">
                  <c:v>95.035604491745062</c:v>
                </c:pt>
                <c:pt idx="39">
                  <c:v>94.766918908190917</c:v>
                </c:pt>
                <c:pt idx="40">
                  <c:v>94.918587835187708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CD-A74E-98F5-20EE0AC9108E}"/>
            </c:ext>
          </c:extLst>
        </c:ser>
        <c:ser>
          <c:idx val="8"/>
          <c:order val="6"/>
          <c:tx>
            <c:strRef>
              <c:f>'4 ENERGY-SEGMENT results v41FRB'!$A$54</c:f>
              <c:strCache>
                <c:ptCount val="1"/>
                <c:pt idx="0">
                  <c:v>      T Masivo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v41FRB'!$B$54:$AP$54</c:f>
              <c:numCache>
                <c:formatCode>_ * #,##0.000000000000_ ;_ * \-#,##0.000000000000_ ;_ * ""\-""??_ ;_ @_ </c:formatCode>
                <c:ptCount val="41"/>
                <c:pt idx="0">
                  <c:v>1.4367690397421196</c:v>
                </c:pt>
                <c:pt idx="1">
                  <c:v>1.4396478070899561</c:v>
                </c:pt>
                <c:pt idx="2">
                  <c:v>1.4410871915257093</c:v>
                </c:pt>
                <c:pt idx="3">
                  <c:v>1.4439659589995406</c:v>
                </c:pt>
                <c:pt idx="4">
                  <c:v>6.2040808718599347</c:v>
                </c:pt>
                <c:pt idx="5">
                  <c:v>6.2164497482299419</c:v>
                </c:pt>
                <c:pt idx="6">
                  <c:v>5.8227278668595925</c:v>
                </c:pt>
                <c:pt idx="7">
                  <c:v>5.6989111704817752</c:v>
                </c:pt>
                <c:pt idx="8">
                  <c:v>5.5380072863331842</c:v>
                </c:pt>
                <c:pt idx="9">
                  <c:v>5.5500610882489072</c:v>
                </c:pt>
                <c:pt idx="10">
                  <c:v>12.257652316564631</c:v>
                </c:pt>
                <c:pt idx="11">
                  <c:v>12.787002784929664</c:v>
                </c:pt>
                <c:pt idx="12">
                  <c:v>12.770856127640947</c:v>
                </c:pt>
                <c:pt idx="13">
                  <c:v>15.485709827112034</c:v>
                </c:pt>
                <c:pt idx="14">
                  <c:v>15.467092063523642</c:v>
                </c:pt>
                <c:pt idx="15">
                  <c:v>15.447123024722424</c:v>
                </c:pt>
                <c:pt idx="16">
                  <c:v>16.205785846290592</c:v>
                </c:pt>
                <c:pt idx="17">
                  <c:v>16.183060267735158</c:v>
                </c:pt>
                <c:pt idx="18">
                  <c:v>16.158930144640959</c:v>
                </c:pt>
                <c:pt idx="19">
                  <c:v>21.690436242921493</c:v>
                </c:pt>
                <c:pt idx="20">
                  <c:v>23.265127318747176</c:v>
                </c:pt>
                <c:pt idx="21">
                  <c:v>28.69095910292878</c:v>
                </c:pt>
                <c:pt idx="22">
                  <c:v>31.969310304596959</c:v>
                </c:pt>
                <c:pt idx="23">
                  <c:v>31.934781648098788</c:v>
                </c:pt>
                <c:pt idx="24">
                  <c:v>38.803754910856632</c:v>
                </c:pt>
                <c:pt idx="25">
                  <c:v>38.763322059570093</c:v>
                </c:pt>
                <c:pt idx="26">
                  <c:v>43.287617193100346</c:v>
                </c:pt>
                <c:pt idx="27">
                  <c:v>43.240396044001308</c:v>
                </c:pt>
                <c:pt idx="28">
                  <c:v>44.354424789502268</c:v>
                </c:pt>
                <c:pt idx="29">
                  <c:v>54.146573377612022</c:v>
                </c:pt>
                <c:pt idx="30">
                  <c:v>54.087703752590244</c:v>
                </c:pt>
                <c:pt idx="31">
                  <c:v>59.294475239063743</c:v>
                </c:pt>
                <c:pt idx="32">
                  <c:v>59.702072980843944</c:v>
                </c:pt>
                <c:pt idx="33">
                  <c:v>64.128832999819579</c:v>
                </c:pt>
                <c:pt idx="34">
                  <c:v>68.820327465817897</c:v>
                </c:pt>
                <c:pt idx="35">
                  <c:v>68.736388231171674</c:v>
                </c:pt>
                <c:pt idx="36">
                  <c:v>79.062228574880791</c:v>
                </c:pt>
                <c:pt idx="37">
                  <c:v>84.647192006343431</c:v>
                </c:pt>
                <c:pt idx="38">
                  <c:v>93.179808142315238</c:v>
                </c:pt>
                <c:pt idx="39">
                  <c:v>101.23613204346229</c:v>
                </c:pt>
                <c:pt idx="40">
                  <c:v>102.28882629588132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CD-A74E-98F5-20EE0AC9108E}"/>
            </c:ext>
          </c:extLst>
        </c:ser>
        <c:ser>
          <c:idx val="9"/>
          <c:order val="7"/>
          <c:tx>
            <c:strRef>
              <c:f>'4 ENERGY-SEGMENT results v41FRB'!$A$64</c:f>
              <c:strCache>
                <c:ptCount val="1"/>
                <c:pt idx="0">
                  <c:v>      Camion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v41FRB'!$B$64:$AP$64</c:f>
              <c:numCache>
                <c:formatCode>_ * #,##0.000000000000_ ;_ * \-#,##0.000000000000_ ;_ * ""\-""??_ ;_ @_ </c:formatCode>
                <c:ptCount val="41"/>
                <c:pt idx="0">
                  <c:v>48.551533218166945</c:v>
                </c:pt>
                <c:pt idx="1">
                  <c:v>51.602799569116506</c:v>
                </c:pt>
                <c:pt idx="2">
                  <c:v>55.182229264372133</c:v>
                </c:pt>
                <c:pt idx="3">
                  <c:v>57.75386339314327</c:v>
                </c:pt>
                <c:pt idx="4">
                  <c:v>60.535183547255279</c:v>
                </c:pt>
                <c:pt idx="5">
                  <c:v>63.134885167635645</c:v>
                </c:pt>
                <c:pt idx="6">
                  <c:v>65.031168896130779</c:v>
                </c:pt>
                <c:pt idx="7">
                  <c:v>66.459650328545294</c:v>
                </c:pt>
                <c:pt idx="8">
                  <c:v>67.880257246367677</c:v>
                </c:pt>
                <c:pt idx="9">
                  <c:v>69.651862585554994</c:v>
                </c:pt>
                <c:pt idx="10">
                  <c:v>73.525580296633052</c:v>
                </c:pt>
                <c:pt idx="11">
                  <c:v>76.196905001332084</c:v>
                </c:pt>
                <c:pt idx="12">
                  <c:v>76.793703963946342</c:v>
                </c:pt>
                <c:pt idx="13">
                  <c:v>77.140393465831011</c:v>
                </c:pt>
                <c:pt idx="14">
                  <c:v>77.276753726978754</c:v>
                </c:pt>
                <c:pt idx="15">
                  <c:v>77.232821883937589</c:v>
                </c:pt>
                <c:pt idx="16">
                  <c:v>76.995829960946594</c:v>
                </c:pt>
                <c:pt idx="17">
                  <c:v>76.547109583808719</c:v>
                </c:pt>
                <c:pt idx="18">
                  <c:v>75.968996315265969</c:v>
                </c:pt>
                <c:pt idx="19">
                  <c:v>75.094346417971138</c:v>
                </c:pt>
                <c:pt idx="20">
                  <c:v>73.926890936377447</c:v>
                </c:pt>
                <c:pt idx="21">
                  <c:v>72.468907511074676</c:v>
                </c:pt>
                <c:pt idx="22">
                  <c:v>70.949236052892871</c:v>
                </c:pt>
                <c:pt idx="23">
                  <c:v>69.370035095410444</c:v>
                </c:pt>
                <c:pt idx="24">
                  <c:v>67.735381626847541</c:v>
                </c:pt>
                <c:pt idx="25">
                  <c:v>66.051930129327715</c:v>
                </c:pt>
                <c:pt idx="26">
                  <c:v>57.903400699270684</c:v>
                </c:pt>
                <c:pt idx="27">
                  <c:v>43.312618660898721</c:v>
                </c:pt>
                <c:pt idx="28">
                  <c:v>28.792352559476502</c:v>
                </c:pt>
                <c:pt idx="29">
                  <c:v>14.333203320423642</c:v>
                </c:pt>
                <c:pt idx="30">
                  <c:v>9.7735905536672814</c:v>
                </c:pt>
                <c:pt idx="31">
                  <c:v>10.4665422127781</c:v>
                </c:pt>
                <c:pt idx="32">
                  <c:v>11.177634736126675</c:v>
                </c:pt>
                <c:pt idx="33">
                  <c:v>11.905322742216848</c:v>
                </c:pt>
                <c:pt idx="34">
                  <c:v>12.64886763419551</c:v>
                </c:pt>
                <c:pt idx="35">
                  <c:v>13.410648604712307</c:v>
                </c:pt>
                <c:pt idx="36">
                  <c:v>14.218636258184159</c:v>
                </c:pt>
                <c:pt idx="37">
                  <c:v>15.042614457104619</c:v>
                </c:pt>
                <c:pt idx="38">
                  <c:v>15.882621826406726</c:v>
                </c:pt>
                <c:pt idx="39">
                  <c:v>16.738939309368916</c:v>
                </c:pt>
                <c:pt idx="40">
                  <c:v>17.611863399987833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CD-A74E-98F5-20EE0AC9108E}"/>
            </c:ext>
          </c:extLst>
        </c:ser>
        <c:ser>
          <c:idx val="10"/>
          <c:order val="8"/>
          <c:tx>
            <c:strRef>
              <c:f>'4 ENERGY-SEGMENT results v41FRB'!$A$74</c:f>
              <c:strCache>
                <c:ptCount val="1"/>
                <c:pt idx="0">
                  <c:v>      Tractocamion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v41FRB'!$B$74:$AP$74</c:f>
              <c:numCache>
                <c:formatCode>_ * #,##0.000000000000_ ;_ * \-#,##0.000000000000_ ;_ * ""\-""??_ ;_ @_ </c:formatCode>
                <c:ptCount val="41"/>
                <c:pt idx="0">
                  <c:v>75.815402279952863</c:v>
                </c:pt>
                <c:pt idx="1">
                  <c:v>87.818924434692036</c:v>
                </c:pt>
                <c:pt idx="2">
                  <c:v>102.89733082381221</c:v>
                </c:pt>
                <c:pt idx="3">
                  <c:v>107.77239922237381</c:v>
                </c:pt>
                <c:pt idx="4">
                  <c:v>112.89070473659638</c:v>
                </c:pt>
                <c:pt idx="5">
                  <c:v>116.13654338586532</c:v>
                </c:pt>
                <c:pt idx="6">
                  <c:v>117.37338114652721</c:v>
                </c:pt>
                <c:pt idx="7">
                  <c:v>118.35436102097029</c:v>
                </c:pt>
                <c:pt idx="8">
                  <c:v>119.71167002871245</c:v>
                </c:pt>
                <c:pt idx="9">
                  <c:v>122.34597386922951</c:v>
                </c:pt>
                <c:pt idx="10">
                  <c:v>128.12452326959877</c:v>
                </c:pt>
                <c:pt idx="11">
                  <c:v>132.72424418359657</c:v>
                </c:pt>
                <c:pt idx="12">
                  <c:v>134.06348556588455</c:v>
                </c:pt>
                <c:pt idx="13">
                  <c:v>135.10896073771195</c:v>
                </c:pt>
                <c:pt idx="14">
                  <c:v>135.90825028706533</c:v>
                </c:pt>
                <c:pt idx="15">
                  <c:v>136.517107239875</c:v>
                </c:pt>
                <c:pt idx="16">
                  <c:v>136.95388279041066</c:v>
                </c:pt>
                <c:pt idx="17">
                  <c:v>137.23371178884307</c:v>
                </c:pt>
                <c:pt idx="18">
                  <c:v>134.28696262336729</c:v>
                </c:pt>
                <c:pt idx="19">
                  <c:v>128.12884290628895</c:v>
                </c:pt>
                <c:pt idx="20">
                  <c:v>115.55143396011925</c:v>
                </c:pt>
                <c:pt idx="21">
                  <c:v>90.129707470921048</c:v>
                </c:pt>
                <c:pt idx="22">
                  <c:v>61.551583384354274</c:v>
                </c:pt>
                <c:pt idx="23">
                  <c:v>29.822630786205281</c:v>
                </c:pt>
                <c:pt idx="24">
                  <c:v>18.018668159787449</c:v>
                </c:pt>
                <c:pt idx="25">
                  <c:v>18.476590725586814</c:v>
                </c:pt>
                <c:pt idx="26">
                  <c:v>19.020058196684101</c:v>
                </c:pt>
                <c:pt idx="27">
                  <c:v>19.629638103853825</c:v>
                </c:pt>
                <c:pt idx="28">
                  <c:v>20.285886347007324</c:v>
                </c:pt>
                <c:pt idx="29">
                  <c:v>20.974491869776895</c:v>
                </c:pt>
                <c:pt idx="30">
                  <c:v>21.686514385343703</c:v>
                </c:pt>
                <c:pt idx="31">
                  <c:v>22.417227476094499</c:v>
                </c:pt>
                <c:pt idx="32">
                  <c:v>23.16434049779507</c:v>
                </c:pt>
                <c:pt idx="33">
                  <c:v>23.923278838429578</c:v>
                </c:pt>
                <c:pt idx="34">
                  <c:v>24.714894620737429</c:v>
                </c:pt>
                <c:pt idx="35">
                  <c:v>25.525432860122347</c:v>
                </c:pt>
                <c:pt idx="36">
                  <c:v>26.353775794195755</c:v>
                </c:pt>
                <c:pt idx="37">
                  <c:v>27.199668517104392</c:v>
                </c:pt>
                <c:pt idx="38">
                  <c:v>28.062389463050785</c:v>
                </c:pt>
                <c:pt idx="39">
                  <c:v>28.941912708288136</c:v>
                </c:pt>
                <c:pt idx="40">
                  <c:v>29.838998473157403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CD-A74E-98F5-20EE0AC91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Modelo - Emisiones por categorías agrupadas </a:t>
            </a:r>
          </a:p>
          <a:p>
            <a:pPr>
              <a:defRPr/>
            </a:pPr>
            <a:r>
              <a:rPr lang="es-ES"/>
              <a:t>Parque automotor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 ENERGY-SEGMENT results v41FRB'!$A$8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v41FRB'!$B$8:$AP$8</c:f>
              <c:numCache>
                <c:formatCode>_ * #,##0.000000000000_ ;_ * \-#,##0.000000000000_ ;_ * ""\-""??_ ;_ @_ </c:formatCode>
                <c:ptCount val="41"/>
                <c:pt idx="0">
                  <c:v>52.731829564547247</c:v>
                </c:pt>
                <c:pt idx="1">
                  <c:v>57.026490834174069</c:v>
                </c:pt>
                <c:pt idx="2">
                  <c:v>61.099283483988359</c:v>
                </c:pt>
                <c:pt idx="3">
                  <c:v>64.847079434070778</c:v>
                </c:pt>
                <c:pt idx="4">
                  <c:v>68.953795405157678</c:v>
                </c:pt>
                <c:pt idx="5">
                  <c:v>72.581101765631274</c:v>
                </c:pt>
                <c:pt idx="6">
                  <c:v>75.832816225058551</c:v>
                </c:pt>
                <c:pt idx="7">
                  <c:v>78.788940338692527</c:v>
                </c:pt>
                <c:pt idx="8">
                  <c:v>81.861022066290275</c:v>
                </c:pt>
                <c:pt idx="9">
                  <c:v>84.886776243192912</c:v>
                </c:pt>
                <c:pt idx="10">
                  <c:v>88.923014363925361</c:v>
                </c:pt>
                <c:pt idx="11">
                  <c:v>91.21968759170592</c:v>
                </c:pt>
                <c:pt idx="12">
                  <c:v>91.922793387120521</c:v>
                </c:pt>
                <c:pt idx="13">
                  <c:v>92.560313978744475</c:v>
                </c:pt>
                <c:pt idx="14">
                  <c:v>93.101324044123871</c:v>
                </c:pt>
                <c:pt idx="15">
                  <c:v>93.547256435717969</c:v>
                </c:pt>
                <c:pt idx="16">
                  <c:v>93.924090191015907</c:v>
                </c:pt>
                <c:pt idx="17">
                  <c:v>94.256136651609395</c:v>
                </c:pt>
                <c:pt idx="18">
                  <c:v>94.601461827752914</c:v>
                </c:pt>
                <c:pt idx="19">
                  <c:v>94.943378230245216</c:v>
                </c:pt>
                <c:pt idx="20">
                  <c:v>95.272393600917084</c:v>
                </c:pt>
                <c:pt idx="21">
                  <c:v>95.583769620427617</c:v>
                </c:pt>
                <c:pt idx="22">
                  <c:v>95.875372095795043</c:v>
                </c:pt>
                <c:pt idx="23">
                  <c:v>96.146359806366775</c:v>
                </c:pt>
                <c:pt idx="24">
                  <c:v>96.396562001451031</c:v>
                </c:pt>
                <c:pt idx="25">
                  <c:v>96.626139179818594</c:v>
                </c:pt>
                <c:pt idx="26">
                  <c:v>96.835446553863548</c:v>
                </c:pt>
                <c:pt idx="27">
                  <c:v>97.024972590283056</c:v>
                </c:pt>
                <c:pt idx="28">
                  <c:v>97.195155557169088</c:v>
                </c:pt>
                <c:pt idx="29">
                  <c:v>97.346467139551109</c:v>
                </c:pt>
                <c:pt idx="30">
                  <c:v>97.479396206395876</c:v>
                </c:pt>
                <c:pt idx="31">
                  <c:v>97.59944006499488</c:v>
                </c:pt>
                <c:pt idx="32">
                  <c:v>97.703414435405364</c:v>
                </c:pt>
                <c:pt idx="33">
                  <c:v>97.722144407091605</c:v>
                </c:pt>
                <c:pt idx="34">
                  <c:v>97.739079949010844</c:v>
                </c:pt>
                <c:pt idx="35">
                  <c:v>97.76144816381148</c:v>
                </c:pt>
                <c:pt idx="36">
                  <c:v>97.783565874026991</c:v>
                </c:pt>
                <c:pt idx="37">
                  <c:v>97.805932478774508</c:v>
                </c:pt>
                <c:pt idx="38">
                  <c:v>97.828929998044927</c:v>
                </c:pt>
                <c:pt idx="39">
                  <c:v>97.853048081097327</c:v>
                </c:pt>
                <c:pt idx="40">
                  <c:v>97.87884701480948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1-7745-9D82-9DEF7000380C}"/>
            </c:ext>
          </c:extLst>
        </c:ser>
        <c:ser>
          <c:idx val="1"/>
          <c:order val="1"/>
          <c:tx>
            <c:strRef>
              <c:f>'4 ENERGY-SEGMENT results v41FRB'!$A$17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'4 ENERGY-SEGMENT results v41FRB'!$B$17:$AP$17</c:f>
              <c:numCache>
                <c:formatCode>_ * #,##0.000000000000_ ;_ * \-#,##0.000000000000_ ;_ * ""\-""??_ ;_ @_ </c:formatCode>
                <c:ptCount val="41"/>
                <c:pt idx="0">
                  <c:v>17.9594723664183</c:v>
                </c:pt>
                <c:pt idx="1">
                  <c:v>19.490197147901764</c:v>
                </c:pt>
                <c:pt idx="2">
                  <c:v>20.886381602052115</c:v>
                </c:pt>
                <c:pt idx="3">
                  <c:v>22.171721657489641</c:v>
                </c:pt>
                <c:pt idx="4">
                  <c:v>23.579737400946676</c:v>
                </c:pt>
                <c:pt idx="5">
                  <c:v>24.823897590267986</c:v>
                </c:pt>
                <c:pt idx="6">
                  <c:v>25.941180191213107</c:v>
                </c:pt>
                <c:pt idx="7">
                  <c:v>26.957235757862509</c:v>
                </c:pt>
                <c:pt idx="8">
                  <c:v>28.013278468155818</c:v>
                </c:pt>
                <c:pt idx="9">
                  <c:v>29.053155978521719</c:v>
                </c:pt>
                <c:pt idx="10">
                  <c:v>30.385443344293048</c:v>
                </c:pt>
                <c:pt idx="11">
                  <c:v>31.164431900219594</c:v>
                </c:pt>
                <c:pt idx="12">
                  <c:v>31.85222845777767</c:v>
                </c:pt>
                <c:pt idx="13">
                  <c:v>32.231991262096351</c:v>
                </c:pt>
                <c:pt idx="14">
                  <c:v>32.970567242251398</c:v>
                </c:pt>
                <c:pt idx="15">
                  <c:v>33.766741023075411</c:v>
                </c:pt>
                <c:pt idx="16">
                  <c:v>34.595030016459297</c:v>
                </c:pt>
                <c:pt idx="17">
                  <c:v>35.456003686739685</c:v>
                </c:pt>
                <c:pt idx="18">
                  <c:v>36.502920059050787</c:v>
                </c:pt>
                <c:pt idx="19">
                  <c:v>37.704880285115493</c:v>
                </c:pt>
                <c:pt idx="20">
                  <c:v>38.956459405611234</c:v>
                </c:pt>
                <c:pt idx="21">
                  <c:v>40.02375071830545</c:v>
                </c:pt>
                <c:pt idx="22">
                  <c:v>40.999048480021408</c:v>
                </c:pt>
                <c:pt idx="23">
                  <c:v>41.868426389967389</c:v>
                </c:pt>
                <c:pt idx="24">
                  <c:v>42.691816450061246</c:v>
                </c:pt>
                <c:pt idx="25">
                  <c:v>43.46821484357212</c:v>
                </c:pt>
                <c:pt idx="26">
                  <c:v>44.198404898420861</c:v>
                </c:pt>
                <c:pt idx="27">
                  <c:v>44.88405809039952</c:v>
                </c:pt>
                <c:pt idx="28">
                  <c:v>45.527223080599882</c:v>
                </c:pt>
                <c:pt idx="29">
                  <c:v>46.130113887551218</c:v>
                </c:pt>
                <c:pt idx="30">
                  <c:v>46.694988834849234</c:v>
                </c:pt>
                <c:pt idx="31">
                  <c:v>47.224091332478615</c:v>
                </c:pt>
                <c:pt idx="32">
                  <c:v>47.71960203191167</c:v>
                </c:pt>
                <c:pt idx="33">
                  <c:v>48.183598019983677</c:v>
                </c:pt>
                <c:pt idx="34">
                  <c:v>48.618079916465845</c:v>
                </c:pt>
                <c:pt idx="35">
                  <c:v>49.029956613182783</c:v>
                </c:pt>
                <c:pt idx="36">
                  <c:v>49.417462022393416</c:v>
                </c:pt>
                <c:pt idx="37">
                  <c:v>49.783781470912714</c:v>
                </c:pt>
                <c:pt idx="38">
                  <c:v>50.040473334990644</c:v>
                </c:pt>
                <c:pt idx="39">
                  <c:v>50.29950455696202</c:v>
                </c:pt>
                <c:pt idx="40">
                  <c:v>50.561083199170817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1-7745-9D82-9DEF7000380C}"/>
            </c:ext>
          </c:extLst>
        </c:ser>
        <c:ser>
          <c:idx val="2"/>
          <c:order val="2"/>
          <c:tx>
            <c:strRef>
              <c:f>'4 ENERGY-SEGMENT results v41FRB'!$A$26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'4 ENERGY-SEGMENT results v41FRB'!$B$26:$AP$26</c:f>
              <c:numCache>
                <c:formatCode>_ * #,##0.000000000000_ ;_ * \-#,##0.000000000000_ ;_ * ""\-""??_ ;_ @_ </c:formatCode>
                <c:ptCount val="41"/>
                <c:pt idx="0">
                  <c:v>21.152448957686214</c:v>
                </c:pt>
                <c:pt idx="1">
                  <c:v>23.218567007558256</c:v>
                </c:pt>
                <c:pt idx="2">
                  <c:v>25.562939153732604</c:v>
                </c:pt>
                <c:pt idx="3">
                  <c:v>28.445924456090232</c:v>
                </c:pt>
                <c:pt idx="4">
                  <c:v>31.683024005100769</c:v>
                </c:pt>
                <c:pt idx="5">
                  <c:v>34.386718692292561</c:v>
                </c:pt>
                <c:pt idx="6">
                  <c:v>36.930649836680359</c:v>
                </c:pt>
                <c:pt idx="7">
                  <c:v>39.654114437375085</c:v>
                </c:pt>
                <c:pt idx="8">
                  <c:v>42.792726396136068</c:v>
                </c:pt>
                <c:pt idx="9">
                  <c:v>46.168361636506681</c:v>
                </c:pt>
                <c:pt idx="10">
                  <c:v>50.62002663921006</c:v>
                </c:pt>
                <c:pt idx="11">
                  <c:v>53.456182728198584</c:v>
                </c:pt>
                <c:pt idx="12">
                  <c:v>54.675082833967508</c:v>
                </c:pt>
                <c:pt idx="13">
                  <c:v>55.600283763210626</c:v>
                </c:pt>
                <c:pt idx="14">
                  <c:v>55.999432242796715</c:v>
                </c:pt>
                <c:pt idx="15">
                  <c:v>56.223655703046752</c:v>
                </c:pt>
                <c:pt idx="16">
                  <c:v>56.313667554900874</c:v>
                </c:pt>
                <c:pt idx="17">
                  <c:v>56.368275818099384</c:v>
                </c:pt>
                <c:pt idx="18">
                  <c:v>56.580148503229509</c:v>
                </c:pt>
                <c:pt idx="19">
                  <c:v>56.598979797461936</c:v>
                </c:pt>
                <c:pt idx="20">
                  <c:v>56.789268005134858</c:v>
                </c:pt>
                <c:pt idx="21">
                  <c:v>56.710185028208045</c:v>
                </c:pt>
                <c:pt idx="22">
                  <c:v>56.783372963892454</c:v>
                </c:pt>
                <c:pt idx="23">
                  <c:v>56.851214263198401</c:v>
                </c:pt>
                <c:pt idx="24">
                  <c:v>56.745253680245554</c:v>
                </c:pt>
                <c:pt idx="25">
                  <c:v>56.640411673423003</c:v>
                </c:pt>
                <c:pt idx="26">
                  <c:v>56.531024835145203</c:v>
                </c:pt>
                <c:pt idx="27">
                  <c:v>56.417190773770301</c:v>
                </c:pt>
                <c:pt idx="28">
                  <c:v>56.298964304294877</c:v>
                </c:pt>
                <c:pt idx="29">
                  <c:v>56.17639398184054</c:v>
                </c:pt>
                <c:pt idx="30">
                  <c:v>56.060367441822933</c:v>
                </c:pt>
                <c:pt idx="31">
                  <c:v>56.027014738146498</c:v>
                </c:pt>
                <c:pt idx="32">
                  <c:v>55.990535962538161</c:v>
                </c:pt>
                <c:pt idx="33">
                  <c:v>55.950993861670355</c:v>
                </c:pt>
                <c:pt idx="34">
                  <c:v>55.908464304664378</c:v>
                </c:pt>
                <c:pt idx="35">
                  <c:v>55.863044071904227</c:v>
                </c:pt>
                <c:pt idx="36">
                  <c:v>55.811226759611039</c:v>
                </c:pt>
                <c:pt idx="37">
                  <c:v>55.75405803689717</c:v>
                </c:pt>
                <c:pt idx="38">
                  <c:v>55.691600405805403</c:v>
                </c:pt>
                <c:pt idx="39">
                  <c:v>55.623978206067697</c:v>
                </c:pt>
                <c:pt idx="40">
                  <c:v>55.551366924757083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1-7745-9D82-9DEF7000380C}"/>
            </c:ext>
          </c:extLst>
        </c:ser>
        <c:ser>
          <c:idx val="3"/>
          <c:order val="3"/>
          <c:tx>
            <c:strRef>
              <c:f>'4 ENERGY-SEGMENT results v41FRB'!$A$36</c:f>
              <c:strCache>
                <c:ptCount val="1"/>
                <c:pt idx="0">
                  <c:v>   Pasajeros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'4 ENERGY-SEGMENT results v41FRB'!$B$36:$AP$36</c:f>
              <c:numCache>
                <c:formatCode>_ * #,##0.000000000000_ ;_ * \-#,##0.000000000000_ ;_ * ""\-""??_ ;_ @_ </c:formatCode>
                <c:ptCount val="41"/>
                <c:pt idx="0">
                  <c:v>64.217713512436745</c:v>
                </c:pt>
                <c:pt idx="1">
                  <c:v>66.74026375968603</c:v>
                </c:pt>
                <c:pt idx="2">
                  <c:v>69.979518163799497</c:v>
                </c:pt>
                <c:pt idx="3">
                  <c:v>73.769514273354332</c:v>
                </c:pt>
                <c:pt idx="4">
                  <c:v>77.413959663111854</c:v>
                </c:pt>
                <c:pt idx="5">
                  <c:v>80.347021470341062</c:v>
                </c:pt>
                <c:pt idx="6">
                  <c:v>82.280906763866426</c:v>
                </c:pt>
                <c:pt idx="7">
                  <c:v>84.737896340375386</c:v>
                </c:pt>
                <c:pt idx="8">
                  <c:v>86.567508572766144</c:v>
                </c:pt>
                <c:pt idx="9">
                  <c:v>89.116508146511762</c:v>
                </c:pt>
                <c:pt idx="10">
                  <c:v>94.799176383638383</c:v>
                </c:pt>
                <c:pt idx="11">
                  <c:v>98.240173139874869</c:v>
                </c:pt>
                <c:pt idx="12">
                  <c:v>99.922682335328616</c:v>
                </c:pt>
                <c:pt idx="13">
                  <c:v>104.1162166092892</c:v>
                </c:pt>
                <c:pt idx="14">
                  <c:v>106.27505412666397</c:v>
                </c:pt>
                <c:pt idx="15">
                  <c:v>106.45959686105468</c:v>
                </c:pt>
                <c:pt idx="16">
                  <c:v>107.36610330380211</c:v>
                </c:pt>
                <c:pt idx="17">
                  <c:v>107.32994588971562</c:v>
                </c:pt>
                <c:pt idx="18">
                  <c:v>112.5971120829189</c:v>
                </c:pt>
                <c:pt idx="19">
                  <c:v>118.23987374572485</c:v>
                </c:pt>
                <c:pt idx="20">
                  <c:v>123.04243349189332</c:v>
                </c:pt>
                <c:pt idx="21">
                  <c:v>130.23264536570724</c:v>
                </c:pt>
                <c:pt idx="22">
                  <c:v>133.40198694302231</c:v>
                </c:pt>
                <c:pt idx="23">
                  <c:v>136.29088289033584</c:v>
                </c:pt>
                <c:pt idx="24">
                  <c:v>144.75874040057522</c:v>
                </c:pt>
                <c:pt idx="25">
                  <c:v>146.15095761185927</c:v>
                </c:pt>
                <c:pt idx="26">
                  <c:v>150.50732399548644</c:v>
                </c:pt>
                <c:pt idx="27">
                  <c:v>150.28074692735314</c:v>
                </c:pt>
                <c:pt idx="28">
                  <c:v>153.62478092315956</c:v>
                </c:pt>
                <c:pt idx="29">
                  <c:v>164.84659088571811</c:v>
                </c:pt>
                <c:pt idx="30">
                  <c:v>165.51610105282933</c:v>
                </c:pt>
                <c:pt idx="31">
                  <c:v>171.48973035226138</c:v>
                </c:pt>
                <c:pt idx="32">
                  <c:v>172.86078155329119</c:v>
                </c:pt>
                <c:pt idx="33">
                  <c:v>178.07270017967139</c:v>
                </c:pt>
                <c:pt idx="34">
                  <c:v>183.93379294238778</c:v>
                </c:pt>
                <c:pt idx="35">
                  <c:v>183.90899050530516</c:v>
                </c:pt>
                <c:pt idx="36">
                  <c:v>194.31365001441631</c:v>
                </c:pt>
                <c:pt idx="37">
                  <c:v>201.92223553020017</c:v>
                </c:pt>
                <c:pt idx="38">
                  <c:v>210.59950678011566</c:v>
                </c:pt>
                <c:pt idx="39">
                  <c:v>218.82608009933512</c:v>
                </c:pt>
                <c:pt idx="40">
                  <c:v>220.50775411803255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E1-7745-9D82-9DEF7000380C}"/>
            </c:ext>
          </c:extLst>
        </c:ser>
        <c:ser>
          <c:idx val="4"/>
          <c:order val="4"/>
          <c:tx>
            <c:strRef>
              <c:f>'4 ENERGY-SEGMENT results v41FRB'!$A$63</c:f>
              <c:strCache>
                <c:ptCount val="1"/>
                <c:pt idx="0">
                  <c:v>   Carga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'4 ENERGY-SEGMENT results v41FRB'!$B$63:$AP$63</c:f>
              <c:numCache>
                <c:formatCode>_ * #,##0.000000000000_ ;_ * \-#,##0.000000000000_ ;_ * ""\-""??_ ;_ @_ </c:formatCode>
                <c:ptCount val="41"/>
                <c:pt idx="0">
                  <c:v>124.3669354981198</c:v>
                </c:pt>
                <c:pt idx="1">
                  <c:v>139.42172400380855</c:v>
                </c:pt>
                <c:pt idx="2">
                  <c:v>158.07956008818434</c:v>
                </c:pt>
                <c:pt idx="3">
                  <c:v>165.52626261551706</c:v>
                </c:pt>
                <c:pt idx="4">
                  <c:v>173.42588828385166</c:v>
                </c:pt>
                <c:pt idx="5">
                  <c:v>179.27142855350098</c:v>
                </c:pt>
                <c:pt idx="6">
                  <c:v>182.404550042658</c:v>
                </c:pt>
                <c:pt idx="7">
                  <c:v>184.81401134951557</c:v>
                </c:pt>
                <c:pt idx="8">
                  <c:v>187.59192727508014</c:v>
                </c:pt>
                <c:pt idx="9">
                  <c:v>191.99783645478448</c:v>
                </c:pt>
                <c:pt idx="10">
                  <c:v>201.65010356623182</c:v>
                </c:pt>
                <c:pt idx="11">
                  <c:v>208.92114918492865</c:v>
                </c:pt>
                <c:pt idx="12">
                  <c:v>210.85718952983089</c:v>
                </c:pt>
                <c:pt idx="13">
                  <c:v>212.24935420354296</c:v>
                </c:pt>
                <c:pt idx="14">
                  <c:v>213.18500401404404</c:v>
                </c:pt>
                <c:pt idx="15">
                  <c:v>213.74992912381259</c:v>
                </c:pt>
                <c:pt idx="16">
                  <c:v>213.94971275135725</c:v>
                </c:pt>
                <c:pt idx="17">
                  <c:v>213.78082137265181</c:v>
                </c:pt>
                <c:pt idx="18">
                  <c:v>210.25595893863328</c:v>
                </c:pt>
                <c:pt idx="19">
                  <c:v>203.22318932426009</c:v>
                </c:pt>
                <c:pt idx="20">
                  <c:v>189.4783248964967</c:v>
                </c:pt>
                <c:pt idx="21">
                  <c:v>162.59861498199575</c:v>
                </c:pt>
                <c:pt idx="22">
                  <c:v>132.50081943724715</c:v>
                </c:pt>
                <c:pt idx="23">
                  <c:v>99.192665881615724</c:v>
                </c:pt>
                <c:pt idx="24">
                  <c:v>85.754049786634994</c:v>
                </c:pt>
                <c:pt idx="25">
                  <c:v>84.528520854914547</c:v>
                </c:pt>
                <c:pt idx="26">
                  <c:v>76.923458895954781</c:v>
                </c:pt>
                <c:pt idx="27">
                  <c:v>62.94225676475255</c:v>
                </c:pt>
                <c:pt idx="28">
                  <c:v>49.078238906483826</c:v>
                </c:pt>
                <c:pt idx="29">
                  <c:v>35.307695190200533</c:v>
                </c:pt>
                <c:pt idx="30">
                  <c:v>31.460104939010986</c:v>
                </c:pt>
                <c:pt idx="31">
                  <c:v>32.883769688872597</c:v>
                </c:pt>
                <c:pt idx="32">
                  <c:v>34.341975233921744</c:v>
                </c:pt>
                <c:pt idx="33">
                  <c:v>35.828601580646421</c:v>
                </c:pt>
                <c:pt idx="34">
                  <c:v>37.363762254932936</c:v>
                </c:pt>
                <c:pt idx="35">
                  <c:v>38.936081464834658</c:v>
                </c:pt>
                <c:pt idx="36">
                  <c:v>40.57241205237991</c:v>
                </c:pt>
                <c:pt idx="37">
                  <c:v>42.242282974209004</c:v>
                </c:pt>
                <c:pt idx="38">
                  <c:v>43.945011289457511</c:v>
                </c:pt>
                <c:pt idx="39">
                  <c:v>45.680852017657052</c:v>
                </c:pt>
                <c:pt idx="40">
                  <c:v>47.450861873145236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E1-7745-9D82-9DEF7000380C}"/>
            </c:ext>
          </c:extLst>
        </c:ser>
        <c:ser>
          <c:idx val="5"/>
          <c:order val="5"/>
          <c:tx>
            <c:strRef>
              <c:f>'4 ENERGY-SEGMENT results v41FRB'!$A$84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'4 ENERGY-SEGMENT results v41FRB'!$B$84:$AP$84</c:f>
              <c:numCache>
                <c:formatCode>_ * #,##0.000000000000_ ;_ * \-#,##0.000000000000_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71.684297137632939</c:v>
                </c:pt>
                <c:pt idx="7">
                  <c:v>76.573448458900472</c:v>
                </c:pt>
                <c:pt idx="8">
                  <c:v>81.943900166540459</c:v>
                </c:pt>
                <c:pt idx="9">
                  <c:v>87.900847575919954</c:v>
                </c:pt>
                <c:pt idx="10">
                  <c:v>98.187522933280533</c:v>
                </c:pt>
                <c:pt idx="11">
                  <c:v>105.34897534935187</c:v>
                </c:pt>
                <c:pt idx="12">
                  <c:v>106.82477437075215</c:v>
                </c:pt>
                <c:pt idx="13">
                  <c:v>107.79944590230998</c:v>
                </c:pt>
                <c:pt idx="14">
                  <c:v>108.56358600299998</c:v>
                </c:pt>
                <c:pt idx="15">
                  <c:v>109.21430591215517</c:v>
                </c:pt>
                <c:pt idx="16">
                  <c:v>109.60352084025</c:v>
                </c:pt>
                <c:pt idx="17">
                  <c:v>109.77069738330553</c:v>
                </c:pt>
                <c:pt idx="18">
                  <c:v>109.81798567299082</c:v>
                </c:pt>
                <c:pt idx="19">
                  <c:v>109.78880030407083</c:v>
                </c:pt>
                <c:pt idx="20">
                  <c:v>109.70153696627342</c:v>
                </c:pt>
                <c:pt idx="21">
                  <c:v>108.71394945026807</c:v>
                </c:pt>
                <c:pt idx="22">
                  <c:v>107.37071490057346</c:v>
                </c:pt>
                <c:pt idx="23">
                  <c:v>105.79548640256982</c:v>
                </c:pt>
                <c:pt idx="24">
                  <c:v>104.02666207537678</c:v>
                </c:pt>
                <c:pt idx="25">
                  <c:v>102.00932195857438</c:v>
                </c:pt>
                <c:pt idx="26">
                  <c:v>99.972507765276973</c:v>
                </c:pt>
                <c:pt idx="27">
                  <c:v>97.868011323098074</c:v>
                </c:pt>
                <c:pt idx="28">
                  <c:v>95.777247888220245</c:v>
                </c:pt>
                <c:pt idx="29">
                  <c:v>93.694480746537522</c:v>
                </c:pt>
                <c:pt idx="30">
                  <c:v>91.628418836953387</c:v>
                </c:pt>
                <c:pt idx="31">
                  <c:v>89.552782269242471</c:v>
                </c:pt>
                <c:pt idx="32">
                  <c:v>87.486659309624642</c:v>
                </c:pt>
                <c:pt idx="33">
                  <c:v>85.421043232051403</c:v>
                </c:pt>
                <c:pt idx="34">
                  <c:v>83.356230767243744</c:v>
                </c:pt>
                <c:pt idx="35">
                  <c:v>81.27271200398107</c:v>
                </c:pt>
                <c:pt idx="36">
                  <c:v>79.170223769835104</c:v>
                </c:pt>
                <c:pt idx="37">
                  <c:v>77.058539092771298</c:v>
                </c:pt>
                <c:pt idx="38">
                  <c:v>74.937822748613911</c:v>
                </c:pt>
                <c:pt idx="39">
                  <c:v>72.808142146501311</c:v>
                </c:pt>
                <c:pt idx="40">
                  <c:v>70.67989612509821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E1-7745-9D82-9DEF70003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Modelo de emisiones</a:t>
            </a:r>
            <a:r>
              <a:rPr lang="es-MX" baseline="0"/>
              <a:t> por categoría</a:t>
            </a:r>
          </a:p>
          <a:p>
            <a:pPr>
              <a:defRPr/>
            </a:pPr>
            <a:r>
              <a:rPr lang="es-MX" baseline="0"/>
              <a:t>Parque automotor colombia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 ENERGY-SEGMENT results v41FRB'!$A$8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v41FRB'!$B$8:$AP$8</c:f>
              <c:numCache>
                <c:formatCode>_ * #,##0.000000000000_ ;_ * \-#,##0.000000000000_ ;_ * ""\-""??_ ;_ @_ </c:formatCode>
                <c:ptCount val="41"/>
                <c:pt idx="0">
                  <c:v>52.731829564547247</c:v>
                </c:pt>
                <c:pt idx="1">
                  <c:v>57.026490834174069</c:v>
                </c:pt>
                <c:pt idx="2">
                  <c:v>61.099283483988359</c:v>
                </c:pt>
                <c:pt idx="3">
                  <c:v>64.847079434070778</c:v>
                </c:pt>
                <c:pt idx="4">
                  <c:v>68.953795405157678</c:v>
                </c:pt>
                <c:pt idx="5">
                  <c:v>72.581101765631274</c:v>
                </c:pt>
                <c:pt idx="6">
                  <c:v>75.832816225058551</c:v>
                </c:pt>
                <c:pt idx="7">
                  <c:v>78.788940338692527</c:v>
                </c:pt>
                <c:pt idx="8">
                  <c:v>81.861022066290275</c:v>
                </c:pt>
                <c:pt idx="9">
                  <c:v>84.886776243192912</c:v>
                </c:pt>
                <c:pt idx="10">
                  <c:v>88.923014363925361</c:v>
                </c:pt>
                <c:pt idx="11">
                  <c:v>91.21968759170592</c:v>
                </c:pt>
                <c:pt idx="12">
                  <c:v>91.922793387120521</c:v>
                </c:pt>
                <c:pt idx="13">
                  <c:v>92.560313978744475</c:v>
                </c:pt>
                <c:pt idx="14">
                  <c:v>93.101324044123871</c:v>
                </c:pt>
                <c:pt idx="15">
                  <c:v>93.547256435717969</c:v>
                </c:pt>
                <c:pt idx="16">
                  <c:v>93.924090191015907</c:v>
                </c:pt>
                <c:pt idx="17">
                  <c:v>94.256136651609395</c:v>
                </c:pt>
                <c:pt idx="18">
                  <c:v>94.601461827752914</c:v>
                </c:pt>
                <c:pt idx="19">
                  <c:v>94.943378230245216</c:v>
                </c:pt>
                <c:pt idx="20">
                  <c:v>95.272393600917084</c:v>
                </c:pt>
                <c:pt idx="21">
                  <c:v>95.583769620427617</c:v>
                </c:pt>
                <c:pt idx="22">
                  <c:v>95.875372095795043</c:v>
                </c:pt>
                <c:pt idx="23">
                  <c:v>96.146359806366775</c:v>
                </c:pt>
                <c:pt idx="24">
                  <c:v>96.396562001451031</c:v>
                </c:pt>
                <c:pt idx="25">
                  <c:v>96.626139179818594</c:v>
                </c:pt>
                <c:pt idx="26">
                  <c:v>96.835446553863548</c:v>
                </c:pt>
                <c:pt idx="27">
                  <c:v>97.024972590283056</c:v>
                </c:pt>
                <c:pt idx="28">
                  <c:v>97.195155557169088</c:v>
                </c:pt>
                <c:pt idx="29">
                  <c:v>97.346467139551109</c:v>
                </c:pt>
                <c:pt idx="30">
                  <c:v>97.479396206395876</c:v>
                </c:pt>
                <c:pt idx="31">
                  <c:v>97.59944006499488</c:v>
                </c:pt>
                <c:pt idx="32">
                  <c:v>97.703414435405364</c:v>
                </c:pt>
                <c:pt idx="33">
                  <c:v>97.722144407091605</c:v>
                </c:pt>
                <c:pt idx="34">
                  <c:v>97.739079949010844</c:v>
                </c:pt>
                <c:pt idx="35">
                  <c:v>97.76144816381148</c:v>
                </c:pt>
                <c:pt idx="36">
                  <c:v>97.783565874026991</c:v>
                </c:pt>
                <c:pt idx="37">
                  <c:v>97.805932478774508</c:v>
                </c:pt>
                <c:pt idx="38">
                  <c:v>97.828929998044927</c:v>
                </c:pt>
                <c:pt idx="39">
                  <c:v>97.853048081097327</c:v>
                </c:pt>
                <c:pt idx="40">
                  <c:v>97.87884701480948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8-554D-85B3-8EF743E95733}"/>
            </c:ext>
          </c:extLst>
        </c:ser>
        <c:ser>
          <c:idx val="1"/>
          <c:order val="1"/>
          <c:tx>
            <c:strRef>
              <c:f>'4 ENERGY-SEGMENT results v41FRB'!$A$17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'4 ENERGY-SEGMENT results v41FRB'!$B$17:$AP$17</c:f>
              <c:numCache>
                <c:formatCode>_ * #,##0.000000000000_ ;_ * \-#,##0.000000000000_ ;_ * ""\-""??_ ;_ @_ </c:formatCode>
                <c:ptCount val="41"/>
                <c:pt idx="0">
                  <c:v>17.9594723664183</c:v>
                </c:pt>
                <c:pt idx="1">
                  <c:v>19.490197147901764</c:v>
                </c:pt>
                <c:pt idx="2">
                  <c:v>20.886381602052115</c:v>
                </c:pt>
                <c:pt idx="3">
                  <c:v>22.171721657489641</c:v>
                </c:pt>
                <c:pt idx="4">
                  <c:v>23.579737400946676</c:v>
                </c:pt>
                <c:pt idx="5">
                  <c:v>24.823897590267986</c:v>
                </c:pt>
                <c:pt idx="6">
                  <c:v>25.941180191213107</c:v>
                </c:pt>
                <c:pt idx="7">
                  <c:v>26.957235757862509</c:v>
                </c:pt>
                <c:pt idx="8">
                  <c:v>28.013278468155818</c:v>
                </c:pt>
                <c:pt idx="9">
                  <c:v>29.053155978521719</c:v>
                </c:pt>
                <c:pt idx="10">
                  <c:v>30.385443344293048</c:v>
                </c:pt>
                <c:pt idx="11">
                  <c:v>31.164431900219594</c:v>
                </c:pt>
                <c:pt idx="12">
                  <c:v>31.85222845777767</c:v>
                </c:pt>
                <c:pt idx="13">
                  <c:v>32.231991262096351</c:v>
                </c:pt>
                <c:pt idx="14">
                  <c:v>32.970567242251398</c:v>
                </c:pt>
                <c:pt idx="15">
                  <c:v>33.766741023075411</c:v>
                </c:pt>
                <c:pt idx="16">
                  <c:v>34.595030016459297</c:v>
                </c:pt>
                <c:pt idx="17">
                  <c:v>35.456003686739685</c:v>
                </c:pt>
                <c:pt idx="18">
                  <c:v>36.502920059050787</c:v>
                </c:pt>
                <c:pt idx="19">
                  <c:v>37.704880285115493</c:v>
                </c:pt>
                <c:pt idx="20">
                  <c:v>38.956459405611234</c:v>
                </c:pt>
                <c:pt idx="21">
                  <c:v>40.02375071830545</c:v>
                </c:pt>
                <c:pt idx="22">
                  <c:v>40.999048480021408</c:v>
                </c:pt>
                <c:pt idx="23">
                  <c:v>41.868426389967389</c:v>
                </c:pt>
                <c:pt idx="24">
                  <c:v>42.691816450061246</c:v>
                </c:pt>
                <c:pt idx="25">
                  <c:v>43.46821484357212</c:v>
                </c:pt>
                <c:pt idx="26">
                  <c:v>44.198404898420861</c:v>
                </c:pt>
                <c:pt idx="27">
                  <c:v>44.88405809039952</c:v>
                </c:pt>
                <c:pt idx="28">
                  <c:v>45.527223080599882</c:v>
                </c:pt>
                <c:pt idx="29">
                  <c:v>46.130113887551218</c:v>
                </c:pt>
                <c:pt idx="30">
                  <c:v>46.694988834849234</c:v>
                </c:pt>
                <c:pt idx="31">
                  <c:v>47.224091332478615</c:v>
                </c:pt>
                <c:pt idx="32">
                  <c:v>47.71960203191167</c:v>
                </c:pt>
                <c:pt idx="33">
                  <c:v>48.183598019983677</c:v>
                </c:pt>
                <c:pt idx="34">
                  <c:v>48.618079916465845</c:v>
                </c:pt>
                <c:pt idx="35">
                  <c:v>49.029956613182783</c:v>
                </c:pt>
                <c:pt idx="36">
                  <c:v>49.417462022393416</c:v>
                </c:pt>
                <c:pt idx="37">
                  <c:v>49.783781470912714</c:v>
                </c:pt>
                <c:pt idx="38">
                  <c:v>50.040473334990644</c:v>
                </c:pt>
                <c:pt idx="39">
                  <c:v>50.29950455696202</c:v>
                </c:pt>
                <c:pt idx="40">
                  <c:v>50.561083199170817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8-554D-85B3-8EF743E95733}"/>
            </c:ext>
          </c:extLst>
        </c:ser>
        <c:ser>
          <c:idx val="2"/>
          <c:order val="2"/>
          <c:tx>
            <c:strRef>
              <c:f>'4 ENERGY-SEGMENT results v41FRB'!$A$26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'4 ENERGY-SEGMENT results v41FRB'!$B$26:$AP$26</c:f>
              <c:numCache>
                <c:formatCode>_ * #,##0.000000000000_ ;_ * \-#,##0.000000000000_ ;_ * ""\-""??_ ;_ @_ </c:formatCode>
                <c:ptCount val="41"/>
                <c:pt idx="0">
                  <c:v>21.152448957686214</c:v>
                </c:pt>
                <c:pt idx="1">
                  <c:v>23.218567007558256</c:v>
                </c:pt>
                <c:pt idx="2">
                  <c:v>25.562939153732604</c:v>
                </c:pt>
                <c:pt idx="3">
                  <c:v>28.445924456090232</c:v>
                </c:pt>
                <c:pt idx="4">
                  <c:v>31.683024005100769</c:v>
                </c:pt>
                <c:pt idx="5">
                  <c:v>34.386718692292561</c:v>
                </c:pt>
                <c:pt idx="6">
                  <c:v>36.930649836680359</c:v>
                </c:pt>
                <c:pt idx="7">
                  <c:v>39.654114437375085</c:v>
                </c:pt>
                <c:pt idx="8">
                  <c:v>42.792726396136068</c:v>
                </c:pt>
                <c:pt idx="9">
                  <c:v>46.168361636506681</c:v>
                </c:pt>
                <c:pt idx="10">
                  <c:v>50.62002663921006</c:v>
                </c:pt>
                <c:pt idx="11">
                  <c:v>53.456182728198584</c:v>
                </c:pt>
                <c:pt idx="12">
                  <c:v>54.675082833967508</c:v>
                </c:pt>
                <c:pt idx="13">
                  <c:v>55.600283763210626</c:v>
                </c:pt>
                <c:pt idx="14">
                  <c:v>55.999432242796715</c:v>
                </c:pt>
                <c:pt idx="15">
                  <c:v>56.223655703046752</c:v>
                </c:pt>
                <c:pt idx="16">
                  <c:v>56.313667554900874</c:v>
                </c:pt>
                <c:pt idx="17">
                  <c:v>56.368275818099384</c:v>
                </c:pt>
                <c:pt idx="18">
                  <c:v>56.580148503229509</c:v>
                </c:pt>
                <c:pt idx="19">
                  <c:v>56.598979797461936</c:v>
                </c:pt>
                <c:pt idx="20">
                  <c:v>56.789268005134858</c:v>
                </c:pt>
                <c:pt idx="21">
                  <c:v>56.710185028208045</c:v>
                </c:pt>
                <c:pt idx="22">
                  <c:v>56.783372963892454</c:v>
                </c:pt>
                <c:pt idx="23">
                  <c:v>56.851214263198401</c:v>
                </c:pt>
                <c:pt idx="24">
                  <c:v>56.745253680245554</c:v>
                </c:pt>
                <c:pt idx="25">
                  <c:v>56.640411673423003</c:v>
                </c:pt>
                <c:pt idx="26">
                  <c:v>56.531024835145203</c:v>
                </c:pt>
                <c:pt idx="27">
                  <c:v>56.417190773770301</c:v>
                </c:pt>
                <c:pt idx="28">
                  <c:v>56.298964304294877</c:v>
                </c:pt>
                <c:pt idx="29">
                  <c:v>56.17639398184054</c:v>
                </c:pt>
                <c:pt idx="30">
                  <c:v>56.060367441822933</c:v>
                </c:pt>
                <c:pt idx="31">
                  <c:v>56.027014738146498</c:v>
                </c:pt>
                <c:pt idx="32">
                  <c:v>55.990535962538161</c:v>
                </c:pt>
                <c:pt idx="33">
                  <c:v>55.950993861670355</c:v>
                </c:pt>
                <c:pt idx="34">
                  <c:v>55.908464304664378</c:v>
                </c:pt>
                <c:pt idx="35">
                  <c:v>55.863044071904227</c:v>
                </c:pt>
                <c:pt idx="36">
                  <c:v>55.811226759611039</c:v>
                </c:pt>
                <c:pt idx="37">
                  <c:v>55.75405803689717</c:v>
                </c:pt>
                <c:pt idx="38">
                  <c:v>55.691600405805403</c:v>
                </c:pt>
                <c:pt idx="39">
                  <c:v>55.623978206067697</c:v>
                </c:pt>
                <c:pt idx="40">
                  <c:v>55.551366924757083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E8-554D-85B3-8EF743E95733}"/>
            </c:ext>
          </c:extLst>
        </c:ser>
        <c:ser>
          <c:idx val="3"/>
          <c:order val="3"/>
          <c:tx>
            <c:strRef>
              <c:f>'4 ENERGY-SEGMENT results v41FRB'!$A$36</c:f>
              <c:strCache>
                <c:ptCount val="1"/>
                <c:pt idx="0">
                  <c:v>   Pasajeros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'4 ENERGY-SEGMENT results v41FRB'!$B$36:$AP$36</c:f>
              <c:numCache>
                <c:formatCode>_ * #,##0.000000000000_ ;_ * \-#,##0.000000000000_ ;_ * ""\-""??_ ;_ @_ </c:formatCode>
                <c:ptCount val="41"/>
                <c:pt idx="0">
                  <c:v>64.217713512436745</c:v>
                </c:pt>
                <c:pt idx="1">
                  <c:v>66.74026375968603</c:v>
                </c:pt>
                <c:pt idx="2">
                  <c:v>69.979518163799497</c:v>
                </c:pt>
                <c:pt idx="3">
                  <c:v>73.769514273354332</c:v>
                </c:pt>
                <c:pt idx="4">
                  <c:v>77.413959663111854</c:v>
                </c:pt>
                <c:pt idx="5">
                  <c:v>80.347021470341062</c:v>
                </c:pt>
                <c:pt idx="6">
                  <c:v>82.280906763866426</c:v>
                </c:pt>
                <c:pt idx="7">
                  <c:v>84.737896340375386</c:v>
                </c:pt>
                <c:pt idx="8">
                  <c:v>86.567508572766144</c:v>
                </c:pt>
                <c:pt idx="9">
                  <c:v>89.116508146511762</c:v>
                </c:pt>
                <c:pt idx="10">
                  <c:v>94.799176383638383</c:v>
                </c:pt>
                <c:pt idx="11">
                  <c:v>98.240173139874869</c:v>
                </c:pt>
                <c:pt idx="12">
                  <c:v>99.922682335328616</c:v>
                </c:pt>
                <c:pt idx="13">
                  <c:v>104.1162166092892</c:v>
                </c:pt>
                <c:pt idx="14">
                  <c:v>106.27505412666397</c:v>
                </c:pt>
                <c:pt idx="15">
                  <c:v>106.45959686105468</c:v>
                </c:pt>
                <c:pt idx="16">
                  <c:v>107.36610330380211</c:v>
                </c:pt>
                <c:pt idx="17">
                  <c:v>107.32994588971562</c:v>
                </c:pt>
                <c:pt idx="18">
                  <c:v>112.5971120829189</c:v>
                </c:pt>
                <c:pt idx="19">
                  <c:v>118.23987374572485</c:v>
                </c:pt>
                <c:pt idx="20">
                  <c:v>123.04243349189332</c:v>
                </c:pt>
                <c:pt idx="21">
                  <c:v>130.23264536570724</c:v>
                </c:pt>
                <c:pt idx="22">
                  <c:v>133.40198694302231</c:v>
                </c:pt>
                <c:pt idx="23">
                  <c:v>136.29088289033584</c:v>
                </c:pt>
                <c:pt idx="24">
                  <c:v>144.75874040057522</c:v>
                </c:pt>
                <c:pt idx="25">
                  <c:v>146.15095761185927</c:v>
                </c:pt>
                <c:pt idx="26">
                  <c:v>150.50732399548644</c:v>
                </c:pt>
                <c:pt idx="27">
                  <c:v>150.28074692735314</c:v>
                </c:pt>
                <c:pt idx="28">
                  <c:v>153.62478092315956</c:v>
                </c:pt>
                <c:pt idx="29">
                  <c:v>164.84659088571811</c:v>
                </c:pt>
                <c:pt idx="30">
                  <c:v>165.51610105282933</c:v>
                </c:pt>
                <c:pt idx="31">
                  <c:v>171.48973035226138</c:v>
                </c:pt>
                <c:pt idx="32">
                  <c:v>172.86078155329119</c:v>
                </c:pt>
                <c:pt idx="33">
                  <c:v>178.07270017967139</c:v>
                </c:pt>
                <c:pt idx="34">
                  <c:v>183.93379294238778</c:v>
                </c:pt>
                <c:pt idx="35">
                  <c:v>183.90899050530516</c:v>
                </c:pt>
                <c:pt idx="36">
                  <c:v>194.31365001441631</c:v>
                </c:pt>
                <c:pt idx="37">
                  <c:v>201.92223553020017</c:v>
                </c:pt>
                <c:pt idx="38">
                  <c:v>210.59950678011566</c:v>
                </c:pt>
                <c:pt idx="39">
                  <c:v>218.82608009933512</c:v>
                </c:pt>
                <c:pt idx="40">
                  <c:v>220.50775411803255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E8-554D-85B3-8EF743E95733}"/>
            </c:ext>
          </c:extLst>
        </c:ser>
        <c:ser>
          <c:idx val="4"/>
          <c:order val="4"/>
          <c:tx>
            <c:strRef>
              <c:f>'4 ENERGY-SEGMENT results v41FRB'!$A$63</c:f>
              <c:strCache>
                <c:ptCount val="1"/>
                <c:pt idx="0">
                  <c:v>   Carga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'4 ENERGY-SEGMENT results v41FRB'!$B$63:$AP$63</c:f>
              <c:numCache>
                <c:formatCode>_ * #,##0.000000000000_ ;_ * \-#,##0.000000000000_ ;_ * ""\-""??_ ;_ @_ </c:formatCode>
                <c:ptCount val="41"/>
                <c:pt idx="0">
                  <c:v>124.3669354981198</c:v>
                </c:pt>
                <c:pt idx="1">
                  <c:v>139.42172400380855</c:v>
                </c:pt>
                <c:pt idx="2">
                  <c:v>158.07956008818434</c:v>
                </c:pt>
                <c:pt idx="3">
                  <c:v>165.52626261551706</c:v>
                </c:pt>
                <c:pt idx="4">
                  <c:v>173.42588828385166</c:v>
                </c:pt>
                <c:pt idx="5">
                  <c:v>179.27142855350098</c:v>
                </c:pt>
                <c:pt idx="6">
                  <c:v>182.404550042658</c:v>
                </c:pt>
                <c:pt idx="7">
                  <c:v>184.81401134951557</c:v>
                </c:pt>
                <c:pt idx="8">
                  <c:v>187.59192727508014</c:v>
                </c:pt>
                <c:pt idx="9">
                  <c:v>191.99783645478448</c:v>
                </c:pt>
                <c:pt idx="10">
                  <c:v>201.65010356623182</c:v>
                </c:pt>
                <c:pt idx="11">
                  <c:v>208.92114918492865</c:v>
                </c:pt>
                <c:pt idx="12">
                  <c:v>210.85718952983089</c:v>
                </c:pt>
                <c:pt idx="13">
                  <c:v>212.24935420354296</c:v>
                </c:pt>
                <c:pt idx="14">
                  <c:v>213.18500401404404</c:v>
                </c:pt>
                <c:pt idx="15">
                  <c:v>213.74992912381259</c:v>
                </c:pt>
                <c:pt idx="16">
                  <c:v>213.94971275135725</c:v>
                </c:pt>
                <c:pt idx="17">
                  <c:v>213.78082137265181</c:v>
                </c:pt>
                <c:pt idx="18">
                  <c:v>210.25595893863328</c:v>
                </c:pt>
                <c:pt idx="19">
                  <c:v>203.22318932426009</c:v>
                </c:pt>
                <c:pt idx="20">
                  <c:v>189.4783248964967</c:v>
                </c:pt>
                <c:pt idx="21">
                  <c:v>162.59861498199575</c:v>
                </c:pt>
                <c:pt idx="22">
                  <c:v>132.50081943724715</c:v>
                </c:pt>
                <c:pt idx="23">
                  <c:v>99.192665881615724</c:v>
                </c:pt>
                <c:pt idx="24">
                  <c:v>85.754049786634994</c:v>
                </c:pt>
                <c:pt idx="25">
                  <c:v>84.528520854914547</c:v>
                </c:pt>
                <c:pt idx="26">
                  <c:v>76.923458895954781</c:v>
                </c:pt>
                <c:pt idx="27">
                  <c:v>62.94225676475255</c:v>
                </c:pt>
                <c:pt idx="28">
                  <c:v>49.078238906483826</c:v>
                </c:pt>
                <c:pt idx="29">
                  <c:v>35.307695190200533</c:v>
                </c:pt>
                <c:pt idx="30">
                  <c:v>31.460104939010986</c:v>
                </c:pt>
                <c:pt idx="31">
                  <c:v>32.883769688872597</c:v>
                </c:pt>
                <c:pt idx="32">
                  <c:v>34.341975233921744</c:v>
                </c:pt>
                <c:pt idx="33">
                  <c:v>35.828601580646421</c:v>
                </c:pt>
                <c:pt idx="34">
                  <c:v>37.363762254932936</c:v>
                </c:pt>
                <c:pt idx="35">
                  <c:v>38.936081464834658</c:v>
                </c:pt>
                <c:pt idx="36">
                  <c:v>40.57241205237991</c:v>
                </c:pt>
                <c:pt idx="37">
                  <c:v>42.242282974209004</c:v>
                </c:pt>
                <c:pt idx="38">
                  <c:v>43.945011289457511</c:v>
                </c:pt>
                <c:pt idx="39">
                  <c:v>45.680852017657052</c:v>
                </c:pt>
                <c:pt idx="40">
                  <c:v>47.450861873145236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E8-554D-85B3-8EF743E95733}"/>
            </c:ext>
          </c:extLst>
        </c:ser>
        <c:ser>
          <c:idx val="5"/>
          <c:order val="5"/>
          <c:tx>
            <c:strRef>
              <c:f>'4 ENERGY-SEGMENT results v41FRB'!$A$84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'4 ENERGY-SEGMENT results v41FRB'!$B$84:$AP$84</c:f>
              <c:numCache>
                <c:formatCode>_ * #,##0.000000000000_ ;_ * \-#,##0.000000000000_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71.684297137632939</c:v>
                </c:pt>
                <c:pt idx="7">
                  <c:v>76.573448458900472</c:v>
                </c:pt>
                <c:pt idx="8">
                  <c:v>81.943900166540459</c:v>
                </c:pt>
                <c:pt idx="9">
                  <c:v>87.900847575919954</c:v>
                </c:pt>
                <c:pt idx="10">
                  <c:v>98.187522933280533</c:v>
                </c:pt>
                <c:pt idx="11">
                  <c:v>105.34897534935187</c:v>
                </c:pt>
                <c:pt idx="12">
                  <c:v>106.82477437075215</c:v>
                </c:pt>
                <c:pt idx="13">
                  <c:v>107.79944590230998</c:v>
                </c:pt>
                <c:pt idx="14">
                  <c:v>108.56358600299998</c:v>
                </c:pt>
                <c:pt idx="15">
                  <c:v>109.21430591215517</c:v>
                </c:pt>
                <c:pt idx="16">
                  <c:v>109.60352084025</c:v>
                </c:pt>
                <c:pt idx="17">
                  <c:v>109.77069738330553</c:v>
                </c:pt>
                <c:pt idx="18">
                  <c:v>109.81798567299082</c:v>
                </c:pt>
                <c:pt idx="19">
                  <c:v>109.78880030407083</c:v>
                </c:pt>
                <c:pt idx="20">
                  <c:v>109.70153696627342</c:v>
                </c:pt>
                <c:pt idx="21">
                  <c:v>108.71394945026807</c:v>
                </c:pt>
                <c:pt idx="22">
                  <c:v>107.37071490057346</c:v>
                </c:pt>
                <c:pt idx="23">
                  <c:v>105.79548640256982</c:v>
                </c:pt>
                <c:pt idx="24">
                  <c:v>104.02666207537678</c:v>
                </c:pt>
                <c:pt idx="25">
                  <c:v>102.00932195857438</c:v>
                </c:pt>
                <c:pt idx="26">
                  <c:v>99.972507765276973</c:v>
                </c:pt>
                <c:pt idx="27">
                  <c:v>97.868011323098074</c:v>
                </c:pt>
                <c:pt idx="28">
                  <c:v>95.777247888220245</c:v>
                </c:pt>
                <c:pt idx="29">
                  <c:v>93.694480746537522</c:v>
                </c:pt>
                <c:pt idx="30">
                  <c:v>91.628418836953387</c:v>
                </c:pt>
                <c:pt idx="31">
                  <c:v>89.552782269242471</c:v>
                </c:pt>
                <c:pt idx="32">
                  <c:v>87.486659309624642</c:v>
                </c:pt>
                <c:pt idx="33">
                  <c:v>85.421043232051403</c:v>
                </c:pt>
                <c:pt idx="34">
                  <c:v>83.356230767243744</c:v>
                </c:pt>
                <c:pt idx="35">
                  <c:v>81.27271200398107</c:v>
                </c:pt>
                <c:pt idx="36">
                  <c:v>79.170223769835104</c:v>
                </c:pt>
                <c:pt idx="37">
                  <c:v>77.058539092771298</c:v>
                </c:pt>
                <c:pt idx="38">
                  <c:v>74.937822748613911</c:v>
                </c:pt>
                <c:pt idx="39">
                  <c:v>72.808142146501311</c:v>
                </c:pt>
                <c:pt idx="40">
                  <c:v>70.67989612509821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E8-554D-85B3-8EF743E95733}"/>
            </c:ext>
          </c:extLst>
        </c:ser>
        <c:ser>
          <c:idx val="6"/>
          <c:order val="6"/>
          <c:tx>
            <c:strRef>
              <c:f>'4 ENERGY-SEGMENT results v41FRB'!$A$37</c:f>
              <c:strCache>
                <c:ptCount val="1"/>
                <c:pt idx="0">
                  <c:v>      Microbus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v41FRB'!$B$37:$AP$37</c:f>
              <c:numCache>
                <c:formatCode>_ * #,##0.000000000000_ ;_ * \-#,##0.000000000000_ ;_ * ""\-""??_ ;_ @_ </c:formatCode>
                <c:ptCount val="41"/>
                <c:pt idx="0">
                  <c:v>11.333304365048074</c:v>
                </c:pt>
                <c:pt idx="1">
                  <c:v>12.034390221091535</c:v>
                </c:pt>
                <c:pt idx="2">
                  <c:v>12.856122576025173</c:v>
                </c:pt>
                <c:pt idx="3">
                  <c:v>13.584127929089254</c:v>
                </c:pt>
                <c:pt idx="4">
                  <c:v>14.315080668461841</c:v>
                </c:pt>
                <c:pt idx="5">
                  <c:v>14.816726458258255</c:v>
                </c:pt>
                <c:pt idx="6">
                  <c:v>15.095746055210006</c:v>
                </c:pt>
                <c:pt idx="7">
                  <c:v>15.324463524871145</c:v>
                </c:pt>
                <c:pt idx="8">
                  <c:v>15.472422513378362</c:v>
                </c:pt>
                <c:pt idx="9">
                  <c:v>15.679722275522233</c:v>
                </c:pt>
                <c:pt idx="10">
                  <c:v>15.870677103257828</c:v>
                </c:pt>
                <c:pt idx="11">
                  <c:v>15.939736950410872</c:v>
                </c:pt>
                <c:pt idx="12">
                  <c:v>16.360708331121529</c:v>
                </c:pt>
                <c:pt idx="13">
                  <c:v>17.077721002198931</c:v>
                </c:pt>
                <c:pt idx="14">
                  <c:v>17.73006812030134</c:v>
                </c:pt>
                <c:pt idx="15">
                  <c:v>18.072377352417021</c:v>
                </c:pt>
                <c:pt idx="16">
                  <c:v>18.364250128571211</c:v>
                </c:pt>
                <c:pt idx="17">
                  <c:v>18.501041165517247</c:v>
                </c:pt>
                <c:pt idx="18">
                  <c:v>18.769987065510584</c:v>
                </c:pt>
                <c:pt idx="19">
                  <c:v>19.044198770489256</c:v>
                </c:pt>
                <c:pt idx="20">
                  <c:v>19.144747164364091</c:v>
                </c:pt>
                <c:pt idx="21">
                  <c:v>19.231040822138713</c:v>
                </c:pt>
                <c:pt idx="22">
                  <c:v>19.304259066148969</c:v>
                </c:pt>
                <c:pt idx="23">
                  <c:v>19.366351617622055</c:v>
                </c:pt>
                <c:pt idx="24">
                  <c:v>19.41914355132986</c:v>
                </c:pt>
                <c:pt idx="25">
                  <c:v>19.464087268237172</c:v>
                </c:pt>
                <c:pt idx="26">
                  <c:v>19.502310827224772</c:v>
                </c:pt>
                <c:pt idx="27">
                  <c:v>19.534698003830705</c:v>
                </c:pt>
                <c:pt idx="28">
                  <c:v>19.579232791265778</c:v>
                </c:pt>
                <c:pt idx="29">
                  <c:v>19.774708743675177</c:v>
                </c:pt>
                <c:pt idx="30">
                  <c:v>20.00015826277005</c:v>
                </c:pt>
                <c:pt idx="31">
                  <c:v>20.221357867066757</c:v>
                </c:pt>
                <c:pt idx="32">
                  <c:v>20.445310054617771</c:v>
                </c:pt>
                <c:pt idx="33">
                  <c:v>20.68195279887815</c:v>
                </c:pt>
                <c:pt idx="34">
                  <c:v>20.96868513449909</c:v>
                </c:pt>
                <c:pt idx="35">
                  <c:v>21.280224188163132</c:v>
                </c:pt>
                <c:pt idx="36">
                  <c:v>21.615751332470857</c:v>
                </c:pt>
                <c:pt idx="37">
                  <c:v>21.974620938748235</c:v>
                </c:pt>
                <c:pt idx="38">
                  <c:v>22.384094146055347</c:v>
                </c:pt>
                <c:pt idx="39">
                  <c:v>22.8230291476819</c:v>
                </c:pt>
                <c:pt idx="40">
                  <c:v>23.300339986963522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E8-554D-85B3-8EF743E95733}"/>
            </c:ext>
          </c:extLst>
        </c:ser>
        <c:ser>
          <c:idx val="7"/>
          <c:order val="7"/>
          <c:tx>
            <c:strRef>
              <c:f>'4 ENERGY-SEGMENT results v41FRB'!$A$45</c:f>
              <c:strCache>
                <c:ptCount val="1"/>
                <c:pt idx="0">
                  <c:v>      Bus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v41FRB'!$B$45:$AP$45</c:f>
              <c:numCache>
                <c:formatCode>_ * #,##0.000000000000_ ;_ * \-#,##0.000000000000_ ;_ * ""\-""??_ ;_ @_ </c:formatCode>
                <c:ptCount val="41"/>
                <c:pt idx="0">
                  <c:v>51.447640107646542</c:v>
                </c:pt>
                <c:pt idx="1">
                  <c:v>53.266225731504548</c:v>
                </c:pt>
                <c:pt idx="2">
                  <c:v>55.682308396248629</c:v>
                </c:pt>
                <c:pt idx="3">
                  <c:v>58.741420385265535</c:v>
                </c:pt>
                <c:pt idx="4">
                  <c:v>56.894798122790078</c:v>
                </c:pt>
                <c:pt idx="5">
                  <c:v>59.313845263852862</c:v>
                </c:pt>
                <c:pt idx="6">
                  <c:v>61.362432841796817</c:v>
                </c:pt>
                <c:pt idx="7">
                  <c:v>63.714521645022458</c:v>
                </c:pt>
                <c:pt idx="8">
                  <c:v>65.557078773054599</c:v>
                </c:pt>
                <c:pt idx="9">
                  <c:v>67.886724782740629</c:v>
                </c:pt>
                <c:pt idx="10">
                  <c:v>66.670846963815933</c:v>
                </c:pt>
                <c:pt idx="11">
                  <c:v>69.513433404534339</c:v>
                </c:pt>
                <c:pt idx="12">
                  <c:v>70.791117876566133</c:v>
                </c:pt>
                <c:pt idx="13">
                  <c:v>71.552785779978251</c:v>
                </c:pt>
                <c:pt idx="14">
                  <c:v>73.077893942838998</c:v>
                </c:pt>
                <c:pt idx="15">
                  <c:v>72.940096483915227</c:v>
                </c:pt>
                <c:pt idx="16">
                  <c:v>72.796067328940296</c:v>
                </c:pt>
                <c:pt idx="17">
                  <c:v>72.645844456463223</c:v>
                </c:pt>
                <c:pt idx="18">
                  <c:v>77.668194872767344</c:v>
                </c:pt>
                <c:pt idx="19">
                  <c:v>77.505238732314098</c:v>
                </c:pt>
                <c:pt idx="20">
                  <c:v>80.632559008782053</c:v>
                </c:pt>
                <c:pt idx="21">
                  <c:v>82.310645440639732</c:v>
                </c:pt>
                <c:pt idx="22">
                  <c:v>82.128417572276362</c:v>
                </c:pt>
                <c:pt idx="23">
                  <c:v>84.989749624615001</c:v>
                </c:pt>
                <c:pt idx="24">
                  <c:v>86.535841938388728</c:v>
                </c:pt>
                <c:pt idx="25">
                  <c:v>87.923548284052004</c:v>
                </c:pt>
                <c:pt idx="26">
                  <c:v>87.717395975161352</c:v>
                </c:pt>
                <c:pt idx="27">
                  <c:v>87.505652879521136</c:v>
                </c:pt>
                <c:pt idx="28">
                  <c:v>89.691123342391521</c:v>
                </c:pt>
                <c:pt idx="29">
                  <c:v>90.925308764430909</c:v>
                </c:pt>
                <c:pt idx="30">
                  <c:v>91.428239037469012</c:v>
                </c:pt>
                <c:pt idx="31">
                  <c:v>91.973897246130889</c:v>
                </c:pt>
                <c:pt idx="32">
                  <c:v>92.713398517829461</c:v>
                </c:pt>
                <c:pt idx="33">
                  <c:v>93.261914380973607</c:v>
                </c:pt>
                <c:pt idx="34">
                  <c:v>94.144780342070803</c:v>
                </c:pt>
                <c:pt idx="35">
                  <c:v>93.892378085970364</c:v>
                </c:pt>
                <c:pt idx="36">
                  <c:v>93.635670107064684</c:v>
                </c:pt>
                <c:pt idx="37">
                  <c:v>95.300422585108507</c:v>
                </c:pt>
                <c:pt idx="38">
                  <c:v>95.035604491745062</c:v>
                </c:pt>
                <c:pt idx="39">
                  <c:v>94.766918908190917</c:v>
                </c:pt>
                <c:pt idx="40">
                  <c:v>94.918587835187708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3E8-554D-85B3-8EF743E95733}"/>
            </c:ext>
          </c:extLst>
        </c:ser>
        <c:ser>
          <c:idx val="8"/>
          <c:order val="8"/>
          <c:tx>
            <c:strRef>
              <c:f>'4 ENERGY-SEGMENT results v41FRB'!$A$54</c:f>
              <c:strCache>
                <c:ptCount val="1"/>
                <c:pt idx="0">
                  <c:v>      T Masivo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v41FRB'!$B$54:$AP$54</c:f>
              <c:numCache>
                <c:formatCode>_ * #,##0.000000000000_ ;_ * \-#,##0.000000000000_ ;_ * ""\-""??_ ;_ @_ </c:formatCode>
                <c:ptCount val="41"/>
                <c:pt idx="0">
                  <c:v>1.4367690397421196</c:v>
                </c:pt>
                <c:pt idx="1">
                  <c:v>1.4396478070899561</c:v>
                </c:pt>
                <c:pt idx="2">
                  <c:v>1.4410871915257093</c:v>
                </c:pt>
                <c:pt idx="3">
                  <c:v>1.4439659589995406</c:v>
                </c:pt>
                <c:pt idx="4">
                  <c:v>6.2040808718599347</c:v>
                </c:pt>
                <c:pt idx="5">
                  <c:v>6.2164497482299419</c:v>
                </c:pt>
                <c:pt idx="6">
                  <c:v>5.8227278668595925</c:v>
                </c:pt>
                <c:pt idx="7">
                  <c:v>5.6989111704817752</c:v>
                </c:pt>
                <c:pt idx="8">
                  <c:v>5.5380072863331842</c:v>
                </c:pt>
                <c:pt idx="9">
                  <c:v>5.5500610882489072</c:v>
                </c:pt>
                <c:pt idx="10">
                  <c:v>12.257652316564631</c:v>
                </c:pt>
                <c:pt idx="11">
                  <c:v>12.787002784929664</c:v>
                </c:pt>
                <c:pt idx="12">
                  <c:v>12.770856127640947</c:v>
                </c:pt>
                <c:pt idx="13">
                  <c:v>15.485709827112034</c:v>
                </c:pt>
                <c:pt idx="14">
                  <c:v>15.467092063523642</c:v>
                </c:pt>
                <c:pt idx="15">
                  <c:v>15.447123024722424</c:v>
                </c:pt>
                <c:pt idx="16">
                  <c:v>16.205785846290592</c:v>
                </c:pt>
                <c:pt idx="17">
                  <c:v>16.183060267735158</c:v>
                </c:pt>
                <c:pt idx="18">
                  <c:v>16.158930144640959</c:v>
                </c:pt>
                <c:pt idx="19">
                  <c:v>21.690436242921493</c:v>
                </c:pt>
                <c:pt idx="20">
                  <c:v>23.265127318747176</c:v>
                </c:pt>
                <c:pt idx="21">
                  <c:v>28.69095910292878</c:v>
                </c:pt>
                <c:pt idx="22">
                  <c:v>31.969310304596959</c:v>
                </c:pt>
                <c:pt idx="23">
                  <c:v>31.934781648098788</c:v>
                </c:pt>
                <c:pt idx="24">
                  <c:v>38.803754910856632</c:v>
                </c:pt>
                <c:pt idx="25">
                  <c:v>38.763322059570093</c:v>
                </c:pt>
                <c:pt idx="26">
                  <c:v>43.287617193100346</c:v>
                </c:pt>
                <c:pt idx="27">
                  <c:v>43.240396044001308</c:v>
                </c:pt>
                <c:pt idx="28">
                  <c:v>44.354424789502268</c:v>
                </c:pt>
                <c:pt idx="29">
                  <c:v>54.146573377612022</c:v>
                </c:pt>
                <c:pt idx="30">
                  <c:v>54.087703752590244</c:v>
                </c:pt>
                <c:pt idx="31">
                  <c:v>59.294475239063743</c:v>
                </c:pt>
                <c:pt idx="32">
                  <c:v>59.702072980843944</c:v>
                </c:pt>
                <c:pt idx="33">
                  <c:v>64.128832999819579</c:v>
                </c:pt>
                <c:pt idx="34">
                  <c:v>68.820327465817897</c:v>
                </c:pt>
                <c:pt idx="35">
                  <c:v>68.736388231171674</c:v>
                </c:pt>
                <c:pt idx="36">
                  <c:v>79.062228574880791</c:v>
                </c:pt>
                <c:pt idx="37">
                  <c:v>84.647192006343431</c:v>
                </c:pt>
                <c:pt idx="38">
                  <c:v>93.179808142315238</c:v>
                </c:pt>
                <c:pt idx="39">
                  <c:v>101.23613204346229</c:v>
                </c:pt>
                <c:pt idx="40">
                  <c:v>102.28882629588132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E8-554D-85B3-8EF743E95733}"/>
            </c:ext>
          </c:extLst>
        </c:ser>
        <c:ser>
          <c:idx val="9"/>
          <c:order val="9"/>
          <c:tx>
            <c:strRef>
              <c:f>'4 ENERGY-SEGMENT results v41FRB'!$A$64</c:f>
              <c:strCache>
                <c:ptCount val="1"/>
                <c:pt idx="0">
                  <c:v>      Camion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v41FRB'!$B$64:$AP$64</c:f>
              <c:numCache>
                <c:formatCode>_ * #,##0.000000000000_ ;_ * \-#,##0.000000000000_ ;_ * ""\-""??_ ;_ @_ </c:formatCode>
                <c:ptCount val="41"/>
                <c:pt idx="0">
                  <c:v>48.551533218166945</c:v>
                </c:pt>
                <c:pt idx="1">
                  <c:v>51.602799569116506</c:v>
                </c:pt>
                <c:pt idx="2">
                  <c:v>55.182229264372133</c:v>
                </c:pt>
                <c:pt idx="3">
                  <c:v>57.75386339314327</c:v>
                </c:pt>
                <c:pt idx="4">
                  <c:v>60.535183547255279</c:v>
                </c:pt>
                <c:pt idx="5">
                  <c:v>63.134885167635645</c:v>
                </c:pt>
                <c:pt idx="6">
                  <c:v>65.031168896130779</c:v>
                </c:pt>
                <c:pt idx="7">
                  <c:v>66.459650328545294</c:v>
                </c:pt>
                <c:pt idx="8">
                  <c:v>67.880257246367677</c:v>
                </c:pt>
                <c:pt idx="9">
                  <c:v>69.651862585554994</c:v>
                </c:pt>
                <c:pt idx="10">
                  <c:v>73.525580296633052</c:v>
                </c:pt>
                <c:pt idx="11">
                  <c:v>76.196905001332084</c:v>
                </c:pt>
                <c:pt idx="12">
                  <c:v>76.793703963946342</c:v>
                </c:pt>
                <c:pt idx="13">
                  <c:v>77.140393465831011</c:v>
                </c:pt>
                <c:pt idx="14">
                  <c:v>77.276753726978754</c:v>
                </c:pt>
                <c:pt idx="15">
                  <c:v>77.232821883937589</c:v>
                </c:pt>
                <c:pt idx="16">
                  <c:v>76.995829960946594</c:v>
                </c:pt>
                <c:pt idx="17">
                  <c:v>76.547109583808719</c:v>
                </c:pt>
                <c:pt idx="18">
                  <c:v>75.968996315265969</c:v>
                </c:pt>
                <c:pt idx="19">
                  <c:v>75.094346417971138</c:v>
                </c:pt>
                <c:pt idx="20">
                  <c:v>73.926890936377447</c:v>
                </c:pt>
                <c:pt idx="21">
                  <c:v>72.468907511074676</c:v>
                </c:pt>
                <c:pt idx="22">
                  <c:v>70.949236052892871</c:v>
                </c:pt>
                <c:pt idx="23">
                  <c:v>69.370035095410444</c:v>
                </c:pt>
                <c:pt idx="24">
                  <c:v>67.735381626847541</c:v>
                </c:pt>
                <c:pt idx="25">
                  <c:v>66.051930129327715</c:v>
                </c:pt>
                <c:pt idx="26">
                  <c:v>57.903400699270684</c:v>
                </c:pt>
                <c:pt idx="27">
                  <c:v>43.312618660898721</c:v>
                </c:pt>
                <c:pt idx="28">
                  <c:v>28.792352559476502</c:v>
                </c:pt>
                <c:pt idx="29">
                  <c:v>14.333203320423642</c:v>
                </c:pt>
                <c:pt idx="30">
                  <c:v>9.7735905536672814</c:v>
                </c:pt>
                <c:pt idx="31">
                  <c:v>10.4665422127781</c:v>
                </c:pt>
                <c:pt idx="32">
                  <c:v>11.177634736126675</c:v>
                </c:pt>
                <c:pt idx="33">
                  <c:v>11.905322742216848</c:v>
                </c:pt>
                <c:pt idx="34">
                  <c:v>12.64886763419551</c:v>
                </c:pt>
                <c:pt idx="35">
                  <c:v>13.410648604712307</c:v>
                </c:pt>
                <c:pt idx="36">
                  <c:v>14.218636258184159</c:v>
                </c:pt>
                <c:pt idx="37">
                  <c:v>15.042614457104619</c:v>
                </c:pt>
                <c:pt idx="38">
                  <c:v>15.882621826406726</c:v>
                </c:pt>
                <c:pt idx="39">
                  <c:v>16.738939309368916</c:v>
                </c:pt>
                <c:pt idx="40">
                  <c:v>17.611863399987833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E8-554D-85B3-8EF743E95733}"/>
            </c:ext>
          </c:extLst>
        </c:ser>
        <c:ser>
          <c:idx val="10"/>
          <c:order val="10"/>
          <c:tx>
            <c:strRef>
              <c:f>'4 ENERGY-SEGMENT results v41FRB'!$A$74</c:f>
              <c:strCache>
                <c:ptCount val="1"/>
                <c:pt idx="0">
                  <c:v>      Tractocamion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'4 ENERGY-SEGMENT results v41FRB'!$B$74:$AP$74</c:f>
              <c:numCache>
                <c:formatCode>_ * #,##0.000000000000_ ;_ * \-#,##0.000000000000_ ;_ * ""\-""??_ ;_ @_ </c:formatCode>
                <c:ptCount val="41"/>
                <c:pt idx="0">
                  <c:v>75.815402279952863</c:v>
                </c:pt>
                <c:pt idx="1">
                  <c:v>87.818924434692036</c:v>
                </c:pt>
                <c:pt idx="2">
                  <c:v>102.89733082381221</c:v>
                </c:pt>
                <c:pt idx="3">
                  <c:v>107.77239922237381</c:v>
                </c:pt>
                <c:pt idx="4">
                  <c:v>112.89070473659638</c:v>
                </c:pt>
                <c:pt idx="5">
                  <c:v>116.13654338586532</c:v>
                </c:pt>
                <c:pt idx="6">
                  <c:v>117.37338114652721</c:v>
                </c:pt>
                <c:pt idx="7">
                  <c:v>118.35436102097029</c:v>
                </c:pt>
                <c:pt idx="8">
                  <c:v>119.71167002871245</c:v>
                </c:pt>
                <c:pt idx="9">
                  <c:v>122.34597386922951</c:v>
                </c:pt>
                <c:pt idx="10">
                  <c:v>128.12452326959877</c:v>
                </c:pt>
                <c:pt idx="11">
                  <c:v>132.72424418359657</c:v>
                </c:pt>
                <c:pt idx="12">
                  <c:v>134.06348556588455</c:v>
                </c:pt>
                <c:pt idx="13">
                  <c:v>135.10896073771195</c:v>
                </c:pt>
                <c:pt idx="14">
                  <c:v>135.90825028706533</c:v>
                </c:pt>
                <c:pt idx="15">
                  <c:v>136.517107239875</c:v>
                </c:pt>
                <c:pt idx="16">
                  <c:v>136.95388279041066</c:v>
                </c:pt>
                <c:pt idx="17">
                  <c:v>137.23371178884307</c:v>
                </c:pt>
                <c:pt idx="18">
                  <c:v>134.28696262336729</c:v>
                </c:pt>
                <c:pt idx="19">
                  <c:v>128.12884290628895</c:v>
                </c:pt>
                <c:pt idx="20">
                  <c:v>115.55143396011925</c:v>
                </c:pt>
                <c:pt idx="21">
                  <c:v>90.129707470921048</c:v>
                </c:pt>
                <c:pt idx="22">
                  <c:v>61.551583384354274</c:v>
                </c:pt>
                <c:pt idx="23">
                  <c:v>29.822630786205281</c:v>
                </c:pt>
                <c:pt idx="24">
                  <c:v>18.018668159787449</c:v>
                </c:pt>
                <c:pt idx="25">
                  <c:v>18.476590725586814</c:v>
                </c:pt>
                <c:pt idx="26">
                  <c:v>19.020058196684101</c:v>
                </c:pt>
                <c:pt idx="27">
                  <c:v>19.629638103853825</c:v>
                </c:pt>
                <c:pt idx="28">
                  <c:v>20.285886347007324</c:v>
                </c:pt>
                <c:pt idx="29">
                  <c:v>20.974491869776895</c:v>
                </c:pt>
                <c:pt idx="30">
                  <c:v>21.686514385343703</c:v>
                </c:pt>
                <c:pt idx="31">
                  <c:v>22.417227476094499</c:v>
                </c:pt>
                <c:pt idx="32">
                  <c:v>23.16434049779507</c:v>
                </c:pt>
                <c:pt idx="33">
                  <c:v>23.923278838429578</c:v>
                </c:pt>
                <c:pt idx="34">
                  <c:v>24.714894620737429</c:v>
                </c:pt>
                <c:pt idx="35">
                  <c:v>25.525432860122347</c:v>
                </c:pt>
                <c:pt idx="36">
                  <c:v>26.353775794195755</c:v>
                </c:pt>
                <c:pt idx="37">
                  <c:v>27.199668517104392</c:v>
                </c:pt>
                <c:pt idx="38">
                  <c:v>28.062389463050785</c:v>
                </c:pt>
                <c:pt idx="39">
                  <c:v>28.941912708288136</c:v>
                </c:pt>
                <c:pt idx="40">
                  <c:v>29.838998473157403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E8-554D-85B3-8EF743E9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'4 ENERGY-SEGMENT results v41FRB'!$A$124</c:f>
              <c:strCache>
                <c:ptCount val="1"/>
                <c:pt idx="0">
                  <c:v>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v41FRB'!$B$124:$AP$124</c:f>
              <c:numCache>
                <c:formatCode>_ * #,##0.0_ ;_ * \-#,##0.0_ ;_ * ""\-""??_ ;_ @_ </c:formatCode>
                <c:ptCount val="41"/>
                <c:pt idx="0">
                  <c:v>52.731829564547247</c:v>
                </c:pt>
                <c:pt idx="1">
                  <c:v>57.026490834174069</c:v>
                </c:pt>
                <c:pt idx="2">
                  <c:v>61.099283483988359</c:v>
                </c:pt>
                <c:pt idx="3">
                  <c:v>64.847079434070778</c:v>
                </c:pt>
                <c:pt idx="4">
                  <c:v>68.953795405157678</c:v>
                </c:pt>
                <c:pt idx="5">
                  <c:v>72.581101765631274</c:v>
                </c:pt>
                <c:pt idx="6">
                  <c:v>75.832816225058551</c:v>
                </c:pt>
                <c:pt idx="7">
                  <c:v>78.788940338692527</c:v>
                </c:pt>
                <c:pt idx="8">
                  <c:v>81.861022066290275</c:v>
                </c:pt>
                <c:pt idx="9">
                  <c:v>84.886776243192912</c:v>
                </c:pt>
                <c:pt idx="10">
                  <c:v>88.923014363925361</c:v>
                </c:pt>
                <c:pt idx="11">
                  <c:v>91.21968759170592</c:v>
                </c:pt>
                <c:pt idx="12">
                  <c:v>91.922793387120521</c:v>
                </c:pt>
                <c:pt idx="13">
                  <c:v>92.560313978744475</c:v>
                </c:pt>
                <c:pt idx="14">
                  <c:v>93.101324044123871</c:v>
                </c:pt>
                <c:pt idx="15">
                  <c:v>93.547256435717969</c:v>
                </c:pt>
                <c:pt idx="16">
                  <c:v>93.924090191015907</c:v>
                </c:pt>
                <c:pt idx="17">
                  <c:v>94.256136651609395</c:v>
                </c:pt>
                <c:pt idx="18">
                  <c:v>94.601461827752914</c:v>
                </c:pt>
                <c:pt idx="19">
                  <c:v>94.943378230245216</c:v>
                </c:pt>
                <c:pt idx="20">
                  <c:v>95.272393600917084</c:v>
                </c:pt>
                <c:pt idx="21">
                  <c:v>95.583769620427617</c:v>
                </c:pt>
                <c:pt idx="22">
                  <c:v>95.875372095795043</c:v>
                </c:pt>
                <c:pt idx="23">
                  <c:v>96.146359806366775</c:v>
                </c:pt>
                <c:pt idx="24">
                  <c:v>96.396562001451031</c:v>
                </c:pt>
                <c:pt idx="25">
                  <c:v>96.626139179818594</c:v>
                </c:pt>
                <c:pt idx="26">
                  <c:v>96.835446553863548</c:v>
                </c:pt>
                <c:pt idx="27">
                  <c:v>97.024972590283056</c:v>
                </c:pt>
                <c:pt idx="28">
                  <c:v>97.195155557169088</c:v>
                </c:pt>
                <c:pt idx="29">
                  <c:v>97.346467139551109</c:v>
                </c:pt>
                <c:pt idx="30">
                  <c:v>97.479396206395876</c:v>
                </c:pt>
                <c:pt idx="31">
                  <c:v>97.59944006499488</c:v>
                </c:pt>
                <c:pt idx="32">
                  <c:v>97.703414435405364</c:v>
                </c:pt>
                <c:pt idx="33">
                  <c:v>97.722144407091605</c:v>
                </c:pt>
                <c:pt idx="34">
                  <c:v>97.739079949010844</c:v>
                </c:pt>
                <c:pt idx="35">
                  <c:v>97.76144816381148</c:v>
                </c:pt>
                <c:pt idx="36">
                  <c:v>97.783565874026991</c:v>
                </c:pt>
                <c:pt idx="37">
                  <c:v>97.805932478774508</c:v>
                </c:pt>
                <c:pt idx="38">
                  <c:v>97.828929998044927</c:v>
                </c:pt>
                <c:pt idx="39">
                  <c:v>97.853048081097327</c:v>
                </c:pt>
                <c:pt idx="40">
                  <c:v>97.87884701480948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6-CE42-A0C7-5A8371BCA848}"/>
            </c:ext>
          </c:extLst>
        </c:ser>
        <c:ser>
          <c:idx val="1"/>
          <c:order val="1"/>
          <c:tx>
            <c:strRef>
              <c:f>'4 ENERGY-SEGMENT results v41FRB'!$A$125</c:f>
              <c:strCache>
                <c:ptCount val="1"/>
                <c:pt idx="0">
                  <c:v>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v41FRB'!$B$125:$AP$125</c:f>
              <c:numCache>
                <c:formatCode>_ * #,##0.0_ ;_ * \-#,##0.0_ ;_ * ""\-""??_ ;_ @_ </c:formatCode>
                <c:ptCount val="41"/>
                <c:pt idx="0">
                  <c:v>17.9594723664183</c:v>
                </c:pt>
                <c:pt idx="1">
                  <c:v>19.490197147901764</c:v>
                </c:pt>
                <c:pt idx="2">
                  <c:v>20.886381602052115</c:v>
                </c:pt>
                <c:pt idx="3">
                  <c:v>22.171721657489641</c:v>
                </c:pt>
                <c:pt idx="4">
                  <c:v>23.579737400946676</c:v>
                </c:pt>
                <c:pt idx="5">
                  <c:v>24.823897590267986</c:v>
                </c:pt>
                <c:pt idx="6">
                  <c:v>25.941180191213107</c:v>
                </c:pt>
                <c:pt idx="7">
                  <c:v>26.957235757862509</c:v>
                </c:pt>
                <c:pt idx="8">
                  <c:v>28.013278468155818</c:v>
                </c:pt>
                <c:pt idx="9">
                  <c:v>29.053155978521719</c:v>
                </c:pt>
                <c:pt idx="10">
                  <c:v>30.385443344293048</c:v>
                </c:pt>
                <c:pt idx="11">
                  <c:v>31.164431900219594</c:v>
                </c:pt>
                <c:pt idx="12">
                  <c:v>31.85222845777767</c:v>
                </c:pt>
                <c:pt idx="13">
                  <c:v>32.231991262096351</c:v>
                </c:pt>
                <c:pt idx="14">
                  <c:v>32.970567242251398</c:v>
                </c:pt>
                <c:pt idx="15">
                  <c:v>33.766741023075411</c:v>
                </c:pt>
                <c:pt idx="16">
                  <c:v>34.595030016459297</c:v>
                </c:pt>
                <c:pt idx="17">
                  <c:v>35.456003686739685</c:v>
                </c:pt>
                <c:pt idx="18">
                  <c:v>36.502920059050787</c:v>
                </c:pt>
                <c:pt idx="19">
                  <c:v>37.704880285115493</c:v>
                </c:pt>
                <c:pt idx="20">
                  <c:v>38.956459405611234</c:v>
                </c:pt>
                <c:pt idx="21">
                  <c:v>40.02375071830545</c:v>
                </c:pt>
                <c:pt idx="22">
                  <c:v>40.999048480021408</c:v>
                </c:pt>
                <c:pt idx="23">
                  <c:v>41.868426389967389</c:v>
                </c:pt>
                <c:pt idx="24">
                  <c:v>42.691816450061246</c:v>
                </c:pt>
                <c:pt idx="25">
                  <c:v>43.46821484357212</c:v>
                </c:pt>
                <c:pt idx="26">
                  <c:v>44.198404898420861</c:v>
                </c:pt>
                <c:pt idx="27">
                  <c:v>44.88405809039952</c:v>
                </c:pt>
                <c:pt idx="28">
                  <c:v>45.527223080599882</c:v>
                </c:pt>
                <c:pt idx="29">
                  <c:v>46.130113887551218</c:v>
                </c:pt>
                <c:pt idx="30">
                  <c:v>46.694988834849234</c:v>
                </c:pt>
                <c:pt idx="31">
                  <c:v>47.224091332478615</c:v>
                </c:pt>
                <c:pt idx="32">
                  <c:v>47.71960203191167</c:v>
                </c:pt>
                <c:pt idx="33">
                  <c:v>48.183598019983677</c:v>
                </c:pt>
                <c:pt idx="34">
                  <c:v>48.618079916465845</c:v>
                </c:pt>
                <c:pt idx="35">
                  <c:v>49.029956613182783</c:v>
                </c:pt>
                <c:pt idx="36">
                  <c:v>49.417462022393416</c:v>
                </c:pt>
                <c:pt idx="37">
                  <c:v>49.783781470912714</c:v>
                </c:pt>
                <c:pt idx="38">
                  <c:v>50.040473334990644</c:v>
                </c:pt>
                <c:pt idx="39">
                  <c:v>50.29950455696202</c:v>
                </c:pt>
                <c:pt idx="40">
                  <c:v>50.561083199170817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6-CE42-A0C7-5A8371BCA848}"/>
            </c:ext>
          </c:extLst>
        </c:ser>
        <c:ser>
          <c:idx val="2"/>
          <c:order val="2"/>
          <c:tx>
            <c:strRef>
              <c:f>'4 ENERGY-SEGMENT results v41FRB'!$A$126</c:f>
              <c:strCache>
                <c:ptCount val="1"/>
                <c:pt idx="0">
                  <c:v>Carga liviana 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v41FRB'!$B$126:$AP$126</c:f>
              <c:numCache>
                <c:formatCode>_ * #,##0.0_ ;_ * \-#,##0.0_ ;_ * ""\-""??_ ;_ @_ </c:formatCode>
                <c:ptCount val="41"/>
                <c:pt idx="0">
                  <c:v>21.152448957686214</c:v>
                </c:pt>
                <c:pt idx="1">
                  <c:v>23.218567007558256</c:v>
                </c:pt>
                <c:pt idx="2">
                  <c:v>25.562939153732604</c:v>
                </c:pt>
                <c:pt idx="3">
                  <c:v>28.445924456090232</c:v>
                </c:pt>
                <c:pt idx="4">
                  <c:v>31.683024005100769</c:v>
                </c:pt>
                <c:pt idx="5">
                  <c:v>34.386718692292561</c:v>
                </c:pt>
                <c:pt idx="6">
                  <c:v>36.930649836680359</c:v>
                </c:pt>
                <c:pt idx="7">
                  <c:v>39.654114437375085</c:v>
                </c:pt>
                <c:pt idx="8">
                  <c:v>42.792726396136068</c:v>
                </c:pt>
                <c:pt idx="9">
                  <c:v>46.168361636506681</c:v>
                </c:pt>
                <c:pt idx="10">
                  <c:v>50.62002663921006</c:v>
                </c:pt>
                <c:pt idx="11">
                  <c:v>53.456182728198584</c:v>
                </c:pt>
                <c:pt idx="12">
                  <c:v>54.675082833967508</c:v>
                </c:pt>
                <c:pt idx="13">
                  <c:v>55.600283763210626</c:v>
                </c:pt>
                <c:pt idx="14">
                  <c:v>55.999432242796715</c:v>
                </c:pt>
                <c:pt idx="15">
                  <c:v>56.223655703046752</c:v>
                </c:pt>
                <c:pt idx="16">
                  <c:v>56.313667554900874</c:v>
                </c:pt>
                <c:pt idx="17">
                  <c:v>56.368275818099384</c:v>
                </c:pt>
                <c:pt idx="18">
                  <c:v>56.580148503229509</c:v>
                </c:pt>
                <c:pt idx="19">
                  <c:v>56.598979797461936</c:v>
                </c:pt>
                <c:pt idx="20">
                  <c:v>56.789268005134858</c:v>
                </c:pt>
                <c:pt idx="21">
                  <c:v>56.710185028208045</c:v>
                </c:pt>
                <c:pt idx="22">
                  <c:v>56.783372963892454</c:v>
                </c:pt>
                <c:pt idx="23">
                  <c:v>56.851214263198401</c:v>
                </c:pt>
                <c:pt idx="24">
                  <c:v>56.745253680245554</c:v>
                </c:pt>
                <c:pt idx="25">
                  <c:v>56.640411673423003</c:v>
                </c:pt>
                <c:pt idx="26">
                  <c:v>56.531024835145203</c:v>
                </c:pt>
                <c:pt idx="27">
                  <c:v>56.417190773770301</c:v>
                </c:pt>
                <c:pt idx="28">
                  <c:v>56.298964304294877</c:v>
                </c:pt>
                <c:pt idx="29">
                  <c:v>56.17639398184054</c:v>
                </c:pt>
                <c:pt idx="30">
                  <c:v>56.060367441822933</c:v>
                </c:pt>
                <c:pt idx="31">
                  <c:v>56.027014738146498</c:v>
                </c:pt>
                <c:pt idx="32">
                  <c:v>55.990535962538161</c:v>
                </c:pt>
                <c:pt idx="33">
                  <c:v>55.950993861670355</c:v>
                </c:pt>
                <c:pt idx="34">
                  <c:v>55.908464304664378</c:v>
                </c:pt>
                <c:pt idx="35">
                  <c:v>55.863044071904227</c:v>
                </c:pt>
                <c:pt idx="36">
                  <c:v>55.811226759611039</c:v>
                </c:pt>
                <c:pt idx="37">
                  <c:v>55.75405803689717</c:v>
                </c:pt>
                <c:pt idx="38">
                  <c:v>55.691600405805403</c:v>
                </c:pt>
                <c:pt idx="39">
                  <c:v>55.623978206067697</c:v>
                </c:pt>
                <c:pt idx="40">
                  <c:v>55.551366924757083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6-CE42-A0C7-5A8371BCA848}"/>
            </c:ext>
          </c:extLst>
        </c:ser>
        <c:ser>
          <c:idx val="3"/>
          <c:order val="3"/>
          <c:tx>
            <c:strRef>
              <c:f>'4 ENERGY-SEGMENT results v41FRB'!$A$127</c:f>
              <c:strCache>
                <c:ptCount val="1"/>
                <c:pt idx="0">
                  <c:v>Microbus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v41FRB'!$B$127:$AP$127</c:f>
              <c:numCache>
                <c:formatCode>_ * #,##0.0_ ;_ * \-#,##0.0_ ;_ * ""\-""??_ ;_ @_ </c:formatCode>
                <c:ptCount val="41"/>
                <c:pt idx="0">
                  <c:v>11.333304365048074</c:v>
                </c:pt>
                <c:pt idx="1">
                  <c:v>12.034390221091535</c:v>
                </c:pt>
                <c:pt idx="2">
                  <c:v>12.856122576025173</c:v>
                </c:pt>
                <c:pt idx="3">
                  <c:v>13.584127929089254</c:v>
                </c:pt>
                <c:pt idx="4">
                  <c:v>14.315080668461841</c:v>
                </c:pt>
                <c:pt idx="5">
                  <c:v>14.816726458258255</c:v>
                </c:pt>
                <c:pt idx="6">
                  <c:v>15.095746055210006</c:v>
                </c:pt>
                <c:pt idx="7">
                  <c:v>15.324463524871145</c:v>
                </c:pt>
                <c:pt idx="8">
                  <c:v>15.472422513378362</c:v>
                </c:pt>
                <c:pt idx="9">
                  <c:v>15.679722275522233</c:v>
                </c:pt>
                <c:pt idx="10">
                  <c:v>15.870677103257828</c:v>
                </c:pt>
                <c:pt idx="11">
                  <c:v>15.939736950410872</c:v>
                </c:pt>
                <c:pt idx="12">
                  <c:v>16.360708331121529</c:v>
                </c:pt>
                <c:pt idx="13">
                  <c:v>17.077721002198931</c:v>
                </c:pt>
                <c:pt idx="14">
                  <c:v>17.73006812030134</c:v>
                </c:pt>
                <c:pt idx="15">
                  <c:v>18.072377352417021</c:v>
                </c:pt>
                <c:pt idx="16">
                  <c:v>18.364250128571211</c:v>
                </c:pt>
                <c:pt idx="17">
                  <c:v>18.501041165517247</c:v>
                </c:pt>
                <c:pt idx="18">
                  <c:v>18.769987065510584</c:v>
                </c:pt>
                <c:pt idx="19">
                  <c:v>19.044198770489256</c:v>
                </c:pt>
                <c:pt idx="20">
                  <c:v>19.144747164364091</c:v>
                </c:pt>
                <c:pt idx="21">
                  <c:v>19.231040822138713</c:v>
                </c:pt>
                <c:pt idx="22">
                  <c:v>19.304259066148969</c:v>
                </c:pt>
                <c:pt idx="23">
                  <c:v>19.366351617622055</c:v>
                </c:pt>
                <c:pt idx="24">
                  <c:v>19.41914355132986</c:v>
                </c:pt>
                <c:pt idx="25">
                  <c:v>19.464087268237172</c:v>
                </c:pt>
                <c:pt idx="26">
                  <c:v>19.502310827224772</c:v>
                </c:pt>
                <c:pt idx="27">
                  <c:v>19.534698003830705</c:v>
                </c:pt>
                <c:pt idx="28">
                  <c:v>19.579232791265778</c:v>
                </c:pt>
                <c:pt idx="29">
                  <c:v>19.774708743675177</c:v>
                </c:pt>
                <c:pt idx="30">
                  <c:v>20.00015826277005</c:v>
                </c:pt>
                <c:pt idx="31">
                  <c:v>20.221357867066757</c:v>
                </c:pt>
                <c:pt idx="32">
                  <c:v>20.445310054617771</c:v>
                </c:pt>
                <c:pt idx="33">
                  <c:v>20.68195279887815</c:v>
                </c:pt>
                <c:pt idx="34">
                  <c:v>20.96868513449909</c:v>
                </c:pt>
                <c:pt idx="35">
                  <c:v>21.280224188163132</c:v>
                </c:pt>
                <c:pt idx="36">
                  <c:v>21.615751332470857</c:v>
                </c:pt>
                <c:pt idx="37">
                  <c:v>21.974620938748235</c:v>
                </c:pt>
                <c:pt idx="38">
                  <c:v>22.384094146055347</c:v>
                </c:pt>
                <c:pt idx="39">
                  <c:v>22.8230291476819</c:v>
                </c:pt>
                <c:pt idx="40">
                  <c:v>23.300339986963522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86-CE42-A0C7-5A8371BCA848}"/>
            </c:ext>
          </c:extLst>
        </c:ser>
        <c:ser>
          <c:idx val="4"/>
          <c:order val="4"/>
          <c:tx>
            <c:strRef>
              <c:f>'4 ENERGY-SEGMENT results v41FRB'!$A$128</c:f>
              <c:strCache>
                <c:ptCount val="1"/>
                <c:pt idx="0">
                  <c:v>Bus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v41FRB'!$B$128:$AP$128</c:f>
              <c:numCache>
                <c:formatCode>_ * #,##0.0_ ;_ * \-#,##0.0_ ;_ * ""\-""??_ ;_ @_ </c:formatCode>
                <c:ptCount val="41"/>
                <c:pt idx="0">
                  <c:v>51.447640107646542</c:v>
                </c:pt>
                <c:pt idx="1">
                  <c:v>53.266225731504548</c:v>
                </c:pt>
                <c:pt idx="2">
                  <c:v>55.682308396248629</c:v>
                </c:pt>
                <c:pt idx="3">
                  <c:v>58.741420385265535</c:v>
                </c:pt>
                <c:pt idx="4">
                  <c:v>56.894798122790078</c:v>
                </c:pt>
                <c:pt idx="5">
                  <c:v>59.313845263852862</c:v>
                </c:pt>
                <c:pt idx="6">
                  <c:v>61.362432841796817</c:v>
                </c:pt>
                <c:pt idx="7">
                  <c:v>63.714521645022458</c:v>
                </c:pt>
                <c:pt idx="8">
                  <c:v>65.557078773054599</c:v>
                </c:pt>
                <c:pt idx="9">
                  <c:v>67.886724782740629</c:v>
                </c:pt>
                <c:pt idx="10">
                  <c:v>66.670846963815933</c:v>
                </c:pt>
                <c:pt idx="11">
                  <c:v>69.513433404534339</c:v>
                </c:pt>
                <c:pt idx="12">
                  <c:v>70.791117876566133</c:v>
                </c:pt>
                <c:pt idx="13">
                  <c:v>71.552785779978251</c:v>
                </c:pt>
                <c:pt idx="14">
                  <c:v>73.077893942838998</c:v>
                </c:pt>
                <c:pt idx="15">
                  <c:v>72.940096483915227</c:v>
                </c:pt>
                <c:pt idx="16">
                  <c:v>72.796067328940296</c:v>
                </c:pt>
                <c:pt idx="17">
                  <c:v>72.645844456463223</c:v>
                </c:pt>
                <c:pt idx="18">
                  <c:v>77.668194872767344</c:v>
                </c:pt>
                <c:pt idx="19">
                  <c:v>77.505238732314098</c:v>
                </c:pt>
                <c:pt idx="20">
                  <c:v>80.632559008782053</c:v>
                </c:pt>
                <c:pt idx="21">
                  <c:v>82.310645440639732</c:v>
                </c:pt>
                <c:pt idx="22">
                  <c:v>82.128417572276362</c:v>
                </c:pt>
                <c:pt idx="23">
                  <c:v>84.989749624615001</c:v>
                </c:pt>
                <c:pt idx="24">
                  <c:v>86.535841938388728</c:v>
                </c:pt>
                <c:pt idx="25">
                  <c:v>87.923548284052004</c:v>
                </c:pt>
                <c:pt idx="26">
                  <c:v>87.717395975161352</c:v>
                </c:pt>
                <c:pt idx="27">
                  <c:v>87.505652879521136</c:v>
                </c:pt>
                <c:pt idx="28">
                  <c:v>89.691123342391521</c:v>
                </c:pt>
                <c:pt idx="29">
                  <c:v>90.925308764430909</c:v>
                </c:pt>
                <c:pt idx="30">
                  <c:v>91.428239037469012</c:v>
                </c:pt>
                <c:pt idx="31">
                  <c:v>91.973897246130889</c:v>
                </c:pt>
                <c:pt idx="32">
                  <c:v>92.713398517829461</c:v>
                </c:pt>
                <c:pt idx="33">
                  <c:v>93.261914380973607</c:v>
                </c:pt>
                <c:pt idx="34">
                  <c:v>94.144780342070803</c:v>
                </c:pt>
                <c:pt idx="35">
                  <c:v>93.892378085970364</c:v>
                </c:pt>
                <c:pt idx="36">
                  <c:v>93.635670107064684</c:v>
                </c:pt>
                <c:pt idx="37">
                  <c:v>95.300422585108507</c:v>
                </c:pt>
                <c:pt idx="38">
                  <c:v>95.035604491745062</c:v>
                </c:pt>
                <c:pt idx="39">
                  <c:v>94.766918908190917</c:v>
                </c:pt>
                <c:pt idx="40">
                  <c:v>94.918587835187708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86-CE42-A0C7-5A8371BCA848}"/>
            </c:ext>
          </c:extLst>
        </c:ser>
        <c:ser>
          <c:idx val="5"/>
          <c:order val="5"/>
          <c:tx>
            <c:strRef>
              <c:f>'4 ENERGY-SEGMENT results v41FRB'!$A$129</c:f>
              <c:strCache>
                <c:ptCount val="1"/>
                <c:pt idx="0">
                  <c:v>T Masivo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v41FRB'!$B$129:$AP$129</c:f>
              <c:numCache>
                <c:formatCode>_ * #,##0.0_ ;_ * \-#,##0.0_ ;_ * ""\-""??_ ;_ @_ </c:formatCode>
                <c:ptCount val="41"/>
                <c:pt idx="0">
                  <c:v>1.4367690397421196</c:v>
                </c:pt>
                <c:pt idx="1">
                  <c:v>1.4396478070899561</c:v>
                </c:pt>
                <c:pt idx="2">
                  <c:v>1.4410871915257093</c:v>
                </c:pt>
                <c:pt idx="3">
                  <c:v>1.4439659589995406</c:v>
                </c:pt>
                <c:pt idx="4">
                  <c:v>6.2040808718599347</c:v>
                </c:pt>
                <c:pt idx="5">
                  <c:v>6.2164497482299419</c:v>
                </c:pt>
                <c:pt idx="6">
                  <c:v>5.8227278668595925</c:v>
                </c:pt>
                <c:pt idx="7">
                  <c:v>5.6989111704817752</c:v>
                </c:pt>
                <c:pt idx="8">
                  <c:v>5.5380072863331842</c:v>
                </c:pt>
                <c:pt idx="9">
                  <c:v>5.5500610882489072</c:v>
                </c:pt>
                <c:pt idx="10">
                  <c:v>12.257652316564631</c:v>
                </c:pt>
                <c:pt idx="11">
                  <c:v>12.787002784929664</c:v>
                </c:pt>
                <c:pt idx="12">
                  <c:v>12.770856127640947</c:v>
                </c:pt>
                <c:pt idx="13">
                  <c:v>15.485709827112034</c:v>
                </c:pt>
                <c:pt idx="14">
                  <c:v>15.467092063523642</c:v>
                </c:pt>
                <c:pt idx="15">
                  <c:v>15.447123024722424</c:v>
                </c:pt>
                <c:pt idx="16">
                  <c:v>16.205785846290592</c:v>
                </c:pt>
                <c:pt idx="17">
                  <c:v>16.183060267735158</c:v>
                </c:pt>
                <c:pt idx="18">
                  <c:v>16.158930144640959</c:v>
                </c:pt>
                <c:pt idx="19">
                  <c:v>21.690436242921493</c:v>
                </c:pt>
                <c:pt idx="20">
                  <c:v>23.265127318747176</c:v>
                </c:pt>
                <c:pt idx="21">
                  <c:v>28.69095910292878</c:v>
                </c:pt>
                <c:pt idx="22">
                  <c:v>31.969310304596959</c:v>
                </c:pt>
                <c:pt idx="23">
                  <c:v>31.934781648098788</c:v>
                </c:pt>
                <c:pt idx="24">
                  <c:v>38.803754910856632</c:v>
                </c:pt>
                <c:pt idx="25">
                  <c:v>38.763322059570093</c:v>
                </c:pt>
                <c:pt idx="26">
                  <c:v>43.287617193100346</c:v>
                </c:pt>
                <c:pt idx="27">
                  <c:v>43.240396044001308</c:v>
                </c:pt>
                <c:pt idx="28">
                  <c:v>44.354424789502268</c:v>
                </c:pt>
                <c:pt idx="29">
                  <c:v>54.146573377612022</c:v>
                </c:pt>
                <c:pt idx="30">
                  <c:v>54.087703752590244</c:v>
                </c:pt>
                <c:pt idx="31">
                  <c:v>59.294475239063743</c:v>
                </c:pt>
                <c:pt idx="32">
                  <c:v>59.702072980843944</c:v>
                </c:pt>
                <c:pt idx="33">
                  <c:v>64.128832999819579</c:v>
                </c:pt>
                <c:pt idx="34">
                  <c:v>68.820327465817897</c:v>
                </c:pt>
                <c:pt idx="35">
                  <c:v>68.736388231171674</c:v>
                </c:pt>
                <c:pt idx="36">
                  <c:v>79.062228574880791</c:v>
                </c:pt>
                <c:pt idx="37">
                  <c:v>84.647192006343431</c:v>
                </c:pt>
                <c:pt idx="38">
                  <c:v>93.179808142315238</c:v>
                </c:pt>
                <c:pt idx="39">
                  <c:v>101.23613204346229</c:v>
                </c:pt>
                <c:pt idx="40">
                  <c:v>102.28882629588132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86-CE42-A0C7-5A8371BCA848}"/>
            </c:ext>
          </c:extLst>
        </c:ser>
        <c:ser>
          <c:idx val="6"/>
          <c:order val="6"/>
          <c:tx>
            <c:strRef>
              <c:f>'4 ENERGY-SEGMENT results v41FRB'!$A$130</c:f>
              <c:strCache>
                <c:ptCount val="1"/>
                <c:pt idx="0">
                  <c:v>Camion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v41FRB'!$B$130:$AP$130</c:f>
              <c:numCache>
                <c:formatCode>_ * #,##0.0_ ;_ * \-#,##0.0_ ;_ * ""\-""??_ ;_ @_ </c:formatCode>
                <c:ptCount val="41"/>
                <c:pt idx="0">
                  <c:v>48.551533218166945</c:v>
                </c:pt>
                <c:pt idx="1">
                  <c:v>51.602799569116506</c:v>
                </c:pt>
                <c:pt idx="2">
                  <c:v>55.182229264372133</c:v>
                </c:pt>
                <c:pt idx="3">
                  <c:v>57.75386339314327</c:v>
                </c:pt>
                <c:pt idx="4">
                  <c:v>60.535183547255279</c:v>
                </c:pt>
                <c:pt idx="5">
                  <c:v>63.134885167635645</c:v>
                </c:pt>
                <c:pt idx="6">
                  <c:v>65.031168896130779</c:v>
                </c:pt>
                <c:pt idx="7">
                  <c:v>66.459650328545294</c:v>
                </c:pt>
                <c:pt idx="8">
                  <c:v>67.880257246367677</c:v>
                </c:pt>
                <c:pt idx="9">
                  <c:v>69.651862585554994</c:v>
                </c:pt>
                <c:pt idx="10">
                  <c:v>73.525580296633052</c:v>
                </c:pt>
                <c:pt idx="11">
                  <c:v>76.196905001332084</c:v>
                </c:pt>
                <c:pt idx="12">
                  <c:v>76.793703963946342</c:v>
                </c:pt>
                <c:pt idx="13">
                  <c:v>77.140393465831011</c:v>
                </c:pt>
                <c:pt idx="14">
                  <c:v>77.276753726978754</c:v>
                </c:pt>
                <c:pt idx="15">
                  <c:v>77.232821883937589</c:v>
                </c:pt>
                <c:pt idx="16">
                  <c:v>76.995829960946594</c:v>
                </c:pt>
                <c:pt idx="17">
                  <c:v>76.547109583808719</c:v>
                </c:pt>
                <c:pt idx="18">
                  <c:v>75.968996315265969</c:v>
                </c:pt>
                <c:pt idx="19">
                  <c:v>75.094346417971138</c:v>
                </c:pt>
                <c:pt idx="20">
                  <c:v>73.926890936377447</c:v>
                </c:pt>
                <c:pt idx="21">
                  <c:v>72.468907511074676</c:v>
                </c:pt>
                <c:pt idx="22">
                  <c:v>70.949236052892871</c:v>
                </c:pt>
                <c:pt idx="23">
                  <c:v>69.370035095410444</c:v>
                </c:pt>
                <c:pt idx="24">
                  <c:v>67.735381626847541</c:v>
                </c:pt>
                <c:pt idx="25">
                  <c:v>66.051930129327715</c:v>
                </c:pt>
                <c:pt idx="26">
                  <c:v>57.903400699270684</c:v>
                </c:pt>
                <c:pt idx="27">
                  <c:v>43.312618660898721</c:v>
                </c:pt>
                <c:pt idx="28">
                  <c:v>28.792352559476502</c:v>
                </c:pt>
                <c:pt idx="29">
                  <c:v>14.333203320423642</c:v>
                </c:pt>
                <c:pt idx="30">
                  <c:v>9.7735905536672814</c:v>
                </c:pt>
                <c:pt idx="31">
                  <c:v>10.4665422127781</c:v>
                </c:pt>
                <c:pt idx="32">
                  <c:v>11.177634736126675</c:v>
                </c:pt>
                <c:pt idx="33">
                  <c:v>11.905322742216848</c:v>
                </c:pt>
                <c:pt idx="34">
                  <c:v>12.64886763419551</c:v>
                </c:pt>
                <c:pt idx="35">
                  <c:v>13.410648604712307</c:v>
                </c:pt>
                <c:pt idx="36">
                  <c:v>14.218636258184159</c:v>
                </c:pt>
                <c:pt idx="37">
                  <c:v>15.042614457104619</c:v>
                </c:pt>
                <c:pt idx="38">
                  <c:v>15.882621826406726</c:v>
                </c:pt>
                <c:pt idx="39">
                  <c:v>16.738939309368916</c:v>
                </c:pt>
                <c:pt idx="40">
                  <c:v>17.611863399987833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86-CE42-A0C7-5A8371BCA848}"/>
            </c:ext>
          </c:extLst>
        </c:ser>
        <c:ser>
          <c:idx val="7"/>
          <c:order val="7"/>
          <c:tx>
            <c:strRef>
              <c:f>'4 ENERGY-SEGMENT results v41FRB'!$A$131</c:f>
              <c:strCache>
                <c:ptCount val="1"/>
                <c:pt idx="0">
                  <c:v>Tractocamion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v41FRB'!$B$131:$AP$131</c:f>
              <c:numCache>
                <c:formatCode>_ * #,##0.0_ ;_ * \-#,##0.0_ ;_ * ""\-""??_ ;_ @_ </c:formatCode>
                <c:ptCount val="41"/>
                <c:pt idx="0">
                  <c:v>75.815402279952863</c:v>
                </c:pt>
                <c:pt idx="1">
                  <c:v>87.818924434692036</c:v>
                </c:pt>
                <c:pt idx="2">
                  <c:v>102.89733082381221</c:v>
                </c:pt>
                <c:pt idx="3">
                  <c:v>107.77239922237381</c:v>
                </c:pt>
                <c:pt idx="4">
                  <c:v>112.89070473659638</c:v>
                </c:pt>
                <c:pt idx="5">
                  <c:v>116.13654338586532</c:v>
                </c:pt>
                <c:pt idx="6">
                  <c:v>117.37338114652721</c:v>
                </c:pt>
                <c:pt idx="7">
                  <c:v>118.35436102097029</c:v>
                </c:pt>
                <c:pt idx="8">
                  <c:v>119.71167002871245</c:v>
                </c:pt>
                <c:pt idx="9">
                  <c:v>122.34597386922951</c:v>
                </c:pt>
                <c:pt idx="10">
                  <c:v>128.12452326959877</c:v>
                </c:pt>
                <c:pt idx="11">
                  <c:v>132.72424418359657</c:v>
                </c:pt>
                <c:pt idx="12">
                  <c:v>134.06348556588455</c:v>
                </c:pt>
                <c:pt idx="13">
                  <c:v>135.10896073771195</c:v>
                </c:pt>
                <c:pt idx="14">
                  <c:v>135.90825028706533</c:v>
                </c:pt>
                <c:pt idx="15">
                  <c:v>136.517107239875</c:v>
                </c:pt>
                <c:pt idx="16">
                  <c:v>136.95388279041066</c:v>
                </c:pt>
                <c:pt idx="17">
                  <c:v>137.23371178884307</c:v>
                </c:pt>
                <c:pt idx="18">
                  <c:v>134.28696262336729</c:v>
                </c:pt>
                <c:pt idx="19">
                  <c:v>128.12884290628895</c:v>
                </c:pt>
                <c:pt idx="20">
                  <c:v>115.55143396011925</c:v>
                </c:pt>
                <c:pt idx="21">
                  <c:v>90.129707470921048</c:v>
                </c:pt>
                <c:pt idx="22">
                  <c:v>61.551583384354274</c:v>
                </c:pt>
                <c:pt idx="23">
                  <c:v>29.822630786205281</c:v>
                </c:pt>
                <c:pt idx="24">
                  <c:v>18.018668159787449</c:v>
                </c:pt>
                <c:pt idx="25">
                  <c:v>18.476590725586814</c:v>
                </c:pt>
                <c:pt idx="26">
                  <c:v>19.020058196684101</c:v>
                </c:pt>
                <c:pt idx="27">
                  <c:v>19.629638103853825</c:v>
                </c:pt>
                <c:pt idx="28">
                  <c:v>20.285886347007324</c:v>
                </c:pt>
                <c:pt idx="29">
                  <c:v>20.974491869776895</c:v>
                </c:pt>
                <c:pt idx="30">
                  <c:v>21.686514385343703</c:v>
                </c:pt>
                <c:pt idx="31">
                  <c:v>22.417227476094499</c:v>
                </c:pt>
                <c:pt idx="32">
                  <c:v>23.16434049779507</c:v>
                </c:pt>
                <c:pt idx="33">
                  <c:v>23.923278838429578</c:v>
                </c:pt>
                <c:pt idx="34">
                  <c:v>24.714894620737429</c:v>
                </c:pt>
                <c:pt idx="35">
                  <c:v>25.525432860122347</c:v>
                </c:pt>
                <c:pt idx="36">
                  <c:v>26.353775794195755</c:v>
                </c:pt>
                <c:pt idx="37">
                  <c:v>27.199668517104392</c:v>
                </c:pt>
                <c:pt idx="38">
                  <c:v>28.062389463050785</c:v>
                </c:pt>
                <c:pt idx="39">
                  <c:v>28.941912708288136</c:v>
                </c:pt>
                <c:pt idx="40">
                  <c:v>29.838998473157403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86-CE42-A0C7-5A8371BCA848}"/>
            </c:ext>
          </c:extLst>
        </c:ser>
        <c:ser>
          <c:idx val="8"/>
          <c:order val="8"/>
          <c:tx>
            <c:strRef>
              <c:f>'4 ENERGY-SEGMENT results v41FRB'!$A$132</c:f>
              <c:strCache>
                <c:ptCount val="1"/>
                <c:pt idx="0">
                  <c:v>Vehículos de 2 y 3 ruedas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v41FRB'!$B$132:$AP$132</c:f>
              <c:numCache>
                <c:formatCode>_ * #,##0.0_ ;_ * \-#,##0.0_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71.684297137632939</c:v>
                </c:pt>
                <c:pt idx="7">
                  <c:v>76.573448458900472</c:v>
                </c:pt>
                <c:pt idx="8">
                  <c:v>81.943900166540459</c:v>
                </c:pt>
                <c:pt idx="9">
                  <c:v>87.900847575919954</c:v>
                </c:pt>
                <c:pt idx="10">
                  <c:v>98.187522933280533</c:v>
                </c:pt>
                <c:pt idx="11">
                  <c:v>105.34897534935187</c:v>
                </c:pt>
                <c:pt idx="12">
                  <c:v>106.82477437075215</c:v>
                </c:pt>
                <c:pt idx="13">
                  <c:v>107.79944590230998</c:v>
                </c:pt>
                <c:pt idx="14">
                  <c:v>108.56358600299998</c:v>
                </c:pt>
                <c:pt idx="15">
                  <c:v>109.21430591215517</c:v>
                </c:pt>
                <c:pt idx="16">
                  <c:v>109.60352084025</c:v>
                </c:pt>
                <c:pt idx="17">
                  <c:v>109.77069738330553</c:v>
                </c:pt>
                <c:pt idx="18">
                  <c:v>109.81798567299082</c:v>
                </c:pt>
                <c:pt idx="19">
                  <c:v>109.78880030407083</c:v>
                </c:pt>
                <c:pt idx="20">
                  <c:v>109.70153696627342</c:v>
                </c:pt>
                <c:pt idx="21">
                  <c:v>108.71394945026807</c:v>
                </c:pt>
                <c:pt idx="22">
                  <c:v>107.37071490057346</c:v>
                </c:pt>
                <c:pt idx="23">
                  <c:v>105.79548640256982</c:v>
                </c:pt>
                <c:pt idx="24">
                  <c:v>104.02666207537678</c:v>
                </c:pt>
                <c:pt idx="25">
                  <c:v>102.00932195857438</c:v>
                </c:pt>
                <c:pt idx="26">
                  <c:v>99.972507765276973</c:v>
                </c:pt>
                <c:pt idx="27">
                  <c:v>97.868011323098074</c:v>
                </c:pt>
                <c:pt idx="28">
                  <c:v>95.777247888220245</c:v>
                </c:pt>
                <c:pt idx="29">
                  <c:v>93.694480746537522</c:v>
                </c:pt>
                <c:pt idx="30">
                  <c:v>91.628418836953387</c:v>
                </c:pt>
                <c:pt idx="31">
                  <c:v>89.552782269242471</c:v>
                </c:pt>
                <c:pt idx="32">
                  <c:v>87.486659309624642</c:v>
                </c:pt>
                <c:pt idx="33">
                  <c:v>85.421043232051403</c:v>
                </c:pt>
                <c:pt idx="34">
                  <c:v>83.356230767243744</c:v>
                </c:pt>
                <c:pt idx="35">
                  <c:v>81.27271200398107</c:v>
                </c:pt>
                <c:pt idx="36">
                  <c:v>79.170223769835104</c:v>
                </c:pt>
                <c:pt idx="37">
                  <c:v>77.058539092771298</c:v>
                </c:pt>
                <c:pt idx="38">
                  <c:v>74.937822748613911</c:v>
                </c:pt>
                <c:pt idx="39">
                  <c:v>72.808142146501311</c:v>
                </c:pt>
                <c:pt idx="40">
                  <c:v>70.67989612509821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86-CE42-A0C7-5A8371BCA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023696"/>
        <c:axId val="2070025968"/>
      </c:areaChart>
      <c:catAx>
        <c:axId val="207002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0025968"/>
        <c:crosses val="autoZero"/>
        <c:auto val="1"/>
        <c:lblAlgn val="ctr"/>
        <c:lblOffset val="100"/>
        <c:noMultiLvlLbl val="0"/>
      </c:catAx>
      <c:valAx>
        <c:axId val="20700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Energía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002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Demanda energética 2023 - Modelo TEJ - Escenario Transporte TEJ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79-4943-9AE2-40B78F1C31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79-4943-9AE2-40B78F1C31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79-4943-9AE2-40B78F1C31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79-4943-9AE2-40B78F1C31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79-4943-9AE2-40B78F1C31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79-4943-9AE2-40B78F1C31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79-4943-9AE2-40B78F1C31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479-4943-9AE2-40B78F1C31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479-4943-9AE2-40B78F1C31B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479-4943-9AE2-40B78F1C31B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479-4943-9AE2-40B78F1C31B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479-4943-9AE2-40B78F1C31B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479-4943-9AE2-40B78F1C31B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479-4943-9AE2-40B78F1C31B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479-4943-9AE2-40B78F1C31B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479-4943-9AE2-40B78F1C31B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0479-4943-9AE2-40B78F1C31B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0479-4943-9AE2-40B78F1C31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 ENERGY-SEGMENT results v41FRB'!$A$124:$A$132</c:f>
              <c:strCache>
                <c:ptCount val="9"/>
                <c:pt idx="0">
                  <c:v>Automoviles_Camperos</c:v>
                </c:pt>
                <c:pt idx="1">
                  <c:v>Taxis</c:v>
                </c:pt>
                <c:pt idx="2">
                  <c:v>Carga liviana </c:v>
                </c:pt>
                <c:pt idx="3">
                  <c:v>Microbus</c:v>
                </c:pt>
                <c:pt idx="4">
                  <c:v>Bus</c:v>
                </c:pt>
                <c:pt idx="5">
                  <c:v>T Masivo</c:v>
                </c:pt>
                <c:pt idx="6">
                  <c:v>Camion</c:v>
                </c:pt>
                <c:pt idx="7">
                  <c:v>Tractocamion</c:v>
                </c:pt>
                <c:pt idx="8">
                  <c:v>Vehículos de 2 y 3 ruedas</c:v>
                </c:pt>
              </c:strCache>
            </c:strRef>
          </c:cat>
          <c:val>
            <c:numRef>
              <c:f>'4 ENERGY-SEGMENT results v41FRB'!$O$124:$O$132</c:f>
              <c:numCache>
                <c:formatCode>_ * #,##0.0_ ;_ * \-#,##0.0_ ;_ * ""\-""??_ ;_ @_ </c:formatCode>
                <c:ptCount val="9"/>
                <c:pt idx="0">
                  <c:v>92.560313978744475</c:v>
                </c:pt>
                <c:pt idx="1">
                  <c:v>32.231991262096351</c:v>
                </c:pt>
                <c:pt idx="2">
                  <c:v>55.600283763210626</c:v>
                </c:pt>
                <c:pt idx="3">
                  <c:v>17.077721002198931</c:v>
                </c:pt>
                <c:pt idx="4">
                  <c:v>71.552785779978251</c:v>
                </c:pt>
                <c:pt idx="5">
                  <c:v>15.485709827112034</c:v>
                </c:pt>
                <c:pt idx="6">
                  <c:v>77.140393465831011</c:v>
                </c:pt>
                <c:pt idx="7">
                  <c:v>135.10896073771195</c:v>
                </c:pt>
                <c:pt idx="8">
                  <c:v>107.79944590230998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479-4943-9AE2-40B78F1C31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Demanda energética 2030 - escenario</a:t>
            </a:r>
            <a:r>
              <a:rPr lang="es-MX" baseline="0"/>
              <a:t> tej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A5-5244-AB6A-79343B1381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A5-5244-AB6A-79343B1381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A5-5244-AB6A-79343B1381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A5-5244-AB6A-79343B1381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A5-5244-AB6A-79343B1381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A5-5244-AB6A-79343B1381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A5-5244-AB6A-79343B1381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A5-5244-AB6A-79343B1381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0A5-5244-AB6A-79343B1381E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0A5-5244-AB6A-79343B1381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0A5-5244-AB6A-79343B1381E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0A5-5244-AB6A-79343B1381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0A5-5244-AB6A-79343B1381E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0A5-5244-AB6A-79343B1381E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0A5-5244-AB6A-79343B1381E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0A5-5244-AB6A-79343B1381E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60A5-5244-AB6A-79343B1381E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60A5-5244-AB6A-79343B1381E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 ENERGY-SEGMENT results v41FRB'!$A$124:$A$132</c:f>
              <c:strCache>
                <c:ptCount val="9"/>
                <c:pt idx="0">
                  <c:v>Automoviles_Camperos</c:v>
                </c:pt>
                <c:pt idx="1">
                  <c:v>Taxis</c:v>
                </c:pt>
                <c:pt idx="2">
                  <c:v>Carga liviana </c:v>
                </c:pt>
                <c:pt idx="3">
                  <c:v>Microbus</c:v>
                </c:pt>
                <c:pt idx="4">
                  <c:v>Bus</c:v>
                </c:pt>
                <c:pt idx="5">
                  <c:v>T Masivo</c:v>
                </c:pt>
                <c:pt idx="6">
                  <c:v>Camion</c:v>
                </c:pt>
                <c:pt idx="7">
                  <c:v>Tractocamion</c:v>
                </c:pt>
                <c:pt idx="8">
                  <c:v>Vehículos de 2 y 3 ruedas</c:v>
                </c:pt>
              </c:strCache>
            </c:strRef>
          </c:cat>
          <c:val>
            <c:numRef>
              <c:f>'4 ENERGY-SEGMENT results v41FRB'!$V$124:$V$132</c:f>
              <c:numCache>
                <c:formatCode>_ * #,##0.0_ ;_ * \-#,##0.0_ ;_ * ""\-""??_ ;_ @_ </c:formatCode>
                <c:ptCount val="9"/>
                <c:pt idx="0">
                  <c:v>95.272393600917084</c:v>
                </c:pt>
                <c:pt idx="1">
                  <c:v>38.956459405611234</c:v>
                </c:pt>
                <c:pt idx="2">
                  <c:v>56.789268005134858</c:v>
                </c:pt>
                <c:pt idx="3">
                  <c:v>19.144747164364091</c:v>
                </c:pt>
                <c:pt idx="4">
                  <c:v>80.632559008782053</c:v>
                </c:pt>
                <c:pt idx="5">
                  <c:v>23.265127318747176</c:v>
                </c:pt>
                <c:pt idx="6">
                  <c:v>73.926890936377447</c:v>
                </c:pt>
                <c:pt idx="7">
                  <c:v>115.55143396011925</c:v>
                </c:pt>
                <c:pt idx="8">
                  <c:v>109.70153696627342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0A5-5244-AB6A-79343B1381E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 ENERGY-SEGMENT results v41FRB'!$A$124</c:f>
              <c:strCache>
                <c:ptCount val="1"/>
                <c:pt idx="0">
                  <c:v>Automoviles_Camperos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v41FRB'!$B$124:$AP$124</c:f>
              <c:numCache>
                <c:formatCode>_ * #,##0.0_ ;_ * \-#,##0.0_ ;_ * ""\-""??_ ;_ @_ </c:formatCode>
                <c:ptCount val="41"/>
                <c:pt idx="0">
                  <c:v>52.731829564547247</c:v>
                </c:pt>
                <c:pt idx="1">
                  <c:v>57.026490834174069</c:v>
                </c:pt>
                <c:pt idx="2">
                  <c:v>61.099283483988359</c:v>
                </c:pt>
                <c:pt idx="3">
                  <c:v>64.847079434070778</c:v>
                </c:pt>
                <c:pt idx="4">
                  <c:v>68.953795405157678</c:v>
                </c:pt>
                <c:pt idx="5">
                  <c:v>72.581101765631274</c:v>
                </c:pt>
                <c:pt idx="6">
                  <c:v>75.832816225058551</c:v>
                </c:pt>
                <c:pt idx="7">
                  <c:v>78.788940338692527</c:v>
                </c:pt>
                <c:pt idx="8">
                  <c:v>81.861022066290275</c:v>
                </c:pt>
                <c:pt idx="9">
                  <c:v>84.886776243192912</c:v>
                </c:pt>
                <c:pt idx="10">
                  <c:v>88.923014363925361</c:v>
                </c:pt>
                <c:pt idx="11">
                  <c:v>91.21968759170592</c:v>
                </c:pt>
                <c:pt idx="12">
                  <c:v>91.922793387120521</c:v>
                </c:pt>
                <c:pt idx="13">
                  <c:v>92.560313978744475</c:v>
                </c:pt>
                <c:pt idx="14">
                  <c:v>93.101324044123871</c:v>
                </c:pt>
                <c:pt idx="15">
                  <c:v>93.547256435717969</c:v>
                </c:pt>
                <c:pt idx="16">
                  <c:v>93.924090191015907</c:v>
                </c:pt>
                <c:pt idx="17">
                  <c:v>94.256136651609395</c:v>
                </c:pt>
                <c:pt idx="18">
                  <c:v>94.601461827752914</c:v>
                </c:pt>
                <c:pt idx="19">
                  <c:v>94.943378230245216</c:v>
                </c:pt>
                <c:pt idx="20">
                  <c:v>95.272393600917084</c:v>
                </c:pt>
                <c:pt idx="21">
                  <c:v>95.583769620427617</c:v>
                </c:pt>
                <c:pt idx="22">
                  <c:v>95.875372095795043</c:v>
                </c:pt>
                <c:pt idx="23">
                  <c:v>96.146359806366775</c:v>
                </c:pt>
                <c:pt idx="24">
                  <c:v>96.396562001451031</c:v>
                </c:pt>
                <c:pt idx="25">
                  <c:v>96.626139179818594</c:v>
                </c:pt>
                <c:pt idx="26">
                  <c:v>96.835446553863548</c:v>
                </c:pt>
                <c:pt idx="27">
                  <c:v>97.024972590283056</c:v>
                </c:pt>
                <c:pt idx="28">
                  <c:v>97.195155557169088</c:v>
                </c:pt>
                <c:pt idx="29">
                  <c:v>97.346467139551109</c:v>
                </c:pt>
                <c:pt idx="30">
                  <c:v>97.479396206395876</c:v>
                </c:pt>
                <c:pt idx="31">
                  <c:v>97.59944006499488</c:v>
                </c:pt>
                <c:pt idx="32">
                  <c:v>97.703414435405364</c:v>
                </c:pt>
                <c:pt idx="33">
                  <c:v>97.722144407091605</c:v>
                </c:pt>
                <c:pt idx="34">
                  <c:v>97.739079949010844</c:v>
                </c:pt>
                <c:pt idx="35">
                  <c:v>97.76144816381148</c:v>
                </c:pt>
                <c:pt idx="36">
                  <c:v>97.783565874026991</c:v>
                </c:pt>
                <c:pt idx="37">
                  <c:v>97.805932478774508</c:v>
                </c:pt>
                <c:pt idx="38">
                  <c:v>97.828929998044927</c:v>
                </c:pt>
                <c:pt idx="39">
                  <c:v>97.853048081097327</c:v>
                </c:pt>
                <c:pt idx="40">
                  <c:v>97.87884701480948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88-CE49-BC4B-7D8B3B63C3D8}"/>
            </c:ext>
          </c:extLst>
        </c:ser>
        <c:ser>
          <c:idx val="1"/>
          <c:order val="1"/>
          <c:tx>
            <c:strRef>
              <c:f>'4 ENERGY-SEGMENT results v41FRB'!$A$125</c:f>
              <c:strCache>
                <c:ptCount val="1"/>
                <c:pt idx="0">
                  <c:v>Taxis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v41FRB'!$B$125:$AP$125</c:f>
              <c:numCache>
                <c:formatCode>_ * #,##0.0_ ;_ * \-#,##0.0_ ;_ * ""\-""??_ ;_ @_ </c:formatCode>
                <c:ptCount val="41"/>
                <c:pt idx="0">
                  <c:v>17.9594723664183</c:v>
                </c:pt>
                <c:pt idx="1">
                  <c:v>19.490197147901764</c:v>
                </c:pt>
                <c:pt idx="2">
                  <c:v>20.886381602052115</c:v>
                </c:pt>
                <c:pt idx="3">
                  <c:v>22.171721657489641</c:v>
                </c:pt>
                <c:pt idx="4">
                  <c:v>23.579737400946676</c:v>
                </c:pt>
                <c:pt idx="5">
                  <c:v>24.823897590267986</c:v>
                </c:pt>
                <c:pt idx="6">
                  <c:v>25.941180191213107</c:v>
                </c:pt>
                <c:pt idx="7">
                  <c:v>26.957235757862509</c:v>
                </c:pt>
                <c:pt idx="8">
                  <c:v>28.013278468155818</c:v>
                </c:pt>
                <c:pt idx="9">
                  <c:v>29.053155978521719</c:v>
                </c:pt>
                <c:pt idx="10">
                  <c:v>30.385443344293048</c:v>
                </c:pt>
                <c:pt idx="11">
                  <c:v>31.164431900219594</c:v>
                </c:pt>
                <c:pt idx="12">
                  <c:v>31.85222845777767</c:v>
                </c:pt>
                <c:pt idx="13">
                  <c:v>32.231991262096351</c:v>
                </c:pt>
                <c:pt idx="14">
                  <c:v>32.970567242251398</c:v>
                </c:pt>
                <c:pt idx="15">
                  <c:v>33.766741023075411</c:v>
                </c:pt>
                <c:pt idx="16">
                  <c:v>34.595030016459297</c:v>
                </c:pt>
                <c:pt idx="17">
                  <c:v>35.456003686739685</c:v>
                </c:pt>
                <c:pt idx="18">
                  <c:v>36.502920059050787</c:v>
                </c:pt>
                <c:pt idx="19">
                  <c:v>37.704880285115493</c:v>
                </c:pt>
                <c:pt idx="20">
                  <c:v>38.956459405611234</c:v>
                </c:pt>
                <c:pt idx="21">
                  <c:v>40.02375071830545</c:v>
                </c:pt>
                <c:pt idx="22">
                  <c:v>40.999048480021408</c:v>
                </c:pt>
                <c:pt idx="23">
                  <c:v>41.868426389967389</c:v>
                </c:pt>
                <c:pt idx="24">
                  <c:v>42.691816450061246</c:v>
                </c:pt>
                <c:pt idx="25">
                  <c:v>43.46821484357212</c:v>
                </c:pt>
                <c:pt idx="26">
                  <c:v>44.198404898420861</c:v>
                </c:pt>
                <c:pt idx="27">
                  <c:v>44.88405809039952</c:v>
                </c:pt>
                <c:pt idx="28">
                  <c:v>45.527223080599882</c:v>
                </c:pt>
                <c:pt idx="29">
                  <c:v>46.130113887551218</c:v>
                </c:pt>
                <c:pt idx="30">
                  <c:v>46.694988834849234</c:v>
                </c:pt>
                <c:pt idx="31">
                  <c:v>47.224091332478615</c:v>
                </c:pt>
                <c:pt idx="32">
                  <c:v>47.71960203191167</c:v>
                </c:pt>
                <c:pt idx="33">
                  <c:v>48.183598019983677</c:v>
                </c:pt>
                <c:pt idx="34">
                  <c:v>48.618079916465845</c:v>
                </c:pt>
                <c:pt idx="35">
                  <c:v>49.029956613182783</c:v>
                </c:pt>
                <c:pt idx="36">
                  <c:v>49.417462022393416</c:v>
                </c:pt>
                <c:pt idx="37">
                  <c:v>49.783781470912714</c:v>
                </c:pt>
                <c:pt idx="38">
                  <c:v>50.040473334990644</c:v>
                </c:pt>
                <c:pt idx="39">
                  <c:v>50.29950455696202</c:v>
                </c:pt>
                <c:pt idx="40">
                  <c:v>50.561083199170817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88-CE49-BC4B-7D8B3B63C3D8}"/>
            </c:ext>
          </c:extLst>
        </c:ser>
        <c:ser>
          <c:idx val="2"/>
          <c:order val="2"/>
          <c:tx>
            <c:strRef>
              <c:f>'4 ENERGY-SEGMENT results v41FRB'!$A$126</c:f>
              <c:strCache>
                <c:ptCount val="1"/>
                <c:pt idx="0">
                  <c:v>Carga liviana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v41FRB'!$B$126:$AP$126</c:f>
              <c:numCache>
                <c:formatCode>_ * #,##0.0_ ;_ * \-#,##0.0_ ;_ * ""\-""??_ ;_ @_ </c:formatCode>
                <c:ptCount val="41"/>
                <c:pt idx="0">
                  <c:v>21.152448957686214</c:v>
                </c:pt>
                <c:pt idx="1">
                  <c:v>23.218567007558256</c:v>
                </c:pt>
                <c:pt idx="2">
                  <c:v>25.562939153732604</c:v>
                </c:pt>
                <c:pt idx="3">
                  <c:v>28.445924456090232</c:v>
                </c:pt>
                <c:pt idx="4">
                  <c:v>31.683024005100769</c:v>
                </c:pt>
                <c:pt idx="5">
                  <c:v>34.386718692292561</c:v>
                </c:pt>
                <c:pt idx="6">
                  <c:v>36.930649836680359</c:v>
                </c:pt>
                <c:pt idx="7">
                  <c:v>39.654114437375085</c:v>
                </c:pt>
                <c:pt idx="8">
                  <c:v>42.792726396136068</c:v>
                </c:pt>
                <c:pt idx="9">
                  <c:v>46.168361636506681</c:v>
                </c:pt>
                <c:pt idx="10">
                  <c:v>50.62002663921006</c:v>
                </c:pt>
                <c:pt idx="11">
                  <c:v>53.456182728198584</c:v>
                </c:pt>
                <c:pt idx="12">
                  <c:v>54.675082833967508</c:v>
                </c:pt>
                <c:pt idx="13">
                  <c:v>55.600283763210626</c:v>
                </c:pt>
                <c:pt idx="14">
                  <c:v>55.999432242796715</c:v>
                </c:pt>
                <c:pt idx="15">
                  <c:v>56.223655703046752</c:v>
                </c:pt>
                <c:pt idx="16">
                  <c:v>56.313667554900874</c:v>
                </c:pt>
                <c:pt idx="17">
                  <c:v>56.368275818099384</c:v>
                </c:pt>
                <c:pt idx="18">
                  <c:v>56.580148503229509</c:v>
                </c:pt>
                <c:pt idx="19">
                  <c:v>56.598979797461936</c:v>
                </c:pt>
                <c:pt idx="20">
                  <c:v>56.789268005134858</c:v>
                </c:pt>
                <c:pt idx="21">
                  <c:v>56.710185028208045</c:v>
                </c:pt>
                <c:pt idx="22">
                  <c:v>56.783372963892454</c:v>
                </c:pt>
                <c:pt idx="23">
                  <c:v>56.851214263198401</c:v>
                </c:pt>
                <c:pt idx="24">
                  <c:v>56.745253680245554</c:v>
                </c:pt>
                <c:pt idx="25">
                  <c:v>56.640411673423003</c:v>
                </c:pt>
                <c:pt idx="26">
                  <c:v>56.531024835145203</c:v>
                </c:pt>
                <c:pt idx="27">
                  <c:v>56.417190773770301</c:v>
                </c:pt>
                <c:pt idx="28">
                  <c:v>56.298964304294877</c:v>
                </c:pt>
                <c:pt idx="29">
                  <c:v>56.17639398184054</c:v>
                </c:pt>
                <c:pt idx="30">
                  <c:v>56.060367441822933</c:v>
                </c:pt>
                <c:pt idx="31">
                  <c:v>56.027014738146498</c:v>
                </c:pt>
                <c:pt idx="32">
                  <c:v>55.990535962538161</c:v>
                </c:pt>
                <c:pt idx="33">
                  <c:v>55.950993861670355</c:v>
                </c:pt>
                <c:pt idx="34">
                  <c:v>55.908464304664378</c:v>
                </c:pt>
                <c:pt idx="35">
                  <c:v>55.863044071904227</c:v>
                </c:pt>
                <c:pt idx="36">
                  <c:v>55.811226759611039</c:v>
                </c:pt>
                <c:pt idx="37">
                  <c:v>55.75405803689717</c:v>
                </c:pt>
                <c:pt idx="38">
                  <c:v>55.691600405805403</c:v>
                </c:pt>
                <c:pt idx="39">
                  <c:v>55.623978206067697</c:v>
                </c:pt>
                <c:pt idx="40">
                  <c:v>55.551366924757083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88-CE49-BC4B-7D8B3B63C3D8}"/>
            </c:ext>
          </c:extLst>
        </c:ser>
        <c:ser>
          <c:idx val="3"/>
          <c:order val="3"/>
          <c:tx>
            <c:strRef>
              <c:f>'4 ENERGY-SEGMENT results v41FRB'!$A$127</c:f>
              <c:strCache>
                <c:ptCount val="1"/>
                <c:pt idx="0">
                  <c:v>Microbus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v41FRB'!$B$127:$AP$127</c:f>
              <c:numCache>
                <c:formatCode>_ * #,##0.0_ ;_ * \-#,##0.0_ ;_ * ""\-""??_ ;_ @_ </c:formatCode>
                <c:ptCount val="41"/>
                <c:pt idx="0">
                  <c:v>11.333304365048074</c:v>
                </c:pt>
                <c:pt idx="1">
                  <c:v>12.034390221091535</c:v>
                </c:pt>
                <c:pt idx="2">
                  <c:v>12.856122576025173</c:v>
                </c:pt>
                <c:pt idx="3">
                  <c:v>13.584127929089254</c:v>
                </c:pt>
                <c:pt idx="4">
                  <c:v>14.315080668461841</c:v>
                </c:pt>
                <c:pt idx="5">
                  <c:v>14.816726458258255</c:v>
                </c:pt>
                <c:pt idx="6">
                  <c:v>15.095746055210006</c:v>
                </c:pt>
                <c:pt idx="7">
                  <c:v>15.324463524871145</c:v>
                </c:pt>
                <c:pt idx="8">
                  <c:v>15.472422513378362</c:v>
                </c:pt>
                <c:pt idx="9">
                  <c:v>15.679722275522233</c:v>
                </c:pt>
                <c:pt idx="10">
                  <c:v>15.870677103257828</c:v>
                </c:pt>
                <c:pt idx="11">
                  <c:v>15.939736950410872</c:v>
                </c:pt>
                <c:pt idx="12">
                  <c:v>16.360708331121529</c:v>
                </c:pt>
                <c:pt idx="13">
                  <c:v>17.077721002198931</c:v>
                </c:pt>
                <c:pt idx="14">
                  <c:v>17.73006812030134</c:v>
                </c:pt>
                <c:pt idx="15">
                  <c:v>18.072377352417021</c:v>
                </c:pt>
                <c:pt idx="16">
                  <c:v>18.364250128571211</c:v>
                </c:pt>
                <c:pt idx="17">
                  <c:v>18.501041165517247</c:v>
                </c:pt>
                <c:pt idx="18">
                  <c:v>18.769987065510584</c:v>
                </c:pt>
                <c:pt idx="19">
                  <c:v>19.044198770489256</c:v>
                </c:pt>
                <c:pt idx="20">
                  <c:v>19.144747164364091</c:v>
                </c:pt>
                <c:pt idx="21">
                  <c:v>19.231040822138713</c:v>
                </c:pt>
                <c:pt idx="22">
                  <c:v>19.304259066148969</c:v>
                </c:pt>
                <c:pt idx="23">
                  <c:v>19.366351617622055</c:v>
                </c:pt>
                <c:pt idx="24">
                  <c:v>19.41914355132986</c:v>
                </c:pt>
                <c:pt idx="25">
                  <c:v>19.464087268237172</c:v>
                </c:pt>
                <c:pt idx="26">
                  <c:v>19.502310827224772</c:v>
                </c:pt>
                <c:pt idx="27">
                  <c:v>19.534698003830705</c:v>
                </c:pt>
                <c:pt idx="28">
                  <c:v>19.579232791265778</c:v>
                </c:pt>
                <c:pt idx="29">
                  <c:v>19.774708743675177</c:v>
                </c:pt>
                <c:pt idx="30">
                  <c:v>20.00015826277005</c:v>
                </c:pt>
                <c:pt idx="31">
                  <c:v>20.221357867066757</c:v>
                </c:pt>
                <c:pt idx="32">
                  <c:v>20.445310054617771</c:v>
                </c:pt>
                <c:pt idx="33">
                  <c:v>20.68195279887815</c:v>
                </c:pt>
                <c:pt idx="34">
                  <c:v>20.96868513449909</c:v>
                </c:pt>
                <c:pt idx="35">
                  <c:v>21.280224188163132</c:v>
                </c:pt>
                <c:pt idx="36">
                  <c:v>21.615751332470857</c:v>
                </c:pt>
                <c:pt idx="37">
                  <c:v>21.974620938748235</c:v>
                </c:pt>
                <c:pt idx="38">
                  <c:v>22.384094146055347</c:v>
                </c:pt>
                <c:pt idx="39">
                  <c:v>22.8230291476819</c:v>
                </c:pt>
                <c:pt idx="40">
                  <c:v>23.300339986963522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88-CE49-BC4B-7D8B3B63C3D8}"/>
            </c:ext>
          </c:extLst>
        </c:ser>
        <c:ser>
          <c:idx val="4"/>
          <c:order val="4"/>
          <c:tx>
            <c:strRef>
              <c:f>'4 ENERGY-SEGMENT results v41FRB'!$A$128</c:f>
              <c:strCache>
                <c:ptCount val="1"/>
                <c:pt idx="0">
                  <c:v>Bus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v41FRB'!$B$128:$AP$128</c:f>
              <c:numCache>
                <c:formatCode>_ * #,##0.0_ ;_ * \-#,##0.0_ ;_ * ""\-""??_ ;_ @_ </c:formatCode>
                <c:ptCount val="41"/>
                <c:pt idx="0">
                  <c:v>51.447640107646542</c:v>
                </c:pt>
                <c:pt idx="1">
                  <c:v>53.266225731504548</c:v>
                </c:pt>
                <c:pt idx="2">
                  <c:v>55.682308396248629</c:v>
                </c:pt>
                <c:pt idx="3">
                  <c:v>58.741420385265535</c:v>
                </c:pt>
                <c:pt idx="4">
                  <c:v>56.894798122790078</c:v>
                </c:pt>
                <c:pt idx="5">
                  <c:v>59.313845263852862</c:v>
                </c:pt>
                <c:pt idx="6">
                  <c:v>61.362432841796817</c:v>
                </c:pt>
                <c:pt idx="7">
                  <c:v>63.714521645022458</c:v>
                </c:pt>
                <c:pt idx="8">
                  <c:v>65.557078773054599</c:v>
                </c:pt>
                <c:pt idx="9">
                  <c:v>67.886724782740629</c:v>
                </c:pt>
                <c:pt idx="10">
                  <c:v>66.670846963815933</c:v>
                </c:pt>
                <c:pt idx="11">
                  <c:v>69.513433404534339</c:v>
                </c:pt>
                <c:pt idx="12">
                  <c:v>70.791117876566133</c:v>
                </c:pt>
                <c:pt idx="13">
                  <c:v>71.552785779978251</c:v>
                </c:pt>
                <c:pt idx="14">
                  <c:v>73.077893942838998</c:v>
                </c:pt>
                <c:pt idx="15">
                  <c:v>72.940096483915227</c:v>
                </c:pt>
                <c:pt idx="16">
                  <c:v>72.796067328940296</c:v>
                </c:pt>
                <c:pt idx="17">
                  <c:v>72.645844456463223</c:v>
                </c:pt>
                <c:pt idx="18">
                  <c:v>77.668194872767344</c:v>
                </c:pt>
                <c:pt idx="19">
                  <c:v>77.505238732314098</c:v>
                </c:pt>
                <c:pt idx="20">
                  <c:v>80.632559008782053</c:v>
                </c:pt>
                <c:pt idx="21">
                  <c:v>82.310645440639732</c:v>
                </c:pt>
                <c:pt idx="22">
                  <c:v>82.128417572276362</c:v>
                </c:pt>
                <c:pt idx="23">
                  <c:v>84.989749624615001</c:v>
                </c:pt>
                <c:pt idx="24">
                  <c:v>86.535841938388728</c:v>
                </c:pt>
                <c:pt idx="25">
                  <c:v>87.923548284052004</c:v>
                </c:pt>
                <c:pt idx="26">
                  <c:v>87.717395975161352</c:v>
                </c:pt>
                <c:pt idx="27">
                  <c:v>87.505652879521136</c:v>
                </c:pt>
                <c:pt idx="28">
                  <c:v>89.691123342391521</c:v>
                </c:pt>
                <c:pt idx="29">
                  <c:v>90.925308764430909</c:v>
                </c:pt>
                <c:pt idx="30">
                  <c:v>91.428239037469012</c:v>
                </c:pt>
                <c:pt idx="31">
                  <c:v>91.973897246130889</c:v>
                </c:pt>
                <c:pt idx="32">
                  <c:v>92.713398517829461</c:v>
                </c:pt>
                <c:pt idx="33">
                  <c:v>93.261914380973607</c:v>
                </c:pt>
                <c:pt idx="34">
                  <c:v>94.144780342070803</c:v>
                </c:pt>
                <c:pt idx="35">
                  <c:v>93.892378085970364</c:v>
                </c:pt>
                <c:pt idx="36">
                  <c:v>93.635670107064684</c:v>
                </c:pt>
                <c:pt idx="37">
                  <c:v>95.300422585108507</c:v>
                </c:pt>
                <c:pt idx="38">
                  <c:v>95.035604491745062</c:v>
                </c:pt>
                <c:pt idx="39">
                  <c:v>94.766918908190917</c:v>
                </c:pt>
                <c:pt idx="40">
                  <c:v>94.918587835187708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F88-CE49-BC4B-7D8B3B63C3D8}"/>
            </c:ext>
          </c:extLst>
        </c:ser>
        <c:ser>
          <c:idx val="5"/>
          <c:order val="5"/>
          <c:tx>
            <c:strRef>
              <c:f>'4 ENERGY-SEGMENT results v41FRB'!$A$129</c:f>
              <c:strCache>
                <c:ptCount val="1"/>
                <c:pt idx="0">
                  <c:v>T Masivo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v41FRB'!$B$129:$AP$129</c:f>
              <c:numCache>
                <c:formatCode>_ * #,##0.0_ ;_ * \-#,##0.0_ ;_ * ""\-""??_ ;_ @_ </c:formatCode>
                <c:ptCount val="41"/>
                <c:pt idx="0">
                  <c:v>1.4367690397421196</c:v>
                </c:pt>
                <c:pt idx="1">
                  <c:v>1.4396478070899561</c:v>
                </c:pt>
                <c:pt idx="2">
                  <c:v>1.4410871915257093</c:v>
                </c:pt>
                <c:pt idx="3">
                  <c:v>1.4439659589995406</c:v>
                </c:pt>
                <c:pt idx="4">
                  <c:v>6.2040808718599347</c:v>
                </c:pt>
                <c:pt idx="5">
                  <c:v>6.2164497482299419</c:v>
                </c:pt>
                <c:pt idx="6">
                  <c:v>5.8227278668595925</c:v>
                </c:pt>
                <c:pt idx="7">
                  <c:v>5.6989111704817752</c:v>
                </c:pt>
                <c:pt idx="8">
                  <c:v>5.5380072863331842</c:v>
                </c:pt>
                <c:pt idx="9">
                  <c:v>5.5500610882489072</c:v>
                </c:pt>
                <c:pt idx="10">
                  <c:v>12.257652316564631</c:v>
                </c:pt>
                <c:pt idx="11">
                  <c:v>12.787002784929664</c:v>
                </c:pt>
                <c:pt idx="12">
                  <c:v>12.770856127640947</c:v>
                </c:pt>
                <c:pt idx="13">
                  <c:v>15.485709827112034</c:v>
                </c:pt>
                <c:pt idx="14">
                  <c:v>15.467092063523642</c:v>
                </c:pt>
                <c:pt idx="15">
                  <c:v>15.447123024722424</c:v>
                </c:pt>
                <c:pt idx="16">
                  <c:v>16.205785846290592</c:v>
                </c:pt>
                <c:pt idx="17">
                  <c:v>16.183060267735158</c:v>
                </c:pt>
                <c:pt idx="18">
                  <c:v>16.158930144640959</c:v>
                </c:pt>
                <c:pt idx="19">
                  <c:v>21.690436242921493</c:v>
                </c:pt>
                <c:pt idx="20">
                  <c:v>23.265127318747176</c:v>
                </c:pt>
                <c:pt idx="21">
                  <c:v>28.69095910292878</c:v>
                </c:pt>
                <c:pt idx="22">
                  <c:v>31.969310304596959</c:v>
                </c:pt>
                <c:pt idx="23">
                  <c:v>31.934781648098788</c:v>
                </c:pt>
                <c:pt idx="24">
                  <c:v>38.803754910856632</c:v>
                </c:pt>
                <c:pt idx="25">
                  <c:v>38.763322059570093</c:v>
                </c:pt>
                <c:pt idx="26">
                  <c:v>43.287617193100346</c:v>
                </c:pt>
                <c:pt idx="27">
                  <c:v>43.240396044001308</c:v>
                </c:pt>
                <c:pt idx="28">
                  <c:v>44.354424789502268</c:v>
                </c:pt>
                <c:pt idx="29">
                  <c:v>54.146573377612022</c:v>
                </c:pt>
                <c:pt idx="30">
                  <c:v>54.087703752590244</c:v>
                </c:pt>
                <c:pt idx="31">
                  <c:v>59.294475239063743</c:v>
                </c:pt>
                <c:pt idx="32">
                  <c:v>59.702072980843944</c:v>
                </c:pt>
                <c:pt idx="33">
                  <c:v>64.128832999819579</c:v>
                </c:pt>
                <c:pt idx="34">
                  <c:v>68.820327465817897</c:v>
                </c:pt>
                <c:pt idx="35">
                  <c:v>68.736388231171674</c:v>
                </c:pt>
                <c:pt idx="36">
                  <c:v>79.062228574880791</c:v>
                </c:pt>
                <c:pt idx="37">
                  <c:v>84.647192006343431</c:v>
                </c:pt>
                <c:pt idx="38">
                  <c:v>93.179808142315238</c:v>
                </c:pt>
                <c:pt idx="39">
                  <c:v>101.23613204346229</c:v>
                </c:pt>
                <c:pt idx="40">
                  <c:v>102.28882629588132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F88-CE49-BC4B-7D8B3B63C3D8}"/>
            </c:ext>
          </c:extLst>
        </c:ser>
        <c:ser>
          <c:idx val="6"/>
          <c:order val="6"/>
          <c:tx>
            <c:strRef>
              <c:f>'4 ENERGY-SEGMENT results v41FRB'!$A$130</c:f>
              <c:strCache>
                <c:ptCount val="1"/>
                <c:pt idx="0">
                  <c:v>Camion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v41FRB'!$B$130:$AP$130</c:f>
              <c:numCache>
                <c:formatCode>_ * #,##0.0_ ;_ * \-#,##0.0_ ;_ * ""\-""??_ ;_ @_ </c:formatCode>
                <c:ptCount val="41"/>
                <c:pt idx="0">
                  <c:v>48.551533218166945</c:v>
                </c:pt>
                <c:pt idx="1">
                  <c:v>51.602799569116506</c:v>
                </c:pt>
                <c:pt idx="2">
                  <c:v>55.182229264372133</c:v>
                </c:pt>
                <c:pt idx="3">
                  <c:v>57.75386339314327</c:v>
                </c:pt>
                <c:pt idx="4">
                  <c:v>60.535183547255279</c:v>
                </c:pt>
                <c:pt idx="5">
                  <c:v>63.134885167635645</c:v>
                </c:pt>
                <c:pt idx="6">
                  <c:v>65.031168896130779</c:v>
                </c:pt>
                <c:pt idx="7">
                  <c:v>66.459650328545294</c:v>
                </c:pt>
                <c:pt idx="8">
                  <c:v>67.880257246367677</c:v>
                </c:pt>
                <c:pt idx="9">
                  <c:v>69.651862585554994</c:v>
                </c:pt>
                <c:pt idx="10">
                  <c:v>73.525580296633052</c:v>
                </c:pt>
                <c:pt idx="11">
                  <c:v>76.196905001332084</c:v>
                </c:pt>
                <c:pt idx="12">
                  <c:v>76.793703963946342</c:v>
                </c:pt>
                <c:pt idx="13">
                  <c:v>77.140393465831011</c:v>
                </c:pt>
                <c:pt idx="14">
                  <c:v>77.276753726978754</c:v>
                </c:pt>
                <c:pt idx="15">
                  <c:v>77.232821883937589</c:v>
                </c:pt>
                <c:pt idx="16">
                  <c:v>76.995829960946594</c:v>
                </c:pt>
                <c:pt idx="17">
                  <c:v>76.547109583808719</c:v>
                </c:pt>
                <c:pt idx="18">
                  <c:v>75.968996315265969</c:v>
                </c:pt>
                <c:pt idx="19">
                  <c:v>75.094346417971138</c:v>
                </c:pt>
                <c:pt idx="20">
                  <c:v>73.926890936377447</c:v>
                </c:pt>
                <c:pt idx="21">
                  <c:v>72.468907511074676</c:v>
                </c:pt>
                <c:pt idx="22">
                  <c:v>70.949236052892871</c:v>
                </c:pt>
                <c:pt idx="23">
                  <c:v>69.370035095410444</c:v>
                </c:pt>
                <c:pt idx="24">
                  <c:v>67.735381626847541</c:v>
                </c:pt>
                <c:pt idx="25">
                  <c:v>66.051930129327715</c:v>
                </c:pt>
                <c:pt idx="26">
                  <c:v>57.903400699270684</c:v>
                </c:pt>
                <c:pt idx="27">
                  <c:v>43.312618660898721</c:v>
                </c:pt>
                <c:pt idx="28">
                  <c:v>28.792352559476502</c:v>
                </c:pt>
                <c:pt idx="29">
                  <c:v>14.333203320423642</c:v>
                </c:pt>
                <c:pt idx="30">
                  <c:v>9.7735905536672814</c:v>
                </c:pt>
                <c:pt idx="31">
                  <c:v>10.4665422127781</c:v>
                </c:pt>
                <c:pt idx="32">
                  <c:v>11.177634736126675</c:v>
                </c:pt>
                <c:pt idx="33">
                  <c:v>11.905322742216848</c:v>
                </c:pt>
                <c:pt idx="34">
                  <c:v>12.64886763419551</c:v>
                </c:pt>
                <c:pt idx="35">
                  <c:v>13.410648604712307</c:v>
                </c:pt>
                <c:pt idx="36">
                  <c:v>14.218636258184159</c:v>
                </c:pt>
                <c:pt idx="37">
                  <c:v>15.042614457104619</c:v>
                </c:pt>
                <c:pt idx="38">
                  <c:v>15.882621826406726</c:v>
                </c:pt>
                <c:pt idx="39">
                  <c:v>16.738939309368916</c:v>
                </c:pt>
                <c:pt idx="40">
                  <c:v>17.611863399987833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F88-CE49-BC4B-7D8B3B63C3D8}"/>
            </c:ext>
          </c:extLst>
        </c:ser>
        <c:ser>
          <c:idx val="7"/>
          <c:order val="7"/>
          <c:tx>
            <c:strRef>
              <c:f>'4 ENERGY-SEGMENT results v41FRB'!$A$131</c:f>
              <c:strCache>
                <c:ptCount val="1"/>
                <c:pt idx="0">
                  <c:v>Tractocamion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v41FRB'!$B$131:$AP$131</c:f>
              <c:numCache>
                <c:formatCode>_ * #,##0.0_ ;_ * \-#,##0.0_ ;_ * ""\-""??_ ;_ @_ </c:formatCode>
                <c:ptCount val="41"/>
                <c:pt idx="0">
                  <c:v>75.815402279952863</c:v>
                </c:pt>
                <c:pt idx="1">
                  <c:v>87.818924434692036</c:v>
                </c:pt>
                <c:pt idx="2">
                  <c:v>102.89733082381221</c:v>
                </c:pt>
                <c:pt idx="3">
                  <c:v>107.77239922237381</c:v>
                </c:pt>
                <c:pt idx="4">
                  <c:v>112.89070473659638</c:v>
                </c:pt>
                <c:pt idx="5">
                  <c:v>116.13654338586532</c:v>
                </c:pt>
                <c:pt idx="6">
                  <c:v>117.37338114652721</c:v>
                </c:pt>
                <c:pt idx="7">
                  <c:v>118.35436102097029</c:v>
                </c:pt>
                <c:pt idx="8">
                  <c:v>119.71167002871245</c:v>
                </c:pt>
                <c:pt idx="9">
                  <c:v>122.34597386922951</c:v>
                </c:pt>
                <c:pt idx="10">
                  <c:v>128.12452326959877</c:v>
                </c:pt>
                <c:pt idx="11">
                  <c:v>132.72424418359657</c:v>
                </c:pt>
                <c:pt idx="12">
                  <c:v>134.06348556588455</c:v>
                </c:pt>
                <c:pt idx="13">
                  <c:v>135.10896073771195</c:v>
                </c:pt>
                <c:pt idx="14">
                  <c:v>135.90825028706533</c:v>
                </c:pt>
                <c:pt idx="15">
                  <c:v>136.517107239875</c:v>
                </c:pt>
                <c:pt idx="16">
                  <c:v>136.95388279041066</c:v>
                </c:pt>
                <c:pt idx="17">
                  <c:v>137.23371178884307</c:v>
                </c:pt>
                <c:pt idx="18">
                  <c:v>134.28696262336729</c:v>
                </c:pt>
                <c:pt idx="19">
                  <c:v>128.12884290628895</c:v>
                </c:pt>
                <c:pt idx="20">
                  <c:v>115.55143396011925</c:v>
                </c:pt>
                <c:pt idx="21">
                  <c:v>90.129707470921048</c:v>
                </c:pt>
                <c:pt idx="22">
                  <c:v>61.551583384354274</c:v>
                </c:pt>
                <c:pt idx="23">
                  <c:v>29.822630786205281</c:v>
                </c:pt>
                <c:pt idx="24">
                  <c:v>18.018668159787449</c:v>
                </c:pt>
                <c:pt idx="25">
                  <c:v>18.476590725586814</c:v>
                </c:pt>
                <c:pt idx="26">
                  <c:v>19.020058196684101</c:v>
                </c:pt>
                <c:pt idx="27">
                  <c:v>19.629638103853825</c:v>
                </c:pt>
                <c:pt idx="28">
                  <c:v>20.285886347007324</c:v>
                </c:pt>
                <c:pt idx="29">
                  <c:v>20.974491869776895</c:v>
                </c:pt>
                <c:pt idx="30">
                  <c:v>21.686514385343703</c:v>
                </c:pt>
                <c:pt idx="31">
                  <c:v>22.417227476094499</c:v>
                </c:pt>
                <c:pt idx="32">
                  <c:v>23.16434049779507</c:v>
                </c:pt>
                <c:pt idx="33">
                  <c:v>23.923278838429578</c:v>
                </c:pt>
                <c:pt idx="34">
                  <c:v>24.714894620737429</c:v>
                </c:pt>
                <c:pt idx="35">
                  <c:v>25.525432860122347</c:v>
                </c:pt>
                <c:pt idx="36">
                  <c:v>26.353775794195755</c:v>
                </c:pt>
                <c:pt idx="37">
                  <c:v>27.199668517104392</c:v>
                </c:pt>
                <c:pt idx="38">
                  <c:v>28.062389463050785</c:v>
                </c:pt>
                <c:pt idx="39">
                  <c:v>28.941912708288136</c:v>
                </c:pt>
                <c:pt idx="40">
                  <c:v>29.838998473157403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F88-CE49-BC4B-7D8B3B63C3D8}"/>
            </c:ext>
          </c:extLst>
        </c:ser>
        <c:ser>
          <c:idx val="8"/>
          <c:order val="8"/>
          <c:tx>
            <c:strRef>
              <c:f>'4 ENERGY-SEGMENT results v41FRB'!$A$132</c:f>
              <c:strCache>
                <c:ptCount val="1"/>
                <c:pt idx="0">
                  <c:v>Vehículos de 2 y 3 ruedas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v41FRB'!$B$123:$AP$123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v41FRB'!$B$132:$AP$132</c:f>
              <c:numCache>
                <c:formatCode>_ * #,##0.0_ ;_ * \-#,##0.0_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71.684297137632939</c:v>
                </c:pt>
                <c:pt idx="7">
                  <c:v>76.573448458900472</c:v>
                </c:pt>
                <c:pt idx="8">
                  <c:v>81.943900166540459</c:v>
                </c:pt>
                <c:pt idx="9">
                  <c:v>87.900847575919954</c:v>
                </c:pt>
                <c:pt idx="10">
                  <c:v>98.187522933280533</c:v>
                </c:pt>
                <c:pt idx="11">
                  <c:v>105.34897534935187</c:v>
                </c:pt>
                <c:pt idx="12">
                  <c:v>106.82477437075215</c:v>
                </c:pt>
                <c:pt idx="13">
                  <c:v>107.79944590230998</c:v>
                </c:pt>
                <c:pt idx="14">
                  <c:v>108.56358600299998</c:v>
                </c:pt>
                <c:pt idx="15">
                  <c:v>109.21430591215517</c:v>
                </c:pt>
                <c:pt idx="16">
                  <c:v>109.60352084025</c:v>
                </c:pt>
                <c:pt idx="17">
                  <c:v>109.77069738330553</c:v>
                </c:pt>
                <c:pt idx="18">
                  <c:v>109.81798567299082</c:v>
                </c:pt>
                <c:pt idx="19">
                  <c:v>109.78880030407083</c:v>
                </c:pt>
                <c:pt idx="20">
                  <c:v>109.70153696627342</c:v>
                </c:pt>
                <c:pt idx="21">
                  <c:v>108.71394945026807</c:v>
                </c:pt>
                <c:pt idx="22">
                  <c:v>107.37071490057346</c:v>
                </c:pt>
                <c:pt idx="23">
                  <c:v>105.79548640256982</c:v>
                </c:pt>
                <c:pt idx="24">
                  <c:v>104.02666207537678</c:v>
                </c:pt>
                <c:pt idx="25">
                  <c:v>102.00932195857438</c:v>
                </c:pt>
                <c:pt idx="26">
                  <c:v>99.972507765276973</c:v>
                </c:pt>
                <c:pt idx="27">
                  <c:v>97.868011323098074</c:v>
                </c:pt>
                <c:pt idx="28">
                  <c:v>95.777247888220245</c:v>
                </c:pt>
                <c:pt idx="29">
                  <c:v>93.694480746537522</c:v>
                </c:pt>
                <c:pt idx="30">
                  <c:v>91.628418836953387</c:v>
                </c:pt>
                <c:pt idx="31">
                  <c:v>89.552782269242471</c:v>
                </c:pt>
                <c:pt idx="32">
                  <c:v>87.486659309624642</c:v>
                </c:pt>
                <c:pt idx="33">
                  <c:v>85.421043232051403</c:v>
                </c:pt>
                <c:pt idx="34">
                  <c:v>83.356230767243744</c:v>
                </c:pt>
                <c:pt idx="35">
                  <c:v>81.27271200398107</c:v>
                </c:pt>
                <c:pt idx="36">
                  <c:v>79.170223769835104</c:v>
                </c:pt>
                <c:pt idx="37">
                  <c:v>77.058539092771298</c:v>
                </c:pt>
                <c:pt idx="38">
                  <c:v>74.937822748613911</c:v>
                </c:pt>
                <c:pt idx="39">
                  <c:v>72.808142146501311</c:v>
                </c:pt>
                <c:pt idx="40">
                  <c:v>70.67989612509821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F88-CE49-BC4B-7D8B3B63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084160"/>
        <c:axId val="699085888"/>
      </c:scatterChart>
      <c:valAx>
        <c:axId val="69908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9085888"/>
        <c:crosses val="autoZero"/>
        <c:crossBetween val="midCat"/>
      </c:valAx>
      <c:valAx>
        <c:axId val="69908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908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/>
              <a:t>Evolución de la demanda energética por categoría del parque</a:t>
            </a:r>
            <a:r>
              <a:rPr lang="es-MX" baseline="0"/>
              <a:t> automotor</a:t>
            </a:r>
          </a:p>
          <a:p>
            <a:pPr>
              <a:defRPr/>
            </a:pPr>
            <a:r>
              <a:rPr lang="es-MX" baseline="0"/>
              <a:t>Escenario TEJ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 ENERGY-SEGMENT results v41FRB'!$A$137</c:f>
              <c:strCache>
                <c:ptCount val="1"/>
                <c:pt idx="0">
                  <c:v>Automoviles_Camperos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v41FRB'!$B$137:$J$137</c:f>
              <c:numCache>
                <c:formatCode>_ * #,##0.0_ ;_ * \-#,##0.0_ ;_ * ""\-""??_ ;_ @_ </c:formatCode>
                <c:ptCount val="9"/>
                <c:pt idx="0">
                  <c:v>52.731829564547247</c:v>
                </c:pt>
                <c:pt idx="1">
                  <c:v>72.581101765631274</c:v>
                </c:pt>
                <c:pt idx="2">
                  <c:v>88.923014363925361</c:v>
                </c:pt>
                <c:pt idx="3">
                  <c:v>93.547256435717969</c:v>
                </c:pt>
                <c:pt idx="4">
                  <c:v>95.272393600917084</c:v>
                </c:pt>
                <c:pt idx="5">
                  <c:v>97.479396206395876</c:v>
                </c:pt>
                <c:pt idx="6">
                  <c:v>97.479396206395876</c:v>
                </c:pt>
                <c:pt idx="7">
                  <c:v>97.76144816381148</c:v>
                </c:pt>
                <c:pt idx="8">
                  <c:v>97.87884701480948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40-3646-953D-C0F17231B103}"/>
            </c:ext>
          </c:extLst>
        </c:ser>
        <c:ser>
          <c:idx val="1"/>
          <c:order val="1"/>
          <c:tx>
            <c:strRef>
              <c:f>'4 ENERGY-SEGMENT results v41FRB'!$A$138</c:f>
              <c:strCache>
                <c:ptCount val="1"/>
                <c:pt idx="0">
                  <c:v>Taxis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v41FRB'!$B$138:$J$138</c:f>
              <c:numCache>
                <c:formatCode>_ * #,##0.0_ ;_ * \-#,##0.0_ ;_ * ""\-""??_ ;_ @_ </c:formatCode>
                <c:ptCount val="9"/>
                <c:pt idx="0">
                  <c:v>17.9594723664183</c:v>
                </c:pt>
                <c:pt idx="1">
                  <c:v>24.823897590267986</c:v>
                </c:pt>
                <c:pt idx="2">
                  <c:v>30.385443344293048</c:v>
                </c:pt>
                <c:pt idx="3">
                  <c:v>33.766741023075411</c:v>
                </c:pt>
                <c:pt idx="4">
                  <c:v>38.956459405611234</c:v>
                </c:pt>
                <c:pt idx="5">
                  <c:v>46.694988834849234</c:v>
                </c:pt>
                <c:pt idx="6">
                  <c:v>46.694988834849234</c:v>
                </c:pt>
                <c:pt idx="7">
                  <c:v>49.029956613182783</c:v>
                </c:pt>
                <c:pt idx="8">
                  <c:v>50.561083199170817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40-3646-953D-C0F17231B103}"/>
            </c:ext>
          </c:extLst>
        </c:ser>
        <c:ser>
          <c:idx val="2"/>
          <c:order val="2"/>
          <c:tx>
            <c:strRef>
              <c:f>'4 ENERGY-SEGMENT results v41FRB'!$A$139</c:f>
              <c:strCache>
                <c:ptCount val="1"/>
                <c:pt idx="0">
                  <c:v>Carga liviana 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v41FRB'!$B$139:$J$139</c:f>
              <c:numCache>
                <c:formatCode>_ * #,##0.0_ ;_ * \-#,##0.0_ ;_ * ""\-""??_ ;_ @_ </c:formatCode>
                <c:ptCount val="9"/>
                <c:pt idx="0">
                  <c:v>21.152448957686214</c:v>
                </c:pt>
                <c:pt idx="1">
                  <c:v>34.386718692292561</c:v>
                </c:pt>
                <c:pt idx="2">
                  <c:v>50.62002663921006</c:v>
                </c:pt>
                <c:pt idx="3">
                  <c:v>56.223655703046752</c:v>
                </c:pt>
                <c:pt idx="4">
                  <c:v>56.789268005134858</c:v>
                </c:pt>
                <c:pt idx="5">
                  <c:v>56.060367441822933</c:v>
                </c:pt>
                <c:pt idx="6">
                  <c:v>56.060367441822933</c:v>
                </c:pt>
                <c:pt idx="7">
                  <c:v>55.863044071904227</c:v>
                </c:pt>
                <c:pt idx="8">
                  <c:v>55.551366924757083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40-3646-953D-C0F17231B103}"/>
            </c:ext>
          </c:extLst>
        </c:ser>
        <c:ser>
          <c:idx val="3"/>
          <c:order val="3"/>
          <c:tx>
            <c:strRef>
              <c:f>'4 ENERGY-SEGMENT results v41FRB'!$A$140</c:f>
              <c:strCache>
                <c:ptCount val="1"/>
                <c:pt idx="0">
                  <c:v>Microbus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v41FRB'!$B$140:$J$140</c:f>
              <c:numCache>
                <c:formatCode>_ * #,##0.0_ ;_ * \-#,##0.0_ ;_ * ""\-""??_ ;_ @_ </c:formatCode>
                <c:ptCount val="9"/>
                <c:pt idx="0">
                  <c:v>11.333304365048074</c:v>
                </c:pt>
                <c:pt idx="1">
                  <c:v>14.816726458258255</c:v>
                </c:pt>
                <c:pt idx="2">
                  <c:v>15.870677103257828</c:v>
                </c:pt>
                <c:pt idx="3">
                  <c:v>18.072377352417021</c:v>
                </c:pt>
                <c:pt idx="4">
                  <c:v>19.144747164364091</c:v>
                </c:pt>
                <c:pt idx="5">
                  <c:v>20.00015826277005</c:v>
                </c:pt>
                <c:pt idx="6">
                  <c:v>20.00015826277005</c:v>
                </c:pt>
                <c:pt idx="7">
                  <c:v>21.280224188163132</c:v>
                </c:pt>
                <c:pt idx="8">
                  <c:v>23.300339986963522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40-3646-953D-C0F17231B103}"/>
            </c:ext>
          </c:extLst>
        </c:ser>
        <c:ser>
          <c:idx val="4"/>
          <c:order val="4"/>
          <c:tx>
            <c:strRef>
              <c:f>'4 ENERGY-SEGMENT results v41FRB'!$A$141</c:f>
              <c:strCache>
                <c:ptCount val="1"/>
                <c:pt idx="0">
                  <c:v>Bus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v41FRB'!$B$141:$J$141</c:f>
              <c:numCache>
                <c:formatCode>_ * #,##0.0_ ;_ * \-#,##0.0_ ;_ * ""\-""??_ ;_ @_ </c:formatCode>
                <c:ptCount val="9"/>
                <c:pt idx="0">
                  <c:v>51.447640107646542</c:v>
                </c:pt>
                <c:pt idx="1">
                  <c:v>59.313845263852862</c:v>
                </c:pt>
                <c:pt idx="2">
                  <c:v>66.670846963815933</c:v>
                </c:pt>
                <c:pt idx="3">
                  <c:v>72.940096483915227</c:v>
                </c:pt>
                <c:pt idx="4">
                  <c:v>80.632559008782053</c:v>
                </c:pt>
                <c:pt idx="5">
                  <c:v>91.428239037469012</c:v>
                </c:pt>
                <c:pt idx="6">
                  <c:v>91.428239037469012</c:v>
                </c:pt>
                <c:pt idx="7">
                  <c:v>93.892378085970364</c:v>
                </c:pt>
                <c:pt idx="8">
                  <c:v>94.918587835187708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40-3646-953D-C0F17231B103}"/>
            </c:ext>
          </c:extLst>
        </c:ser>
        <c:ser>
          <c:idx val="5"/>
          <c:order val="5"/>
          <c:tx>
            <c:strRef>
              <c:f>'4 ENERGY-SEGMENT results v41FRB'!$A$142</c:f>
              <c:strCache>
                <c:ptCount val="1"/>
                <c:pt idx="0">
                  <c:v>T Masivo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v41FRB'!$B$142:$J$142</c:f>
              <c:numCache>
                <c:formatCode>_ * #,##0.0_ ;_ * \-#,##0.0_ ;_ * ""\-""??_ ;_ @_ </c:formatCode>
                <c:ptCount val="9"/>
                <c:pt idx="0">
                  <c:v>1.4367690397421196</c:v>
                </c:pt>
                <c:pt idx="1">
                  <c:v>6.2164497482299419</c:v>
                </c:pt>
                <c:pt idx="2">
                  <c:v>12.257652316564631</c:v>
                </c:pt>
                <c:pt idx="3">
                  <c:v>15.447123024722424</c:v>
                </c:pt>
                <c:pt idx="4">
                  <c:v>23.265127318747176</c:v>
                </c:pt>
                <c:pt idx="5">
                  <c:v>54.087703752590244</c:v>
                </c:pt>
                <c:pt idx="6">
                  <c:v>54.087703752590244</c:v>
                </c:pt>
                <c:pt idx="7">
                  <c:v>68.736388231171674</c:v>
                </c:pt>
                <c:pt idx="8">
                  <c:v>102.28882629588132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40-3646-953D-C0F17231B103}"/>
            </c:ext>
          </c:extLst>
        </c:ser>
        <c:ser>
          <c:idx val="6"/>
          <c:order val="6"/>
          <c:tx>
            <c:strRef>
              <c:f>'4 ENERGY-SEGMENT results v41FRB'!$A$143</c:f>
              <c:strCache>
                <c:ptCount val="1"/>
                <c:pt idx="0">
                  <c:v>Camion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v41FRB'!$B$143:$J$143</c:f>
              <c:numCache>
                <c:formatCode>_ * #,##0.0_ ;_ * \-#,##0.0_ ;_ * ""\-""??_ ;_ @_ </c:formatCode>
                <c:ptCount val="9"/>
                <c:pt idx="0">
                  <c:v>48.551533218166945</c:v>
                </c:pt>
                <c:pt idx="1">
                  <c:v>63.134885167635645</c:v>
                </c:pt>
                <c:pt idx="2">
                  <c:v>73.525580296633052</c:v>
                </c:pt>
                <c:pt idx="3">
                  <c:v>77.232821883937589</c:v>
                </c:pt>
                <c:pt idx="4">
                  <c:v>73.926890936377447</c:v>
                </c:pt>
                <c:pt idx="5">
                  <c:v>9.7735905536672814</c:v>
                </c:pt>
                <c:pt idx="6">
                  <c:v>9.7735905536672814</c:v>
                </c:pt>
                <c:pt idx="7">
                  <c:v>13.410648604712307</c:v>
                </c:pt>
                <c:pt idx="8">
                  <c:v>17.611863399987833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40-3646-953D-C0F17231B103}"/>
            </c:ext>
          </c:extLst>
        </c:ser>
        <c:ser>
          <c:idx val="7"/>
          <c:order val="7"/>
          <c:tx>
            <c:strRef>
              <c:f>'4 ENERGY-SEGMENT results v41FRB'!$A$144</c:f>
              <c:strCache>
                <c:ptCount val="1"/>
                <c:pt idx="0">
                  <c:v>Tractocamion</c:v>
                </c:pt>
              </c:strCache>
            </c:strRef>
          </c:tx>
          <c:spPr>
            <a:ln w="381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v41FRB'!$B$144:$J$144</c:f>
              <c:numCache>
                <c:formatCode>_ * #,##0.0_ ;_ * \-#,##0.0_ ;_ * ""\-""??_ ;_ @_ </c:formatCode>
                <c:ptCount val="9"/>
                <c:pt idx="0">
                  <c:v>75.815402279952863</c:v>
                </c:pt>
                <c:pt idx="1">
                  <c:v>116.13654338586532</c:v>
                </c:pt>
                <c:pt idx="2">
                  <c:v>128.12452326959877</c:v>
                </c:pt>
                <c:pt idx="3">
                  <c:v>136.517107239875</c:v>
                </c:pt>
                <c:pt idx="4">
                  <c:v>115.55143396011925</c:v>
                </c:pt>
                <c:pt idx="5">
                  <c:v>21.686514385343703</c:v>
                </c:pt>
                <c:pt idx="6">
                  <c:v>21.686514385343703</c:v>
                </c:pt>
                <c:pt idx="7">
                  <c:v>25.525432860122347</c:v>
                </c:pt>
                <c:pt idx="8">
                  <c:v>29.838998473157403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40-3646-953D-C0F17231B103}"/>
            </c:ext>
          </c:extLst>
        </c:ser>
        <c:ser>
          <c:idx val="8"/>
          <c:order val="8"/>
          <c:tx>
            <c:strRef>
              <c:f>'4 ENERGY-SEGMENT results v41FRB'!$A$145</c:f>
              <c:strCache>
                <c:ptCount val="1"/>
                <c:pt idx="0">
                  <c:v>Vehículos de 2 y 3 ruedas</c:v>
                </c:pt>
              </c:strCache>
            </c:strRef>
          </c:tx>
          <c:spPr>
            <a:ln w="381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v41FRB'!$B$136:$J$136</c:f>
              <c:numCache>
                <c:formatCode>General</c:formatCode>
                <c:ptCount val="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xVal>
          <c:yVal>
            <c:numRef>
              <c:f>'4 ENERGY-SEGMENT results v41FRB'!$B$145:$J$145</c:f>
              <c:numCache>
                <c:formatCode>_ * #,##0.0_ ;_ * \-#,##0.0_ ;_ * ""\-""??_ ;_ @_ </c:formatCode>
                <c:ptCount val="9"/>
                <c:pt idx="0">
                  <c:v>36.175223022653398</c:v>
                </c:pt>
                <c:pt idx="1">
                  <c:v>66.07937053217222</c:v>
                </c:pt>
                <c:pt idx="2">
                  <c:v>98.187522933280533</c:v>
                </c:pt>
                <c:pt idx="3">
                  <c:v>109.21430591215517</c:v>
                </c:pt>
                <c:pt idx="4">
                  <c:v>109.70153696627342</c:v>
                </c:pt>
                <c:pt idx="5">
                  <c:v>91.628418836953387</c:v>
                </c:pt>
                <c:pt idx="6">
                  <c:v>91.628418836953387</c:v>
                </c:pt>
                <c:pt idx="7">
                  <c:v>81.27271200398107</c:v>
                </c:pt>
                <c:pt idx="8">
                  <c:v>70.67989612509821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40-3646-953D-C0F17231B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32383"/>
        <c:axId val="555234111"/>
      </c:scatterChart>
      <c:valAx>
        <c:axId val="555232383"/>
        <c:scaling>
          <c:orientation val="minMax"/>
          <c:max val="2050"/>
          <c:min val="201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234111"/>
        <c:crosses val="autoZero"/>
        <c:crossBetween val="midCat"/>
      </c:valAx>
      <c:valAx>
        <c:axId val="55523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600"/>
                  <a:t>ENERGOA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 * #,##0.0_ ;_ * \-#,##0.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5232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Livianos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 STOCK 2010-2050 MinEnergia'!$A$32</c:f>
              <c:strCache>
                <c:ptCount val="1"/>
                <c:pt idx="0">
                  <c:v>   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MinEnergia'!$B$32:$AP$32</c:f>
              <c:numCache>
                <c:formatCode>_ * #,##0_ ;_ * \-#,##0_ ;_ * ""\-""??_ ;_ @_ </c:formatCode>
                <c:ptCount val="41"/>
                <c:pt idx="0">
                  <c:v>156767.88204873906</c:v>
                </c:pt>
                <c:pt idx="1">
                  <c:v>172757.88683845662</c:v>
                </c:pt>
                <c:pt idx="2">
                  <c:v>190784.56320075018</c:v>
                </c:pt>
                <c:pt idx="3">
                  <c:v>212553.03762443041</c:v>
                </c:pt>
                <c:pt idx="4">
                  <c:v>237584.82132001553</c:v>
                </c:pt>
                <c:pt idx="5">
                  <c:v>259458.36839733546</c:v>
                </c:pt>
                <c:pt idx="6">
                  <c:v>279846.67786445055</c:v>
                </c:pt>
                <c:pt idx="7">
                  <c:v>300858.04976539995</c:v>
                </c:pt>
                <c:pt idx="8">
                  <c:v>325345.77302217146</c:v>
                </c:pt>
                <c:pt idx="9">
                  <c:v>351375.35196872143</c:v>
                </c:pt>
                <c:pt idx="10">
                  <c:v>428410.0300832811</c:v>
                </c:pt>
                <c:pt idx="11">
                  <c:v>507900.76435910549</c:v>
                </c:pt>
                <c:pt idx="12">
                  <c:v>533822.08067004383</c:v>
                </c:pt>
                <c:pt idx="13">
                  <c:v>555962.18630020681</c:v>
                </c:pt>
                <c:pt idx="14">
                  <c:v>567742.08181768015</c:v>
                </c:pt>
                <c:pt idx="15">
                  <c:v>576127.47309975023</c:v>
                </c:pt>
                <c:pt idx="16">
                  <c:v>581060.55140052398</c:v>
                </c:pt>
                <c:pt idx="17">
                  <c:v>585132.20874511625</c:v>
                </c:pt>
                <c:pt idx="18">
                  <c:v>592590.54330633685</c:v>
                </c:pt>
                <c:pt idx="19">
                  <c:v>594042.52183580166</c:v>
                </c:pt>
                <c:pt idx="20">
                  <c:v>597530.91200826084</c:v>
                </c:pt>
                <c:pt idx="21">
                  <c:v>596850.94872926082</c:v>
                </c:pt>
                <c:pt idx="22">
                  <c:v>597294.17784208409</c:v>
                </c:pt>
                <c:pt idx="23">
                  <c:v>597359.59174601617</c:v>
                </c:pt>
                <c:pt idx="24">
                  <c:v>596360.76162466756</c:v>
                </c:pt>
                <c:pt idx="25">
                  <c:v>595334.27618611045</c:v>
                </c:pt>
                <c:pt idx="26">
                  <c:v>594255.50329149014</c:v>
                </c:pt>
                <c:pt idx="27">
                  <c:v>593126.78676028294</c:v>
                </c:pt>
                <c:pt idx="28">
                  <c:v>591949.39712633914</c:v>
                </c:pt>
                <c:pt idx="29">
                  <c:v>590724.18559926609</c:v>
                </c:pt>
                <c:pt idx="30">
                  <c:v>589492.75469879608</c:v>
                </c:pt>
                <c:pt idx="31">
                  <c:v>588542.29871902999</c:v>
                </c:pt>
                <c:pt idx="32">
                  <c:v>587549.22858994978</c:v>
                </c:pt>
                <c:pt idx="33">
                  <c:v>586514.37350440794</c:v>
                </c:pt>
                <c:pt idx="34">
                  <c:v>585438.54114166135</c:v>
                </c:pt>
                <c:pt idx="35">
                  <c:v>584322.61749821587</c:v>
                </c:pt>
                <c:pt idx="36">
                  <c:v>582738.51325179543</c:v>
                </c:pt>
                <c:pt idx="37">
                  <c:v>581112.50177017169</c:v>
                </c:pt>
                <c:pt idx="38">
                  <c:v>579445.56574874884</c:v>
                </c:pt>
                <c:pt idx="39">
                  <c:v>577739.15740161831</c:v>
                </c:pt>
                <c:pt idx="40">
                  <c:v>575995.12969005469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1B-4A41-AF86-A0C9411E5D82}"/>
            </c:ext>
          </c:extLst>
        </c:ser>
        <c:ser>
          <c:idx val="1"/>
          <c:order val="1"/>
          <c:tx>
            <c:strRef>
              <c:f>'5 STOCK 2010-2050 MinEnergia'!$A$33</c:f>
              <c:strCache>
                <c:ptCount val="1"/>
                <c:pt idx="0">
                  <c:v>   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MinEnergia'!$B$33:$AP$33</c:f>
              <c:numCache>
                <c:formatCode>_ * #,##0_ ;_ * \-#,##0_ ;_ * ""\-""??_ ;_ @_ </c:formatCode>
                <c:ptCount val="41"/>
                <c:pt idx="0">
                  <c:v>437348.10129038</c:v>
                </c:pt>
                <c:pt idx="1">
                  <c:v>479417.89656171697</c:v>
                </c:pt>
                <c:pt idx="2">
                  <c:v>527262.77888207324</c:v>
                </c:pt>
                <c:pt idx="3">
                  <c:v>586468.48952622432</c:v>
                </c:pt>
                <c:pt idx="4">
                  <c:v>652109.61659804254</c:v>
                </c:pt>
                <c:pt idx="5">
                  <c:v>706138.79777274805</c:v>
                </c:pt>
                <c:pt idx="6">
                  <c:v>756303.34058397706</c:v>
                </c:pt>
                <c:pt idx="7">
                  <c:v>811551.56974650105</c:v>
                </c:pt>
                <c:pt idx="8">
                  <c:v>875135.22553652921</c:v>
                </c:pt>
                <c:pt idx="9">
                  <c:v>943816.89732674567</c:v>
                </c:pt>
                <c:pt idx="10">
                  <c:v>1012645.0229802926</c:v>
                </c:pt>
                <c:pt idx="11">
                  <c:v>1041840.7039938365</c:v>
                </c:pt>
                <c:pt idx="12">
                  <c:v>1109284.7445216167</c:v>
                </c:pt>
                <c:pt idx="13">
                  <c:v>1169230.093215412</c:v>
                </c:pt>
                <c:pt idx="14">
                  <c:v>1201194.0296485838</c:v>
                </c:pt>
                <c:pt idx="15">
                  <c:v>1224010.3072230206</c:v>
                </c:pt>
                <c:pt idx="16">
                  <c:v>1237522.5234677903</c:v>
                </c:pt>
                <c:pt idx="17">
                  <c:v>1248735.6239599071</c:v>
                </c:pt>
                <c:pt idx="18">
                  <c:v>1269135.0420960567</c:v>
                </c:pt>
                <c:pt idx="19">
                  <c:v>1273325.0086865134</c:v>
                </c:pt>
                <c:pt idx="20">
                  <c:v>1283050.3945705157</c:v>
                </c:pt>
                <c:pt idx="21">
                  <c:v>1281535.4579716923</c:v>
                </c:pt>
                <c:pt idx="22">
                  <c:v>1283086.8766803809</c:v>
                </c:pt>
                <c:pt idx="23">
                  <c:v>1283646.0911290632</c:v>
                </c:pt>
                <c:pt idx="24">
                  <c:v>1281357.2598581766</c:v>
                </c:pt>
                <c:pt idx="25">
                  <c:v>1279022.8216189914</c:v>
                </c:pt>
                <c:pt idx="26">
                  <c:v>1276576.0495132089</c:v>
                </c:pt>
                <c:pt idx="27">
                  <c:v>1274023.1314680711</c:v>
                </c:pt>
                <c:pt idx="28">
                  <c:v>1271367.3737461125</c:v>
                </c:pt>
                <c:pt idx="29">
                  <c:v>1268610.9169011549</c:v>
                </c:pt>
                <c:pt idx="30">
                  <c:v>1265866.0941920565</c:v>
                </c:pt>
                <c:pt idx="31">
                  <c:v>1263909.1845069882</c:v>
                </c:pt>
                <c:pt idx="32">
                  <c:v>1261865.292538208</c:v>
                </c:pt>
                <c:pt idx="33">
                  <c:v>1259736.3938596058</c:v>
                </c:pt>
                <c:pt idx="34">
                  <c:v>1257524.419888047</c:v>
                </c:pt>
                <c:pt idx="35">
                  <c:v>1255231.584994345</c:v>
                </c:pt>
                <c:pt idx="36">
                  <c:v>1251700.2790682914</c:v>
                </c:pt>
                <c:pt idx="37">
                  <c:v>1248082.7835444687</c:v>
                </c:pt>
                <c:pt idx="38">
                  <c:v>1244381.5296416238</c:v>
                </c:pt>
                <c:pt idx="39">
                  <c:v>1240600.1947631254</c:v>
                </c:pt>
                <c:pt idx="40">
                  <c:v>1236743.5191154534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1B-4A41-AF86-A0C9411E5D82}"/>
            </c:ext>
          </c:extLst>
        </c:ser>
        <c:ser>
          <c:idx val="2"/>
          <c:order val="2"/>
          <c:tx>
            <c:strRef>
              <c:f>'5 STOCK 2010-2050 MinEnergia'!$A$34</c:f>
              <c:strCache>
                <c:ptCount val="1"/>
                <c:pt idx="0">
                  <c:v>   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MinEnergia'!$B$34:$AP$34</c:f>
              <c:numCache>
                <c:formatCode>_ * #,##0_ ;_ * \-#,##0_ ;_ * ""\-""??_ ;_ @_ </c:formatCode>
                <c:ptCount val="41"/>
                <c:pt idx="0">
                  <c:v>1190.0166940663373</c:v>
                </c:pt>
                <c:pt idx="1">
                  <c:v>1311.3959739882844</c:v>
                </c:pt>
                <c:pt idx="2">
                  <c:v>1448.235520005695</c:v>
                </c:pt>
                <c:pt idx="3">
                  <c:v>1613.4788570336311</c:v>
                </c:pt>
                <c:pt idx="4">
                  <c:v>1803.4938020001177</c:v>
                </c:pt>
                <c:pt idx="5">
                  <c:v>1969.5347399797731</c:v>
                </c:pt>
                <c:pt idx="6">
                  <c:v>2124.301317881966</c:v>
                </c:pt>
                <c:pt idx="7">
                  <c:v>2283.7975299975265</c:v>
                </c:pt>
                <c:pt idx="8">
                  <c:v>2469.6825409941957</c:v>
                </c:pt>
                <c:pt idx="9">
                  <c:v>2667.2716969146068</c:v>
                </c:pt>
                <c:pt idx="10">
                  <c:v>2910.1732729897672</c:v>
                </c:pt>
                <c:pt idx="11">
                  <c:v>3132.623655979241</c:v>
                </c:pt>
                <c:pt idx="12">
                  <c:v>3329.486808078826</c:v>
                </c:pt>
                <c:pt idx="13">
                  <c:v>3802.5443594435947</c:v>
                </c:pt>
                <c:pt idx="14">
                  <c:v>4484.5725487579002</c:v>
                </c:pt>
                <c:pt idx="15">
                  <c:v>5729.419868780451</c:v>
                </c:pt>
                <c:pt idx="16">
                  <c:v>7441.7452632346449</c:v>
                </c:pt>
                <c:pt idx="17">
                  <c:v>10152.360937278525</c:v>
                </c:pt>
                <c:pt idx="18">
                  <c:v>17509.220762343371</c:v>
                </c:pt>
                <c:pt idx="19">
                  <c:v>20396.964803931343</c:v>
                </c:pt>
                <c:pt idx="20">
                  <c:v>28450.775459007673</c:v>
                </c:pt>
                <c:pt idx="21">
                  <c:v>28951.057429826229</c:v>
                </c:pt>
                <c:pt idx="22">
                  <c:v>34092.401380979769</c:v>
                </c:pt>
                <c:pt idx="23">
                  <c:v>39242.720488061488</c:v>
                </c:pt>
                <c:pt idx="24">
                  <c:v>39371.41903919218</c:v>
                </c:pt>
                <c:pt idx="25">
                  <c:v>39668.40930500353</c:v>
                </c:pt>
                <c:pt idx="26">
                  <c:v>39962.218389197376</c:v>
                </c:pt>
                <c:pt idx="27">
                  <c:v>40252.821932589686</c:v>
                </c:pt>
                <c:pt idx="28">
                  <c:v>40540.205055074039</c:v>
                </c:pt>
                <c:pt idx="29">
                  <c:v>40824.292364840447</c:v>
                </c:pt>
                <c:pt idx="30">
                  <c:v>41428.479229221302</c:v>
                </c:pt>
                <c:pt idx="31">
                  <c:v>44622.490059455515</c:v>
                </c:pt>
                <c:pt idx="32">
                  <c:v>47845.001506081244</c:v>
                </c:pt>
                <c:pt idx="33">
                  <c:v>51096.042644472152</c:v>
                </c:pt>
                <c:pt idx="34">
                  <c:v>54375.649932675595</c:v>
                </c:pt>
                <c:pt idx="35">
                  <c:v>57683.859700216337</c:v>
                </c:pt>
                <c:pt idx="36">
                  <c:v>60793.734524036263</c:v>
                </c:pt>
                <c:pt idx="37">
                  <c:v>63700.780148751553</c:v>
                </c:pt>
                <c:pt idx="38">
                  <c:v>66400.465673907354</c:v>
                </c:pt>
                <c:pt idx="39">
                  <c:v>68888.255860054152</c:v>
                </c:pt>
                <c:pt idx="40">
                  <c:v>71159.562775073879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1B-4A41-AF86-A0C9411E5D82}"/>
            </c:ext>
          </c:extLst>
        </c:ser>
        <c:ser>
          <c:idx val="3"/>
          <c:order val="3"/>
          <c:tx>
            <c:strRef>
              <c:f>'5 STOCK 2010-2050 MinEnergia'!$A$35</c:f>
              <c:strCache>
                <c:ptCount val="1"/>
                <c:pt idx="0">
                  <c:v>   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MinEnergia'!$B$35:$AP$35</c:f>
              <c:numCache>
                <c:formatCode>_ * #,##0_ ;_ * \-#,##0_ ;_ * ""\-""??_ ;_ @_ </c:formatCode>
                <c:ptCount val="41"/>
                <c:pt idx="0">
                  <c:v>0</c:v>
                </c:pt>
                <c:pt idx="1">
                  <c:v>0.65602599999413935</c:v>
                </c:pt>
                <c:pt idx="2">
                  <c:v>7.2448000000284907</c:v>
                </c:pt>
                <c:pt idx="3">
                  <c:v>48.428580001009429</c:v>
                </c:pt>
                <c:pt idx="4">
                  <c:v>721.75840000004723</c:v>
                </c:pt>
                <c:pt idx="5">
                  <c:v>985.25999998988152</c:v>
                </c:pt>
                <c:pt idx="6">
                  <c:v>3188.0459998228603</c:v>
                </c:pt>
                <c:pt idx="7">
                  <c:v>3806.991121889977</c:v>
                </c:pt>
                <c:pt idx="8">
                  <c:v>4116.8533479680937</c:v>
                </c:pt>
                <c:pt idx="9">
                  <c:v>4446.225874424742</c:v>
                </c:pt>
                <c:pt idx="10">
                  <c:v>4941.2934022594281</c:v>
                </c:pt>
                <c:pt idx="11">
                  <c:v>5319.197382089963</c:v>
                </c:pt>
                <c:pt idx="12">
                  <c:v>6980.2236673438238</c:v>
                </c:pt>
                <c:pt idx="13">
                  <c:v>8641.9338164486671</c:v>
                </c:pt>
                <c:pt idx="14">
                  <c:v>9638.5136717226287</c:v>
                </c:pt>
                <c:pt idx="15">
                  <c:v>10428.092755722262</c:v>
                </c:pt>
                <c:pt idx="16">
                  <c:v>10959.486672017005</c:v>
                </c:pt>
                <c:pt idx="17">
                  <c:v>11458.502465989253</c:v>
                </c:pt>
                <c:pt idx="18">
                  <c:v>12425.458660263261</c:v>
                </c:pt>
                <c:pt idx="19">
                  <c:v>12713.960909111862</c:v>
                </c:pt>
                <c:pt idx="20">
                  <c:v>13369.374861197241</c:v>
                </c:pt>
                <c:pt idx="21">
                  <c:v>13389.21300536843</c:v>
                </c:pt>
                <c:pt idx="22">
                  <c:v>13632.653168321429</c:v>
                </c:pt>
                <c:pt idx="23">
                  <c:v>13807.969831098353</c:v>
                </c:pt>
                <c:pt idx="24">
                  <c:v>13794.691498114522</c:v>
                </c:pt>
                <c:pt idx="25">
                  <c:v>13782.067353501325</c:v>
                </c:pt>
                <c:pt idx="26">
                  <c:v>13766.280616466453</c:v>
                </c:pt>
                <c:pt idx="27">
                  <c:v>13747.923248172283</c:v>
                </c:pt>
                <c:pt idx="28">
                  <c:v>13727.458114444495</c:v>
                </c:pt>
                <c:pt idx="29">
                  <c:v>13705.230721775975</c:v>
                </c:pt>
                <c:pt idx="30">
                  <c:v>13681.960818883226</c:v>
                </c:pt>
                <c:pt idx="31">
                  <c:v>13659.164954644466</c:v>
                </c:pt>
                <c:pt idx="32">
                  <c:v>13634.020289305443</c:v>
                </c:pt>
                <c:pt idx="33">
                  <c:v>13607.08432185669</c:v>
                </c:pt>
                <c:pt idx="34">
                  <c:v>13578.688071660326</c:v>
                </c:pt>
                <c:pt idx="35">
                  <c:v>13549.017270613755</c:v>
                </c:pt>
                <c:pt idx="36">
                  <c:v>13518.107009158331</c:v>
                </c:pt>
                <c:pt idx="37">
                  <c:v>13486.13392735631</c:v>
                </c:pt>
                <c:pt idx="38">
                  <c:v>13453.113496590169</c:v>
                </c:pt>
                <c:pt idx="39">
                  <c:v>13419.067266410457</c:v>
                </c:pt>
                <c:pt idx="40">
                  <c:v>13384.021992909198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1B-4A41-AF86-A0C9411E5D82}"/>
            </c:ext>
          </c:extLst>
        </c:ser>
        <c:ser>
          <c:idx val="4"/>
          <c:order val="4"/>
          <c:tx>
            <c:strRef>
              <c:f>'5 STOCK 2010-2050 MinEnergia'!$A$36</c:f>
              <c:strCache>
                <c:ptCount val="1"/>
                <c:pt idx="0">
                  <c:v>   Electricos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MinEnergia'!$B$36:$AP$36</c:f>
              <c:numCache>
                <c:formatCode>_ * #,##0_ ;_ * \-#,##0_ ;_ * ""\-""??_ ;_ @_ </c:formatCode>
                <c:ptCount val="41"/>
                <c:pt idx="0">
                  <c:v>0</c:v>
                </c:pt>
                <c:pt idx="1">
                  <c:v>0.65602599999413935</c:v>
                </c:pt>
                <c:pt idx="2">
                  <c:v>1.4489600000056975</c:v>
                </c:pt>
                <c:pt idx="3">
                  <c:v>2.4214290000504715</c:v>
                </c:pt>
                <c:pt idx="4">
                  <c:v>54.131880000003534</c:v>
                </c:pt>
                <c:pt idx="5">
                  <c:v>88.673399999089355</c:v>
                </c:pt>
                <c:pt idx="6">
                  <c:v>106.26819999409534</c:v>
                </c:pt>
                <c:pt idx="7">
                  <c:v>128.52787499986084</c:v>
                </c:pt>
                <c:pt idx="8">
                  <c:v>138.98913749967329</c:v>
                </c:pt>
                <c:pt idx="9">
                  <c:v>150.10908749519419</c:v>
                </c:pt>
                <c:pt idx="10">
                  <c:v>425.36040633887626</c:v>
                </c:pt>
                <c:pt idx="11">
                  <c:v>1252.1013631677299</c:v>
                </c:pt>
                <c:pt idx="12">
                  <c:v>1859.9125375697536</c:v>
                </c:pt>
                <c:pt idx="13">
                  <c:v>2904.596959366635</c:v>
                </c:pt>
                <c:pt idx="14">
                  <c:v>4018.4572926013689</c:v>
                </c:pt>
                <c:pt idx="15">
                  <c:v>5626.6514525519542</c:v>
                </c:pt>
                <c:pt idx="16">
                  <c:v>7631.4433576050305</c:v>
                </c:pt>
                <c:pt idx="17">
                  <c:v>11088.734544092176</c:v>
                </c:pt>
                <c:pt idx="18">
                  <c:v>22906.789362592695</c:v>
                </c:pt>
                <c:pt idx="19">
                  <c:v>29013.74972302861</c:v>
                </c:pt>
                <c:pt idx="20">
                  <c:v>50530.150778682088</c:v>
                </c:pt>
                <c:pt idx="21">
                  <c:v>52133.226178359102</c:v>
                </c:pt>
                <c:pt idx="22">
                  <c:v>70166.343174427806</c:v>
                </c:pt>
                <c:pt idx="23">
                  <c:v>89369.763571198957</c:v>
                </c:pt>
                <c:pt idx="24">
                  <c:v>89915.159381662146</c:v>
                </c:pt>
                <c:pt idx="25">
                  <c:v>91136.365367740931</c:v>
                </c:pt>
                <c:pt idx="26">
                  <c:v>92363.060539878512</c:v>
                </c:pt>
                <c:pt idx="27">
                  <c:v>93589.368955257014</c:v>
                </c:pt>
                <c:pt idx="28">
                  <c:v>94812.120515222516</c:v>
                </c:pt>
                <c:pt idx="29">
                  <c:v>96029.362342897162</c:v>
                </c:pt>
                <c:pt idx="30">
                  <c:v>98532.727122161843</c:v>
                </c:pt>
                <c:pt idx="31">
                  <c:v>111397.79615241147</c:v>
                </c:pt>
                <c:pt idx="32">
                  <c:v>124385.24490526327</c:v>
                </c:pt>
                <c:pt idx="33">
                  <c:v>137493.91038107759</c:v>
                </c:pt>
                <c:pt idx="34">
                  <c:v>150723.26193301976</c:v>
                </c:pt>
                <c:pt idx="35">
                  <c:v>164073.05735192297</c:v>
                </c:pt>
                <c:pt idx="36">
                  <c:v>179360.09924476556</c:v>
                </c:pt>
                <c:pt idx="37">
                  <c:v>195014.8519641328</c:v>
                </c:pt>
                <c:pt idx="38">
                  <c:v>211041.95774085048</c:v>
                </c:pt>
                <c:pt idx="39">
                  <c:v>227446.34800526689</c:v>
                </c:pt>
                <c:pt idx="40">
                  <c:v>244232.98030794878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71B-4A41-AF86-A0C9411E5D82}"/>
            </c:ext>
          </c:extLst>
        </c:ser>
        <c:ser>
          <c:idx val="5"/>
          <c:order val="5"/>
          <c:tx>
            <c:strRef>
              <c:f>'5 STOCK 2010-2050 MinEnergia'!$A$37</c:f>
              <c:strCache>
                <c:ptCount val="1"/>
                <c:pt idx="0">
                  <c:v>   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MinEnergia'!$B$37:$AP$37</c:f>
              <c:numCache>
                <c:formatCode>_ * #,##0_ ;_ * \-#,##0_ ;_ * ""\-""??_ ;_ @_ </c:formatCode>
                <c:ptCount val="41"/>
                <c:pt idx="0">
                  <c:v>0</c:v>
                </c:pt>
                <c:pt idx="1">
                  <c:v>2537.508567977331</c:v>
                </c:pt>
                <c:pt idx="2">
                  <c:v>4975.7286400195662</c:v>
                </c:pt>
                <c:pt idx="3">
                  <c:v>6457.1440001345918</c:v>
                </c:pt>
                <c:pt idx="4">
                  <c:v>9924.1780000006493</c:v>
                </c:pt>
                <c:pt idx="5">
                  <c:v>16619.365679829323</c:v>
                </c:pt>
                <c:pt idx="6">
                  <c:v>21113.365974826866</c:v>
                </c:pt>
                <c:pt idx="7">
                  <c:v>23841.063959974181</c:v>
                </c:pt>
                <c:pt idx="8">
                  <c:v>28252.476411933592</c:v>
                </c:pt>
                <c:pt idx="9">
                  <c:v>31847.144002980411</c:v>
                </c:pt>
                <c:pt idx="10">
                  <c:v>42199.155433471104</c:v>
                </c:pt>
                <c:pt idx="11">
                  <c:v>45236.846485387265</c:v>
                </c:pt>
                <c:pt idx="12">
                  <c:v>47880.009066529863</c:v>
                </c:pt>
                <c:pt idx="13">
                  <c:v>51489.211955925784</c:v>
                </c:pt>
                <c:pt idx="14">
                  <c:v>54418.721066586004</c:v>
                </c:pt>
                <c:pt idx="15">
                  <c:v>57526.990579628145</c:v>
                </c:pt>
                <c:pt idx="16">
                  <c:v>60269.371085452702</c:v>
                </c:pt>
                <c:pt idx="17">
                  <c:v>63586.385597304958</c:v>
                </c:pt>
                <c:pt idx="18">
                  <c:v>71736.894410287117</c:v>
                </c:pt>
                <c:pt idx="19">
                  <c:v>74836.30863817253</c:v>
                </c:pt>
                <c:pt idx="20">
                  <c:v>83747.260237712384</c:v>
                </c:pt>
                <c:pt idx="21">
                  <c:v>84237.701896898812</c:v>
                </c:pt>
                <c:pt idx="22">
                  <c:v>90117.289186335285</c:v>
                </c:pt>
                <c:pt idx="23">
                  <c:v>96077.382200636115</c:v>
                </c:pt>
                <c:pt idx="24">
                  <c:v>96137.796096039543</c:v>
                </c:pt>
                <c:pt idx="25">
                  <c:v>96395.334602408519</c:v>
                </c:pt>
                <c:pt idx="26">
                  <c:v>96646.326189639134</c:v>
                </c:pt>
                <c:pt idx="27">
                  <c:v>96890.346455970037</c:v>
                </c:pt>
                <c:pt idx="28">
                  <c:v>97127.127417228723</c:v>
                </c:pt>
                <c:pt idx="29">
                  <c:v>97356.438968249364</c:v>
                </c:pt>
                <c:pt idx="30">
                  <c:v>97966.001956285181</c:v>
                </c:pt>
                <c:pt idx="31">
                  <c:v>101678.51165264318</c:v>
                </c:pt>
                <c:pt idx="32">
                  <c:v>105422.18033153821</c:v>
                </c:pt>
                <c:pt idx="33">
                  <c:v>109196.8638715134</c:v>
                </c:pt>
                <c:pt idx="34">
                  <c:v>113002.4966828218</c:v>
                </c:pt>
                <c:pt idx="35">
                  <c:v>116839.11381869178</c:v>
                </c:pt>
                <c:pt idx="36">
                  <c:v>120706.86535320804</c:v>
                </c:pt>
                <c:pt idx="37">
                  <c:v>124605.86178408389</c:v>
                </c:pt>
                <c:pt idx="38">
                  <c:v>128536.23433861886</c:v>
                </c:pt>
                <c:pt idx="39">
                  <c:v>132498.19870892089</c:v>
                </c:pt>
                <c:pt idx="40">
                  <c:v>136492.00699407683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71B-4A41-AF86-A0C9411E5D82}"/>
            </c:ext>
          </c:extLst>
        </c:ser>
        <c:ser>
          <c:idx val="6"/>
          <c:order val="6"/>
          <c:tx>
            <c:strRef>
              <c:f>'5 STOCK 2010-2050 MinEnergia'!$A$38</c:f>
              <c:strCache>
                <c:ptCount val="1"/>
                <c:pt idx="0">
                  <c:v>   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'5 STOCK 2010-2050 MinEnergia'!$B$38:$AP$38</c:f>
              <c:numCache>
                <c:formatCode>_ * #,##0_ ;_ * \-#,##0_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71B-4A41-AF86-A0C9411E5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7647"/>
        <c:axId val="605665887"/>
      </c:scatterChart>
      <c:valAx>
        <c:axId val="60564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5887"/>
        <c:crosses val="autoZero"/>
        <c:crossBetween val="midCat"/>
      </c:valAx>
      <c:valAx>
        <c:axId val="60566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7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2000">
                <a:solidFill>
                  <a:schemeClr val="tx1"/>
                </a:solidFill>
              </a:rPr>
              <a:t>Demanda energética total</a:t>
            </a:r>
          </a:p>
          <a:p>
            <a:pPr>
              <a:defRPr sz="2000">
                <a:solidFill>
                  <a:schemeClr val="tx1"/>
                </a:solidFill>
              </a:defRPr>
            </a:pPr>
            <a:r>
              <a:rPr lang="es-ES" sz="2000">
                <a:solidFill>
                  <a:schemeClr val="tx1"/>
                </a:solidFill>
              </a:rPr>
              <a:t>Sector</a:t>
            </a:r>
            <a:r>
              <a:rPr lang="es-ES" sz="2000" baseline="0">
                <a:solidFill>
                  <a:schemeClr val="tx1"/>
                </a:solidFill>
              </a:rPr>
              <a:t> Transporte </a:t>
            </a:r>
            <a:endParaRPr lang="es-ES" sz="2000">
              <a:solidFill>
                <a:schemeClr val="tx1"/>
              </a:solidFill>
            </a:endParaRPr>
          </a:p>
          <a:p>
            <a:pPr>
              <a:defRPr sz="2000">
                <a:solidFill>
                  <a:schemeClr val="tx1"/>
                </a:solidFill>
              </a:defRPr>
            </a:pPr>
            <a:r>
              <a:rPr lang="es-ES" sz="2000" baseline="0">
                <a:solidFill>
                  <a:schemeClr val="tx1"/>
                </a:solidFill>
              </a:rPr>
              <a:t>Escenario Transición Energética Justa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'3 ENERGY results v41F RB'!$A$7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RB'!$L$7:$AP$7</c:f>
              <c:numCache>
                <c:formatCode>_ * #,##0.000000000000_ ;_ * \-#,##0.000000000000_ ;_ * ""\-""??_ ;_ @_ </c:formatCode>
                <c:ptCount val="31"/>
                <c:pt idx="0">
                  <c:v>24.226439789987754</c:v>
                </c:pt>
                <c:pt idx="1">
                  <c:v>25.187414904294705</c:v>
                </c:pt>
                <c:pt idx="2">
                  <c:v>25.660822810634535</c:v>
                </c:pt>
                <c:pt idx="3">
                  <c:v>26.297116860998226</c:v>
                </c:pt>
                <c:pt idx="4">
                  <c:v>27.395347651964968</c:v>
                </c:pt>
                <c:pt idx="5">
                  <c:v>28.126075263480811</c:v>
                </c:pt>
                <c:pt idx="6">
                  <c:v>29.028180504245828</c:v>
                </c:pt>
                <c:pt idx="7">
                  <c:v>29.627090011714056</c:v>
                </c:pt>
                <c:pt idx="8">
                  <c:v>33.919966398492569</c:v>
                </c:pt>
                <c:pt idx="9">
                  <c:v>35.211110461944187</c:v>
                </c:pt>
                <c:pt idx="10">
                  <c:v>38.439450208684818</c:v>
                </c:pt>
                <c:pt idx="11">
                  <c:v>40.740772319789976</c:v>
                </c:pt>
                <c:pt idx="12">
                  <c:v>41.527221483975062</c:v>
                </c:pt>
                <c:pt idx="13">
                  <c:v>44.054250709127061</c:v>
                </c:pt>
                <c:pt idx="14">
                  <c:v>45.522969997020553</c:v>
                </c:pt>
                <c:pt idx="15">
                  <c:v>46.523666808920204</c:v>
                </c:pt>
                <c:pt idx="16">
                  <c:v>47.026603640687291</c:v>
                </c:pt>
                <c:pt idx="17">
                  <c:v>47.525716357073421</c:v>
                </c:pt>
                <c:pt idx="18">
                  <c:v>48.02287566740506</c:v>
                </c:pt>
                <c:pt idx="19">
                  <c:v>48.524803304628989</c:v>
                </c:pt>
                <c:pt idx="20">
                  <c:v>49.03126504882048</c:v>
                </c:pt>
                <c:pt idx="21">
                  <c:v>49.574865950878653</c:v>
                </c:pt>
                <c:pt idx="22">
                  <c:v>50.116694969992402</c:v>
                </c:pt>
                <c:pt idx="23">
                  <c:v>50.651678275364262</c:v>
                </c:pt>
                <c:pt idx="24">
                  <c:v>51.185767096721278</c:v>
                </c:pt>
                <c:pt idx="25">
                  <c:v>51.715329849460566</c:v>
                </c:pt>
                <c:pt idx="26">
                  <c:v>52.239395681051953</c:v>
                </c:pt>
                <c:pt idx="27">
                  <c:v>52.757640468159728</c:v>
                </c:pt>
                <c:pt idx="28">
                  <c:v>53.257047799088987</c:v>
                </c:pt>
                <c:pt idx="29">
                  <c:v>53.75627221704535</c:v>
                </c:pt>
                <c:pt idx="30">
                  <c:v>54.255101943148979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0-D24F-A379-533B74867510}"/>
            </c:ext>
          </c:extLst>
        </c:ser>
        <c:ser>
          <c:idx val="3"/>
          <c:order val="1"/>
          <c:tx>
            <c:strRef>
              <c:f>'3 ENERGY results v41F RB'!$A$9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5E89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RB'!$L$9:$AP$9</c:f>
              <c:numCache>
                <c:formatCode>_ * #,##0.000000000000_ ;_ * \-#,##0.000000000000_ ;_ * ""\-""??_ ;_ @_ </c:formatCode>
                <c:ptCount val="31"/>
                <c:pt idx="0">
                  <c:v>281.44271388724928</c:v>
                </c:pt>
                <c:pt idx="1">
                  <c:v>291.32644193557564</c:v>
                </c:pt>
                <c:pt idx="2">
                  <c:v>295.00246399698688</c:v>
                </c:pt>
                <c:pt idx="3">
                  <c:v>322.751710957981</c:v>
                </c:pt>
                <c:pt idx="4">
                  <c:v>328.8817095312657</c:v>
                </c:pt>
                <c:pt idx="5">
                  <c:v>325.43637774678996</c:v>
                </c:pt>
                <c:pt idx="6">
                  <c:v>319.49780919221246</c:v>
                </c:pt>
                <c:pt idx="7">
                  <c:v>309.71213445886218</c:v>
                </c:pt>
                <c:pt idx="8">
                  <c:v>293.20505128355842</c:v>
                </c:pt>
                <c:pt idx="9">
                  <c:v>269.3161762394061</c:v>
                </c:pt>
                <c:pt idx="10">
                  <c:v>236.78289019630898</c:v>
                </c:pt>
                <c:pt idx="11">
                  <c:v>194.85391117892758</c:v>
                </c:pt>
                <c:pt idx="12">
                  <c:v>155.20711623100672</c:v>
                </c:pt>
                <c:pt idx="13">
                  <c:v>130.35662278632768</c:v>
                </c:pt>
                <c:pt idx="14">
                  <c:v>117.58301924986307</c:v>
                </c:pt>
                <c:pt idx="15">
                  <c:v>110.82358556873268</c:v>
                </c:pt>
                <c:pt idx="16">
                  <c:v>105.86001334581239</c:v>
                </c:pt>
                <c:pt idx="17">
                  <c:v>97.311990611871451</c:v>
                </c:pt>
                <c:pt idx="18">
                  <c:v>88.783818161051798</c:v>
                </c:pt>
                <c:pt idx="19">
                  <c:v>80.278278712579365</c:v>
                </c:pt>
                <c:pt idx="20">
                  <c:v>77.238856046096672</c:v>
                </c:pt>
                <c:pt idx="21">
                  <c:v>77.096688919829901</c:v>
                </c:pt>
                <c:pt idx="22">
                  <c:v>76.955071783485991</c:v>
                </c:pt>
                <c:pt idx="23">
                  <c:v>76.800982074670245</c:v>
                </c:pt>
                <c:pt idx="24">
                  <c:v>76.646348139515041</c:v>
                </c:pt>
                <c:pt idx="25">
                  <c:v>76.472468394883876</c:v>
                </c:pt>
                <c:pt idx="26">
                  <c:v>76.310949818260681</c:v>
                </c:pt>
                <c:pt idx="27">
                  <c:v>76.142228138197154</c:v>
                </c:pt>
                <c:pt idx="28">
                  <c:v>75.963893631205607</c:v>
                </c:pt>
                <c:pt idx="29">
                  <c:v>75.779947584542924</c:v>
                </c:pt>
                <c:pt idx="30">
                  <c:v>61.932058295782781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0-D24F-A379-533B74867510}"/>
            </c:ext>
          </c:extLst>
        </c:ser>
        <c:ser>
          <c:idx val="2"/>
          <c:order val="2"/>
          <c:tx>
            <c:strRef>
              <c:f>'3 ENERGY results v41F RB'!$A$8</c:f>
              <c:strCache>
                <c:ptCount val="1"/>
                <c:pt idx="0">
                  <c:v>Gasolina </c:v>
                </c:pt>
              </c:strCache>
            </c:strRef>
          </c:tx>
          <c:spPr>
            <a:solidFill>
              <a:srgbClr val="3672C1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RB'!$L$8:$AP$8</c:f>
              <c:numCache>
                <c:formatCode>_ * #,##0.000000000000_ ;_ * \-#,##0.000000000000_ ;_ * ""\-""??_ ;_ @_ </c:formatCode>
                <c:ptCount val="31"/>
                <c:pt idx="0">
                  <c:v>209.65285622004308</c:v>
                </c:pt>
                <c:pt idx="1">
                  <c:v>220.56378297527712</c:v>
                </c:pt>
                <c:pt idx="2">
                  <c:v>223.3839175512191</c:v>
                </c:pt>
                <c:pt idx="3">
                  <c:v>225.35968746225041</c:v>
                </c:pt>
                <c:pt idx="4">
                  <c:v>244.70699144130492</c:v>
                </c:pt>
                <c:pt idx="5">
                  <c:v>245.36553726793105</c:v>
                </c:pt>
                <c:pt idx="6">
                  <c:v>245.16866200492964</c:v>
                </c:pt>
                <c:pt idx="7">
                  <c:v>244.16892818094223</c:v>
                </c:pt>
                <c:pt idx="8">
                  <c:v>242.59581844799314</c:v>
                </c:pt>
                <c:pt idx="9">
                  <c:v>240.27371019487305</c:v>
                </c:pt>
                <c:pt idx="10">
                  <c:v>237.13928836432888</c:v>
                </c:pt>
                <c:pt idx="11">
                  <c:v>232.1200205767058</c:v>
                </c:pt>
                <c:pt idx="12">
                  <c:v>225.68582178588784</c:v>
                </c:pt>
                <c:pt idx="13">
                  <c:v>217.63810656880548</c:v>
                </c:pt>
                <c:pt idx="14">
                  <c:v>207.84279789583562</c:v>
                </c:pt>
                <c:pt idx="15">
                  <c:v>196.30622831010999</c:v>
                </c:pt>
                <c:pt idx="16">
                  <c:v>183.39468663337422</c:v>
                </c:pt>
                <c:pt idx="17">
                  <c:v>169.4713391166384</c:v>
                </c:pt>
                <c:pt idx="18">
                  <c:v>155.09844150820851</c:v>
                </c:pt>
                <c:pt idx="19">
                  <c:v>140.9504196670421</c:v>
                </c:pt>
                <c:pt idx="20">
                  <c:v>127.67938671854347</c:v>
                </c:pt>
                <c:pt idx="21">
                  <c:v>115.78878459259826</c:v>
                </c:pt>
                <c:pt idx="22">
                  <c:v>105.55418157826384</c:v>
                </c:pt>
                <c:pt idx="23">
                  <c:v>97.030776975435771</c:v>
                </c:pt>
                <c:pt idx="24">
                  <c:v>90.109487113002729</c:v>
                </c:pt>
                <c:pt idx="25">
                  <c:v>84.578743695221732</c:v>
                </c:pt>
                <c:pt idx="26">
                  <c:v>80.194315084659721</c:v>
                </c:pt>
                <c:pt idx="27">
                  <c:v>76.717166767767779</c:v>
                </c:pt>
                <c:pt idx="28">
                  <c:v>73.934488552678559</c:v>
                </c:pt>
                <c:pt idx="29">
                  <c:v>71.677105600292137</c:v>
                </c:pt>
                <c:pt idx="30">
                  <c:v>69.808767949746226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0-D24F-A379-533B74867510}"/>
            </c:ext>
          </c:extLst>
        </c:ser>
        <c:ser>
          <c:idx val="8"/>
          <c:order val="3"/>
          <c:tx>
            <c:strRef>
              <c:f>'3 ENERGY results v41F RB'!$A$13</c:f>
              <c:strCache>
                <c:ptCount val="1"/>
                <c:pt idx="0">
                  <c:v>Biocombustible</c:v>
                </c:pt>
              </c:strCache>
            </c:strRef>
          </c:tx>
          <c:spPr>
            <a:solidFill>
              <a:srgbClr val="337950"/>
            </a:solidFill>
            <a:ln w="25400">
              <a:noFill/>
            </a:ln>
            <a:effectLst/>
          </c:spPr>
          <c:val>
            <c:numRef>
              <c:f>'3 ENERGY results v41F RB'!$L$13:$AP$13</c:f>
              <c:numCache>
                <c:formatCode>General</c:formatCode>
                <c:ptCount val="31"/>
                <c:pt idx="0">
                  <c:v>49.007771423296468</c:v>
                </c:pt>
                <c:pt idx="1">
                  <c:v>51.029013631386519</c:v>
                </c:pt>
                <c:pt idx="2">
                  <c:v>51.676040241766401</c:v>
                </c:pt>
                <c:pt idx="3">
                  <c:v>52.36168312247186</c:v>
                </c:pt>
                <c:pt idx="4">
                  <c:v>52.728583438203408</c:v>
                </c:pt>
                <c:pt idx="5">
                  <c:v>52.873212361225455</c:v>
                </c:pt>
                <c:pt idx="6">
                  <c:v>52.939065619202395</c:v>
                </c:pt>
                <c:pt idx="7">
                  <c:v>52.89124460563022</c:v>
                </c:pt>
                <c:pt idx="8">
                  <c:v>52.533375056505434</c:v>
                </c:pt>
                <c:pt idx="9">
                  <c:v>51.794151708925995</c:v>
                </c:pt>
                <c:pt idx="10">
                  <c:v>50.348105847870883</c:v>
                </c:pt>
                <c:pt idx="11">
                  <c:v>47.500729306701601</c:v>
                </c:pt>
                <c:pt idx="12">
                  <c:v>44.289832166506471</c:v>
                </c:pt>
                <c:pt idx="13">
                  <c:v>40.719179594090235</c:v>
                </c:pt>
                <c:pt idx="14">
                  <c:v>39.103549620513519</c:v>
                </c:pt>
                <c:pt idx="15">
                  <c:v>38.672400223741633</c:v>
                </c:pt>
                <c:pt idx="16">
                  <c:v>37.590240830847556</c:v>
                </c:pt>
                <c:pt idx="17">
                  <c:v>35.85868961627493</c:v>
                </c:pt>
                <c:pt idx="18">
                  <c:v>34.129145546955343</c:v>
                </c:pt>
                <c:pt idx="19">
                  <c:v>32.402278008450928</c:v>
                </c:pt>
                <c:pt idx="20">
                  <c:v>31.661866716759633</c:v>
                </c:pt>
                <c:pt idx="21">
                  <c:v>31.444163523284121</c:v>
                </c:pt>
                <c:pt idx="22">
                  <c:v>31.2253630494947</c:v>
                </c:pt>
                <c:pt idx="23">
                  <c:v>31.002815532469764</c:v>
                </c:pt>
                <c:pt idx="24">
                  <c:v>30.779203560788183</c:v>
                </c:pt>
                <c:pt idx="25">
                  <c:v>30.550961588379863</c:v>
                </c:pt>
                <c:pt idx="26">
                  <c:v>30.324203584970412</c:v>
                </c:pt>
                <c:pt idx="27">
                  <c:v>30.095545889562231</c:v>
                </c:pt>
                <c:pt idx="28">
                  <c:v>29.864058672664271</c:v>
                </c:pt>
                <c:pt idx="29">
                  <c:v>29.6313436131895</c:v>
                </c:pt>
                <c:pt idx="30">
                  <c:v>29.397586588199534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0-D24F-A379-533B74867510}"/>
            </c:ext>
          </c:extLst>
        </c:ser>
        <c:ser>
          <c:idx val="4"/>
          <c:order val="4"/>
          <c:tx>
            <c:strRef>
              <c:f>'3 ENERGY results v41F RB'!$A$10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RB'!$L$10:$AP$10</c:f>
              <c:numCache>
                <c:formatCode>_ * #,##0.000000000000_ ;_ * \-#,##0.000000000000_ ;_ * ""\-""??_ ;_ @_ </c:formatCode>
                <c:ptCount val="31"/>
                <c:pt idx="0">
                  <c:v>9.4329241546596632E-8</c:v>
                </c:pt>
                <c:pt idx="1">
                  <c:v>9.4167502309112425E-8</c:v>
                </c:pt>
                <c:pt idx="2">
                  <c:v>9.3997635458472231E-8</c:v>
                </c:pt>
                <c:pt idx="3">
                  <c:v>9.3819686008326653E-8</c:v>
                </c:pt>
                <c:pt idx="4">
                  <c:v>9.363370105499334E-8</c:v>
                </c:pt>
                <c:pt idx="5">
                  <c:v>9.3439729756685228E-8</c:v>
                </c:pt>
                <c:pt idx="6">
                  <c:v>9.3237823311858563E-8</c:v>
                </c:pt>
                <c:pt idx="7">
                  <c:v>9.3028034936693392E-8</c:v>
                </c:pt>
                <c:pt idx="8">
                  <c:v>9.2810419841720641E-8</c:v>
                </c:pt>
                <c:pt idx="9">
                  <c:v>9.2585035207610978E-8</c:v>
                </c:pt>
                <c:pt idx="10">
                  <c:v>9.2352112533540046E-8</c:v>
                </c:pt>
                <c:pt idx="11">
                  <c:v>9.2111923714455612E-8</c:v>
                </c:pt>
                <c:pt idx="12">
                  <c:v>9.1864968036719949E-8</c:v>
                </c:pt>
                <c:pt idx="13">
                  <c:v>9.1611675286732047E-8</c:v>
                </c:pt>
                <c:pt idx="14">
                  <c:v>9.1352398658123885E-8</c:v>
                </c:pt>
                <c:pt idx="15">
                  <c:v>9.1087472587635796E-8</c:v>
                </c:pt>
                <c:pt idx="16">
                  <c:v>9.0817261446813075E-8</c:v>
                </c:pt>
                <c:pt idx="17">
                  <c:v>9.0542142865771212E-8</c:v>
                </c:pt>
                <c:pt idx="18">
                  <c:v>9.0262354647285378E-8</c:v>
                </c:pt>
                <c:pt idx="19">
                  <c:v>8.9978221539081633E-8</c:v>
                </c:pt>
                <c:pt idx="20">
                  <c:v>8.9690009700061505E-8</c:v>
                </c:pt>
                <c:pt idx="21">
                  <c:v>8.9397983460241475E-8</c:v>
                </c:pt>
                <c:pt idx="22">
                  <c:v>8.9102485053079252E-8</c:v>
                </c:pt>
                <c:pt idx="23">
                  <c:v>8.8803813956881503E-8</c:v>
                </c:pt>
                <c:pt idx="24">
                  <c:v>8.8502291032000816E-8</c:v>
                </c:pt>
                <c:pt idx="25">
                  <c:v>8.8198266073847117E-8</c:v>
                </c:pt>
                <c:pt idx="26">
                  <c:v>8.7892133167068841E-8</c:v>
                </c:pt>
                <c:pt idx="27">
                  <c:v>8.7584227111928656E-8</c:v>
                </c:pt>
                <c:pt idx="28">
                  <c:v>8.7274792552756872E-8</c:v>
                </c:pt>
                <c:pt idx="29">
                  <c:v>8.6964071953124502E-8</c:v>
                </c:pt>
                <c:pt idx="30">
                  <c:v>8.6652258272442943E-8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70-D24F-A379-533B74867510}"/>
            </c:ext>
          </c:extLst>
        </c:ser>
        <c:ser>
          <c:idx val="5"/>
          <c:order val="5"/>
          <c:tx>
            <c:strRef>
              <c:f>'3 ENERGY results v41F RB'!$A$11</c:f>
              <c:strCache>
                <c:ptCount val="1"/>
                <c:pt idx="0">
                  <c:v>Electricidad</c:v>
                </c:pt>
              </c:strCache>
            </c:strRef>
          </c:tx>
          <c:spPr>
            <a:solidFill>
              <a:srgbClr val="F8C133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RB'!$L$11:$AP$11</c:f>
              <c:numCache>
                <c:formatCode>_ * #,##0.000000000000_ ;_ * \-#,##0.000000000000_ ;_ * ""\-""??_ ;_ @_ </c:formatCode>
                <c:ptCount val="31"/>
                <c:pt idx="0">
                  <c:v>0.23550581567351145</c:v>
                </c:pt>
                <c:pt idx="1">
                  <c:v>0.24394635357801722</c:v>
                </c:pt>
                <c:pt idx="2">
                  <c:v>0.33150362132243882</c:v>
                </c:pt>
                <c:pt idx="3">
                  <c:v>2.1928580394520583</c:v>
                </c:pt>
                <c:pt idx="4">
                  <c:v>3.3073569088212942</c:v>
                </c:pt>
                <c:pt idx="5">
                  <c:v>4.882292282094074</c:v>
                </c:pt>
                <c:pt idx="6">
                  <c:v>7.7561263464918344</c:v>
                </c:pt>
                <c:pt idx="7">
                  <c:v>11.469303991160841</c:v>
                </c:pt>
                <c:pt idx="8">
                  <c:v>17.873752755321334</c:v>
                </c:pt>
                <c:pt idx="9">
                  <c:v>28.990857984485494</c:v>
                </c:pt>
                <c:pt idx="10">
                  <c:v>38.494657660583442</c:v>
                </c:pt>
                <c:pt idx="11">
                  <c:v>50.376584063997655</c:v>
                </c:pt>
                <c:pt idx="12">
                  <c:v>58.867875046940505</c:v>
                </c:pt>
                <c:pt idx="13">
                  <c:v>61.327174194665517</c:v>
                </c:pt>
                <c:pt idx="14">
                  <c:v>72.791983759072934</c:v>
                </c:pt>
                <c:pt idx="15">
                  <c:v>79.776690420491846</c:v>
                </c:pt>
                <c:pt idx="16">
                  <c:v>88.653616955078022</c:v>
                </c:pt>
                <c:pt idx="17">
                  <c:v>92.561671057140984</c:v>
                </c:pt>
                <c:pt idx="18">
                  <c:v>100.27643124038985</c:v>
                </c:pt>
                <c:pt idx="19">
                  <c:v>115.8595029312762</c:v>
                </c:pt>
                <c:pt idx="20">
                  <c:v>121.7823787847104</c:v>
                </c:pt>
                <c:pt idx="21">
                  <c:v>133.21980892887998</c:v>
                </c:pt>
                <c:pt idx="22">
                  <c:v>139.54773508078128</c:v>
                </c:pt>
                <c:pt idx="23">
                  <c:v>149.12237202665116</c:v>
                </c:pt>
                <c:pt idx="24">
                  <c:v>158.84924876909997</c:v>
                </c:pt>
                <c:pt idx="25">
                  <c:v>162.2719466580235</c:v>
                </c:pt>
                <c:pt idx="26">
                  <c:v>175.74136679523289</c:v>
                </c:pt>
                <c:pt idx="27">
                  <c:v>186.1214934510779</c:v>
                </c:pt>
                <c:pt idx="28">
                  <c:v>197.28001872353315</c:v>
                </c:pt>
                <c:pt idx="29">
                  <c:v>207.83139146924822</c:v>
                </c:pt>
                <c:pt idx="30">
                  <c:v>235.15264884630912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70-D24F-A379-533B74867510}"/>
            </c:ext>
          </c:extLst>
        </c:ser>
        <c:ser>
          <c:idx val="6"/>
          <c:order val="6"/>
          <c:tx>
            <c:strRef>
              <c:f>'3 ENERGY results v41F RB'!$A$12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rgbClr val="44CFD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RB'!$L$12:$AP$12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2.5988502977258533E-6</c:v>
                </c:pt>
                <c:pt idx="3">
                  <c:v>8.2758254233411239E-6</c:v>
                </c:pt>
                <c:pt idx="4">
                  <c:v>2.1161956554186594E-5</c:v>
                </c:pt>
                <c:pt idx="5">
                  <c:v>5.0411271927098381E-5</c:v>
                </c:pt>
                <c:pt idx="6">
                  <c:v>1.1679804543902935E-4</c:v>
                </c:pt>
                <c:pt idx="7">
                  <c:v>2.6744387828920473E-4</c:v>
                </c:pt>
                <c:pt idx="8">
                  <c:v>6.0914526288626686E-4</c:v>
                </c:pt>
                <c:pt idx="9">
                  <c:v>1.3834454413720867E-3</c:v>
                </c:pt>
                <c:pt idx="10">
                  <c:v>3.1342688368185614E-3</c:v>
                </c:pt>
                <c:pt idx="11">
                  <c:v>7.0743828225760738E-3</c:v>
                </c:pt>
                <c:pt idx="12">
                  <c:v>1.5850022512266002E-2</c:v>
                </c:pt>
                <c:pt idx="13">
                  <c:v>3.4969931684195106E-2</c:v>
                </c:pt>
                <c:pt idx="14">
                  <c:v>7.4814888523144815E-2</c:v>
                </c:pt>
                <c:pt idx="15">
                  <c:v>0.15135551572158681</c:v>
                </c:pt>
                <c:pt idx="16">
                  <c:v>0.28097207465780516</c:v>
                </c:pt>
                <c:pt idx="17">
                  <c:v>0.4692569021324533</c:v>
                </c:pt>
                <c:pt idx="18">
                  <c:v>0.70680749757643391</c:v>
                </c:pt>
                <c:pt idx="19">
                  <c:v>0.9780959039136583</c:v>
                </c:pt>
                <c:pt idx="20">
                  <c:v>1.2705311102496344</c:v>
                </c:pt>
                <c:pt idx="21">
                  <c:v>1.5765798856465094</c:v>
                </c:pt>
                <c:pt idx="22">
                  <c:v>1.8923666086467748</c:v>
                </c:pt>
                <c:pt idx="23">
                  <c:v>2.2160585349453115</c:v>
                </c:pt>
                <c:pt idx="24">
                  <c:v>2.5468461544509364</c:v>
                </c:pt>
                <c:pt idx="25">
                  <c:v>2.8844122155942991</c:v>
                </c:pt>
                <c:pt idx="26">
                  <c:v>3.2286620642693369</c:v>
                </c:pt>
                <c:pt idx="27">
                  <c:v>3.5796137615307546</c:v>
                </c:pt>
                <c:pt idx="28">
                  <c:v>3.9373322358022036</c:v>
                </c:pt>
                <c:pt idx="29">
                  <c:v>4.3019081441645524</c:v>
                </c:pt>
                <c:pt idx="30">
                  <c:v>4.6734452983831538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70-D24F-A379-533B74867510}"/>
            </c:ext>
          </c:extLst>
        </c:ser>
        <c:ser>
          <c:idx val="1"/>
          <c:order val="7"/>
          <c:tx>
            <c:strRef>
              <c:f>'3 ENERGY results v41F RB'!$A$38</c:f>
              <c:strCache>
                <c:ptCount val="1"/>
                <c:pt idx="0">
                  <c:v>Jet Fuel </c:v>
                </c:pt>
              </c:strCache>
            </c:strRef>
          </c:tx>
          <c:spPr>
            <a:solidFill>
              <a:srgbClr val="405E65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RB'!$L$38:$AP$38</c:f>
              <c:numCache>
                <c:formatCode>General</c:formatCode>
                <c:ptCount val="31"/>
                <c:pt idx="0">
                  <c:v>23.980653367420068</c:v>
                </c:pt>
                <c:pt idx="1">
                  <c:v>48.577708035325664</c:v>
                </c:pt>
                <c:pt idx="2">
                  <c:v>69.43007164953049</c:v>
                </c:pt>
                <c:pt idx="3">
                  <c:v>71.68552370641136</c:v>
                </c:pt>
                <c:pt idx="4">
                  <c:v>72.857434267616142</c:v>
                </c:pt>
                <c:pt idx="5">
                  <c:v>74.920796861010601</c:v>
                </c:pt>
                <c:pt idx="6">
                  <c:v>76.693685858523196</c:v>
                </c:pt>
                <c:pt idx="7">
                  <c:v>77.505008469294921</c:v>
                </c:pt>
                <c:pt idx="8">
                  <c:v>73.853242357923207</c:v>
                </c:pt>
                <c:pt idx="9">
                  <c:v>73.072602458521771</c:v>
                </c:pt>
                <c:pt idx="10">
                  <c:v>73.619493846399365</c:v>
                </c:pt>
                <c:pt idx="11">
                  <c:v>73.026653607217824</c:v>
                </c:pt>
                <c:pt idx="12">
                  <c:v>72.699734465424058</c:v>
                </c:pt>
                <c:pt idx="13">
                  <c:v>72.370310135076238</c:v>
                </c:pt>
                <c:pt idx="14">
                  <c:v>72.924770518597853</c:v>
                </c:pt>
                <c:pt idx="15">
                  <c:v>72.977011944385026</c:v>
                </c:pt>
                <c:pt idx="16">
                  <c:v>73.959013288613832</c:v>
                </c:pt>
                <c:pt idx="17">
                  <c:v>74.458626918233691</c:v>
                </c:pt>
                <c:pt idx="18">
                  <c:v>75.483697826474668</c:v>
                </c:pt>
                <c:pt idx="19">
                  <c:v>76.034995888206069</c:v>
                </c:pt>
                <c:pt idx="20">
                  <c:v>77.180663486275023</c:v>
                </c:pt>
                <c:pt idx="21">
                  <c:v>78.56752350870299</c:v>
                </c:pt>
                <c:pt idx="22">
                  <c:v>79.377243730992248</c:v>
                </c:pt>
                <c:pt idx="23">
                  <c:v>81.384315028165034</c:v>
                </c:pt>
                <c:pt idx="24">
                  <c:v>84.037439338489946</c:v>
                </c:pt>
                <c:pt idx="25">
                  <c:v>84.987594230798024</c:v>
                </c:pt>
                <c:pt idx="26">
                  <c:v>87.479705408016272</c:v>
                </c:pt>
                <c:pt idx="27">
                  <c:v>89.449416190277333</c:v>
                </c:pt>
                <c:pt idx="28">
                  <c:v>90.382887165309199</c:v>
                </c:pt>
                <c:pt idx="29">
                  <c:v>90.555688757477284</c:v>
                </c:pt>
                <c:pt idx="30">
                  <c:v>89.951930917951856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70-D24F-A379-533B74867510}"/>
            </c:ext>
          </c:extLst>
        </c:ser>
        <c:ser>
          <c:idx val="7"/>
          <c:order val="8"/>
          <c:tx>
            <c:strRef>
              <c:f>'3 ENERGY results v41F RB'!$A$39</c:f>
              <c:strCache>
                <c:ptCount val="1"/>
                <c:pt idx="0">
                  <c:v>SAF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RB'!$L$39:$AP$39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5.1341826238128441</c:v>
                </c:pt>
                <c:pt idx="9">
                  <c:v>7.2269606827109421</c:v>
                </c:pt>
                <c:pt idx="10">
                  <c:v>7.281048841951586</c:v>
                </c:pt>
                <c:pt idx="11">
                  <c:v>9.0257661761729882</c:v>
                </c:pt>
                <c:pt idx="12">
                  <c:v>9.9136001543760059</c:v>
                </c:pt>
                <c:pt idx="13">
                  <c:v>10.8139543879999</c:v>
                </c:pt>
                <c:pt idx="14">
                  <c:v>11.381322566486375</c:v>
                </c:pt>
                <c:pt idx="15">
                  <c:v>11.879978688620819</c:v>
                </c:pt>
                <c:pt idx="16">
                  <c:v>12.039839372565043</c:v>
                </c:pt>
                <c:pt idx="17">
                  <c:v>12.121171823898507</c:v>
                </c:pt>
                <c:pt idx="18">
                  <c:v>12.288043832216802</c:v>
                </c:pt>
                <c:pt idx="19">
                  <c:v>12.377790028312617</c:v>
                </c:pt>
                <c:pt idx="20">
                  <c:v>12.564294055905236</c:v>
                </c:pt>
                <c:pt idx="21">
                  <c:v>12.790061966533047</c:v>
                </c:pt>
                <c:pt idx="22">
                  <c:v>12.921876886440597</c:v>
                </c:pt>
                <c:pt idx="23">
                  <c:v>13.248609423189658</c:v>
                </c:pt>
                <c:pt idx="24">
                  <c:v>13.680513380684411</c:v>
                </c:pt>
                <c:pt idx="25">
                  <c:v>14.413100775983285</c:v>
                </c:pt>
                <c:pt idx="26">
                  <c:v>14.83573951364019</c:v>
                </c:pt>
                <c:pt idx="27">
                  <c:v>15.169784032269254</c:v>
                </c:pt>
                <c:pt idx="28">
                  <c:v>15.328091975403312</c:v>
                </c:pt>
                <c:pt idx="29">
                  <c:v>17.248702620471867</c:v>
                </c:pt>
                <c:pt idx="30">
                  <c:v>19.74554581125772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70-D24F-A379-533B7486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82015"/>
        <c:axId val="176270975"/>
      </c:areaChart>
      <c:catAx>
        <c:axId val="176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7097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6270975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800">
                    <a:solidFill>
                      <a:schemeClr val="tx1"/>
                    </a:solidFill>
                  </a:rPr>
                  <a:t>PJ /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82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Parque automotor </a:t>
            </a:r>
          </a:p>
          <a:p>
            <a:pPr>
              <a:defRPr/>
            </a:pPr>
            <a:r>
              <a:rPr lang="es-ES"/>
              <a:t>Stock</a:t>
            </a:r>
            <a:r>
              <a:rPr lang="es-ES" baseline="0"/>
              <a:t> 2010-2050 (Mill. Veh)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'5 STOCK 2010-2050 MinEnergia'!$A$11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'5 STOCK 2010-2050 MinEnergia'!$B$9:$AP$9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'5 STOCK 2010-2050 MinEnergia'!$B$11:$AP$11</c:f>
              <c:numCache>
                <c:formatCode>_ * #,##0_ ;_ * \-#,##0_ ;_ * ""\-""??_ ;_ @_ </c:formatCode>
                <c:ptCount val="41"/>
                <c:pt idx="0">
                  <c:v>2508792.3960688165</c:v>
                </c:pt>
                <c:pt idx="1">
                  <c:v>2729913.1156113916</c:v>
                </c:pt>
                <c:pt idx="2">
                  <c:v>2924884.0876288656</c:v>
                </c:pt>
                <c:pt idx="3">
                  <c:v>3104297.4559625075</c:v>
                </c:pt>
                <c:pt idx="4">
                  <c:v>3301020.7219292927</c:v>
                </c:pt>
                <c:pt idx="5">
                  <c:v>3474731.902189394</c:v>
                </c:pt>
                <c:pt idx="6">
                  <c:v>3630403.7739869198</c:v>
                </c:pt>
                <c:pt idx="7">
                  <c:v>3771924.6177685889</c:v>
                </c:pt>
                <c:pt idx="8">
                  <c:v>3918996.7911765687</c:v>
                </c:pt>
                <c:pt idx="9">
                  <c:v>4063851.0894843526</c:v>
                </c:pt>
                <c:pt idx="10">
                  <c:v>4249311.6928442102</c:v>
                </c:pt>
                <c:pt idx="11">
                  <c:v>4358020.2374599539</c:v>
                </c:pt>
                <c:pt idx="12">
                  <c:v>4457462.5341251241</c:v>
                </c:pt>
                <c:pt idx="13">
                  <c:v>4565531.3632674785</c:v>
                </c:pt>
                <c:pt idx="14">
                  <c:v>4678643.1836629845</c:v>
                </c:pt>
                <c:pt idx="15">
                  <c:v>4794355.5739312982</c:v>
                </c:pt>
                <c:pt idx="16">
                  <c:v>4910944.0882604355</c:v>
                </c:pt>
                <c:pt idx="17">
                  <c:v>5027160.7628567396</c:v>
                </c:pt>
                <c:pt idx="18">
                  <c:v>5142089.081725657</c:v>
                </c:pt>
                <c:pt idx="19">
                  <c:v>5255053.0777354892</c:v>
                </c:pt>
                <c:pt idx="20">
                  <c:v>5365559.1287081474</c:v>
                </c:pt>
                <c:pt idx="21">
                  <c:v>5473250.5128804967</c:v>
                </c:pt>
                <c:pt idx="22">
                  <c:v>5577880.2934809458</c:v>
                </c:pt>
                <c:pt idx="23">
                  <c:v>5679284.9212500891</c:v>
                </c:pt>
                <c:pt idx="24">
                  <c:v>5777366.0357541135</c:v>
                </c:pt>
                <c:pt idx="25">
                  <c:v>5872074.6340778479</c:v>
                </c:pt>
                <c:pt idx="26">
                  <c:v>5963401.4500068994</c:v>
                </c:pt>
                <c:pt idx="27">
                  <c:v>6051369.7966275923</c:v>
                </c:pt>
                <c:pt idx="28">
                  <c:v>6136021.0158280628</c:v>
                </c:pt>
                <c:pt idx="29">
                  <c:v>6217414.2642262401</c:v>
                </c:pt>
                <c:pt idx="30">
                  <c:v>6295621.5984214572</c:v>
                </c:pt>
                <c:pt idx="31">
                  <c:v>6370725.899650069</c:v>
                </c:pt>
                <c:pt idx="32">
                  <c:v>6442817.7040228201</c:v>
                </c:pt>
                <c:pt idx="33">
                  <c:v>6496064.3209567517</c:v>
                </c:pt>
                <c:pt idx="34">
                  <c:v>6549558.2945908587</c:v>
                </c:pt>
                <c:pt idx="35">
                  <c:v>6603314.5189666953</c:v>
                </c:pt>
                <c:pt idx="36">
                  <c:v>6657348.5791708259</c:v>
                </c:pt>
                <c:pt idx="37">
                  <c:v>6711681.5276195547</c:v>
                </c:pt>
                <c:pt idx="38">
                  <c:v>6766329.139564937</c:v>
                </c:pt>
                <c:pt idx="39">
                  <c:v>6821313.0518127652</c:v>
                </c:pt>
                <c:pt idx="40">
                  <c:v>6876658.5576310772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7-B14C-88E5-CAB348152D10}"/>
            </c:ext>
          </c:extLst>
        </c:ser>
        <c:ser>
          <c:idx val="1"/>
          <c:order val="1"/>
          <c:tx>
            <c:strRef>
              <c:f>'5 STOCK 2010-2050 MinEnergia'!$A$21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'5 STOCK 2010-2050 MinEnergia'!$B$21:$AP$21</c:f>
              <c:numCache>
                <c:formatCode>_ * #,##0_ ;_ * \-#,##0_ ;_ * ""\-""??_ ;_ @_ </c:formatCode>
                <c:ptCount val="41"/>
                <c:pt idx="0">
                  <c:v>110875.60404178589</c:v>
                </c:pt>
                <c:pt idx="1">
                  <c:v>120693.88439397342</c:v>
                </c:pt>
                <c:pt idx="2">
                  <c:v>129339.912775563</c:v>
                </c:pt>
                <c:pt idx="3">
                  <c:v>137299.54427460255</c:v>
                </c:pt>
                <c:pt idx="4">
                  <c:v>146029.27755653489</c:v>
                </c:pt>
                <c:pt idx="5">
                  <c:v>153752.09837063658</c:v>
                </c:pt>
                <c:pt idx="6">
                  <c:v>160672.2261927744</c:v>
                </c:pt>
                <c:pt idx="7">
                  <c:v>166965.38281193306</c:v>
                </c:pt>
                <c:pt idx="8">
                  <c:v>173506.20832437256</c:v>
                </c:pt>
                <c:pt idx="9">
                  <c:v>179946.91122712186</c:v>
                </c:pt>
                <c:pt idx="10">
                  <c:v>188194.38481670807</c:v>
                </c:pt>
                <c:pt idx="11">
                  <c:v>193025.85493421342</c:v>
                </c:pt>
                <c:pt idx="12">
                  <c:v>207095.59332093925</c:v>
                </c:pt>
                <c:pt idx="13">
                  <c:v>216699.95396617014</c:v>
                </c:pt>
                <c:pt idx="14">
                  <c:v>236735.33611317837</c:v>
                </c:pt>
                <c:pt idx="15">
                  <c:v>257115.24666070126</c:v>
                </c:pt>
                <c:pt idx="16">
                  <c:v>277771.75839136343</c:v>
                </c:pt>
                <c:pt idx="17">
                  <c:v>299654.12296749948</c:v>
                </c:pt>
                <c:pt idx="18">
                  <c:v>321727.96402102616</c:v>
                </c:pt>
                <c:pt idx="19">
                  <c:v>343973.52767102327</c:v>
                </c:pt>
                <c:pt idx="20">
                  <c:v>365383.79006027809</c:v>
                </c:pt>
                <c:pt idx="21">
                  <c:v>382962.95472006011</c:v>
                </c:pt>
                <c:pt idx="22">
                  <c:v>398724.86513821827</c:v>
                </c:pt>
                <c:pt idx="23">
                  <c:v>412690.34741449117</c:v>
                </c:pt>
                <c:pt idx="24">
                  <c:v>425886.07115476957</c:v>
                </c:pt>
                <c:pt idx="25">
                  <c:v>438342.69600871671</c:v>
                </c:pt>
                <c:pt idx="26">
                  <c:v>450093.57544173533</c:v>
                </c:pt>
                <c:pt idx="27">
                  <c:v>461173.74569958256</c:v>
                </c:pt>
                <c:pt idx="28">
                  <c:v>471618.71533052466</c:v>
                </c:pt>
                <c:pt idx="29">
                  <c:v>481463.95473331196</c:v>
                </c:pt>
                <c:pt idx="30">
                  <c:v>490744.38032241561</c:v>
                </c:pt>
                <c:pt idx="31">
                  <c:v>499494.02774614823</c:v>
                </c:pt>
                <c:pt idx="32">
                  <c:v>507745.61937203753</c:v>
                </c:pt>
                <c:pt idx="33">
                  <c:v>515530.19906956609</c:v>
                </c:pt>
                <c:pt idx="34">
                  <c:v>522877.41902791231</c:v>
                </c:pt>
                <c:pt idx="35">
                  <c:v>529815.13739282172</c:v>
                </c:pt>
                <c:pt idx="36">
                  <c:v>536369.50723136216</c:v>
                </c:pt>
                <c:pt idx="37">
                  <c:v>542565.00508959475</c:v>
                </c:pt>
                <c:pt idx="38">
                  <c:v>547115.0908809636</c:v>
                </c:pt>
                <c:pt idx="39">
                  <c:v>551683.28428140876</c:v>
                </c:pt>
                <c:pt idx="40">
                  <c:v>556270.83010503557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7-B14C-88E5-CAB348152D10}"/>
            </c:ext>
          </c:extLst>
        </c:ser>
        <c:ser>
          <c:idx val="2"/>
          <c:order val="2"/>
          <c:tx>
            <c:strRef>
              <c:f>'5 STOCK 2010-2050 MinEnergia'!$A$31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'5 STOCK 2010-2050 MinEnergia'!$B$31:$AP$31</c:f>
              <c:numCache>
                <c:formatCode>_ * #,##0_ ;_ * \-#,##0_ ;_ * ""\-""??_ ;_ @_ </c:formatCode>
                <c:ptCount val="41"/>
                <c:pt idx="0">
                  <c:v>595306.00003318535</c:v>
                </c:pt>
                <c:pt idx="1">
                  <c:v>656025.99999413919</c:v>
                </c:pt>
                <c:pt idx="2">
                  <c:v>724480.00000284868</c:v>
                </c:pt>
                <c:pt idx="3">
                  <c:v>807143.00001682399</c:v>
                </c:pt>
                <c:pt idx="4">
                  <c:v>902198.00000005891</c:v>
                </c:pt>
                <c:pt idx="5">
                  <c:v>985259.99998988165</c:v>
                </c:pt>
                <c:pt idx="6">
                  <c:v>1062681.9999409535</c:v>
                </c:pt>
                <c:pt idx="7">
                  <c:v>1142469.9999987625</c:v>
                </c:pt>
                <c:pt idx="8">
                  <c:v>1235458.9999970961</c:v>
                </c:pt>
                <c:pt idx="9">
                  <c:v>1334302.9999572821</c:v>
                </c:pt>
                <c:pt idx="10">
                  <c:v>1491531.0355786327</c:v>
                </c:pt>
                <c:pt idx="11">
                  <c:v>1604682.2372395662</c:v>
                </c:pt>
                <c:pt idx="12">
                  <c:v>1703156.4572711829</c:v>
                </c:pt>
                <c:pt idx="13">
                  <c:v>1792030.5666068033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7-B14C-88E5-CAB348152D10}"/>
            </c:ext>
          </c:extLst>
        </c:ser>
        <c:ser>
          <c:idx val="3"/>
          <c:order val="3"/>
          <c:tx>
            <c:strRef>
              <c:f>'5 STOCK 2010-2050 MinEnergia'!$A$41</c:f>
              <c:strCache>
                <c:ptCount val="1"/>
                <c:pt idx="0">
                  <c:v>   Pasajeros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'5 STOCK 2010-2050 MinEnergia'!$B$41:$AP$41</c:f>
              <c:numCache>
                <c:formatCode>_ * #,##0_ ;_ * \-#,##0_ ;_ * ""\-""??_ ;_ @_ </c:formatCode>
                <c:ptCount val="41"/>
                <c:pt idx="0">
                  <c:v>137119.00000947967</c:v>
                </c:pt>
                <c:pt idx="1">
                  <c:v>143405.00001110748</c:v>
                </c:pt>
                <c:pt idx="2">
                  <c:v>151198.00000152484</c:v>
                </c:pt>
                <c:pt idx="3">
                  <c:v>159475.00001464231</c:v>
                </c:pt>
                <c:pt idx="4">
                  <c:v>168837.99998848632</c:v>
                </c:pt>
                <c:pt idx="5">
                  <c:v>175003.99998586276</c:v>
                </c:pt>
                <c:pt idx="6">
                  <c:v>179434.99999623926</c:v>
                </c:pt>
                <c:pt idx="7">
                  <c:v>183275.99997553404</c:v>
                </c:pt>
                <c:pt idx="8">
                  <c:v>186366.00003606814</c:v>
                </c:pt>
                <c:pt idx="9">
                  <c:v>190862.99995796787</c:v>
                </c:pt>
                <c:pt idx="10">
                  <c:v>201074.13820596534</c:v>
                </c:pt>
                <c:pt idx="11">
                  <c:v>206435.65582117092</c:v>
                </c:pt>
                <c:pt idx="12">
                  <c:v>220570.90209488937</c:v>
                </c:pt>
                <c:pt idx="13">
                  <c:v>255962.38780408789</c:v>
                </c:pt>
                <c:pt idx="14">
                  <c:v>283857.83976137196</c:v>
                </c:pt>
                <c:pt idx="15">
                  <c:v>299072.84048121236</c:v>
                </c:pt>
                <c:pt idx="16">
                  <c:v>321500.05564063997</c:v>
                </c:pt>
                <c:pt idx="17">
                  <c:v>334278.478098094</c:v>
                </c:pt>
                <c:pt idx="18">
                  <c:v>371595.333628311</c:v>
                </c:pt>
                <c:pt idx="19">
                  <c:v>408672.74858754413</c:v>
                </c:pt>
                <c:pt idx="20">
                  <c:v>429846.16594016971</c:v>
                </c:pt>
                <c:pt idx="21">
                  <c:v>454526.36913323891</c:v>
                </c:pt>
                <c:pt idx="22">
                  <c:v>467640.2984969414</c:v>
                </c:pt>
                <c:pt idx="23">
                  <c:v>481693.92013928626</c:v>
                </c:pt>
                <c:pt idx="24">
                  <c:v>504524.76766376646</c:v>
                </c:pt>
                <c:pt idx="25">
                  <c:v>515681.21778334095</c:v>
                </c:pt>
                <c:pt idx="26">
                  <c:v>527244.87468551309</c:v>
                </c:pt>
                <c:pt idx="27">
                  <c:v>531237.48418649251</c:v>
                </c:pt>
                <c:pt idx="28">
                  <c:v>550691.9711725571</c:v>
                </c:pt>
                <c:pt idx="29">
                  <c:v>587655.81217372592</c:v>
                </c:pt>
                <c:pt idx="30">
                  <c:v>606832.12631092034</c:v>
                </c:pt>
                <c:pt idx="31">
                  <c:v>634445.62460920319</c:v>
                </c:pt>
                <c:pt idx="32">
                  <c:v>655685.83353002241</c:v>
                </c:pt>
                <c:pt idx="33">
                  <c:v>683101.53836410888</c:v>
                </c:pt>
                <c:pt idx="34">
                  <c:v>713570.09611261741</c:v>
                </c:pt>
                <c:pt idx="35">
                  <c:v>731234.52003222017</c:v>
                </c:pt>
                <c:pt idx="36">
                  <c:v>766369.08150943869</c:v>
                </c:pt>
                <c:pt idx="37">
                  <c:v>805221.1582914514</c:v>
                </c:pt>
                <c:pt idx="38">
                  <c:v>839441.19355907035</c:v>
                </c:pt>
                <c:pt idx="39">
                  <c:v>873947.51511474128</c:v>
                </c:pt>
                <c:pt idx="40">
                  <c:v>900675.43193412083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7-B14C-88E5-CAB348152D10}"/>
            </c:ext>
          </c:extLst>
        </c:ser>
        <c:ser>
          <c:idx val="4"/>
          <c:order val="4"/>
          <c:tx>
            <c:strRef>
              <c:f>'5 STOCK 2010-2050 MinEnergia'!$A$69</c:f>
              <c:strCache>
                <c:ptCount val="1"/>
                <c:pt idx="0">
                  <c:v>   Carga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val>
            <c:numRef>
              <c:f>'5 STOCK 2010-2050 MinEnergia'!$B$69:$AP$69</c:f>
              <c:numCache>
                <c:formatCode>_ * #,##0_ ;_ * \-#,##0_ ;_ * ""\-""??_ ;_ @_ </c:formatCode>
                <c:ptCount val="41"/>
                <c:pt idx="0">
                  <c:v>254157.99997789052</c:v>
                </c:pt>
                <c:pt idx="1">
                  <c:v>276440.00002793327</c:v>
                </c:pt>
                <c:pt idx="2">
                  <c:v>303447.99997210118</c:v>
                </c:pt>
                <c:pt idx="3">
                  <c:v>317659.00000491913</c:v>
                </c:pt>
                <c:pt idx="4">
                  <c:v>332895.00001757254</c:v>
                </c:pt>
                <c:pt idx="5">
                  <c:v>345811.99998407817</c:v>
                </c:pt>
                <c:pt idx="6">
                  <c:v>354240.99998313771</c:v>
                </c:pt>
                <c:pt idx="7">
                  <c:v>360641.99996203533</c:v>
                </c:pt>
                <c:pt idx="8">
                  <c:v>367341.00002683984</c:v>
                </c:pt>
                <c:pt idx="9">
                  <c:v>376515.99997927644</c:v>
                </c:pt>
                <c:pt idx="10">
                  <c:v>396666.2044059445</c:v>
                </c:pt>
                <c:pt idx="11">
                  <c:v>411049.69202765368</c:v>
                </c:pt>
                <c:pt idx="12">
                  <c:v>418588.95658138464</c:v>
                </c:pt>
                <c:pt idx="13">
                  <c:v>425507.09314402449</c:v>
                </c:pt>
                <c:pt idx="14">
                  <c:v>432129.46792789444</c:v>
                </c:pt>
                <c:pt idx="15">
                  <c:v>438460.37874431221</c:v>
                </c:pt>
                <c:pt idx="16">
                  <c:v>444504.30102433742</c:v>
                </c:pt>
                <c:pt idx="17">
                  <c:v>450265.58267364034</c:v>
                </c:pt>
                <c:pt idx="18">
                  <c:v>453249.03894454101</c:v>
                </c:pt>
                <c:pt idx="19">
                  <c:v>452896.73111716396</c:v>
                </c:pt>
                <c:pt idx="20">
                  <c:v>446724.53671776503</c:v>
                </c:pt>
                <c:pt idx="21">
                  <c:v>429751.47351586784</c:v>
                </c:pt>
                <c:pt idx="22">
                  <c:v>410255.02877250442</c:v>
                </c:pt>
                <c:pt idx="23">
                  <c:v>388243.10512106342</c:v>
                </c:pt>
                <c:pt idx="24">
                  <c:v>374490.4713954539</c:v>
                </c:pt>
                <c:pt idx="25">
                  <c:v>377091.00413794292</c:v>
                </c:pt>
                <c:pt idx="26">
                  <c:v>358541.07896614738</c:v>
                </c:pt>
                <c:pt idx="27">
                  <c:v>318853.73492179858</c:v>
                </c:pt>
                <c:pt idx="28">
                  <c:v>279546.86420503701</c:v>
                </c:pt>
                <c:pt idx="29">
                  <c:v>240589.07992806379</c:v>
                </c:pt>
                <c:pt idx="30">
                  <c:v>208575.34041946978</c:v>
                </c:pt>
                <c:pt idx="31">
                  <c:v>219794.69192366957</c:v>
                </c:pt>
                <c:pt idx="32">
                  <c:v>231253.99510874986</c:v>
                </c:pt>
                <c:pt idx="33">
                  <c:v>242936.35519306795</c:v>
                </c:pt>
                <c:pt idx="34">
                  <c:v>254892.35990675152</c:v>
                </c:pt>
                <c:pt idx="35">
                  <c:v>267087.78756969899</c:v>
                </c:pt>
                <c:pt idx="36">
                  <c:v>279873.90532436839</c:v>
                </c:pt>
                <c:pt idx="37">
                  <c:v>292903.27128574986</c:v>
                </c:pt>
                <c:pt idx="38">
                  <c:v>306179.08342597284</c:v>
                </c:pt>
                <c:pt idx="39">
                  <c:v>319705.83382631256</c:v>
                </c:pt>
                <c:pt idx="40">
                  <c:v>333489.55628829077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C7-B14C-88E5-CAB348152D10}"/>
            </c:ext>
          </c:extLst>
        </c:ser>
        <c:ser>
          <c:idx val="5"/>
          <c:order val="5"/>
          <c:tx>
            <c:strRef>
              <c:f>'5 STOCK 2010-2050 MinEnergia'!$A$90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val>
            <c:numRef>
              <c:f>'5 STOCK 2010-2050 MinEnergia'!$B$90:$AP$90</c:f>
              <c:numCache>
                <c:formatCode>_ * #,##0_ ;_ * \-#,##0_ ;_ * ""\-""??_ ;_ @_ </c:formatCode>
                <c:ptCount val="41"/>
                <c:pt idx="0">
                  <c:v>3691979.99986884</c:v>
                </c:pt>
                <c:pt idx="1">
                  <c:v>4205949.9999614544</c:v>
                </c:pt>
                <c:pt idx="2">
                  <c:v>4778592.9996190928</c:v>
                </c:pt>
                <c:pt idx="3">
                  <c:v>5405217.9997265013</c:v>
                </c:pt>
                <c:pt idx="4">
                  <c:v>6071607.0005080514</c:v>
                </c:pt>
                <c:pt idx="5">
                  <c:v>6743944.9994801432</c:v>
                </c:pt>
                <c:pt idx="6">
                  <c:v>7315975.9998999722</c:v>
                </c:pt>
                <c:pt idx="7">
                  <c:v>7815848.9994831402</c:v>
                </c:pt>
                <c:pt idx="8">
                  <c:v>8365479.0004390534</c:v>
                </c:pt>
                <c:pt idx="9">
                  <c:v>8974477.9993939959</c:v>
                </c:pt>
                <c:pt idx="10">
                  <c:v>10026215.544148536</c:v>
                </c:pt>
                <c:pt idx="11">
                  <c:v>10757937.19751806</c:v>
                </c:pt>
                <c:pt idx="12">
                  <c:v>11182900.248861419</c:v>
                </c:pt>
                <c:pt idx="13">
                  <c:v>11522958.358489241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C7-B14C-88E5-CAB34815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Millones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/>
              <a:t>PROYECCIONES DEL PARQUE ELÉCTRICO </a:t>
            </a:r>
          </a:p>
          <a:p>
            <a:pPr>
              <a:defRPr sz="2400"/>
            </a:pPr>
            <a:r>
              <a:rPr lang="es-MX" sz="2400"/>
              <a:t>Ministerio de Minas y Energía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'5 STOCK 2010-2050 MinEnergia'!$L$201:$AF$201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'5 STOCK 2010-2050 MinEnergia'!$L$202:$AF$202</c:f>
              <c:numCache>
                <c:formatCode>_ * #,##0_ ;_ * \-#,##0_ ;_ * ""\-""??_ ;_ @_ </c:formatCode>
                <c:ptCount val="21"/>
                <c:pt idx="0">
                  <c:v>727.06153653081526</c:v>
                </c:pt>
                <c:pt idx="1">
                  <c:v>1561.5208000273867</c:v>
                </c:pt>
                <c:pt idx="2">
                  <c:v>5064.2324348482925</c:v>
                </c:pt>
                <c:pt idx="3">
                  <c:v>13324.039565472987</c:v>
                </c:pt>
                <c:pt idx="4">
                  <c:v>30594.934327318533</c:v>
                </c:pt>
                <c:pt idx="5">
                  <c:v>63289.464294782279</c:v>
                </c:pt>
                <c:pt idx="6">
                  <c:v>114385.558461518</c:v>
                </c:pt>
                <c:pt idx="7">
                  <c:v>181713.23874248625</c:v>
                </c:pt>
                <c:pt idx="8">
                  <c:v>265884.16056827124</c:v>
                </c:pt>
                <c:pt idx="9">
                  <c:v>347819.53331521217</c:v>
                </c:pt>
                <c:pt idx="10">
                  <c:v>445814.94823930471</c:v>
                </c:pt>
                <c:pt idx="11">
                  <c:v>523158.75369760988</c:v>
                </c:pt>
                <c:pt idx="12">
                  <c:v>615534.32098606904</c:v>
                </c:pt>
                <c:pt idx="13">
                  <c:v>707364.50915132277</c:v>
                </c:pt>
                <c:pt idx="14">
                  <c:v>778666.50186602375</c:v>
                </c:pt>
                <c:pt idx="15">
                  <c:v>848701.90437847527</c:v>
                </c:pt>
                <c:pt idx="16">
                  <c:v>916773.86332217092</c:v>
                </c:pt>
                <c:pt idx="17">
                  <c:v>982878.54368825408</c:v>
                </c:pt>
                <c:pt idx="18">
                  <c:v>1047033.0756607857</c:v>
                </c:pt>
                <c:pt idx="19">
                  <c:v>1109269.1089184398</c:v>
                </c:pt>
                <c:pt idx="20">
                  <c:v>1170920.5805193416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3-004B-8929-1CBA15A39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81311"/>
        <c:axId val="1257087999"/>
      </c:barChart>
      <c:catAx>
        <c:axId val="125708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708799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5708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7081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Livianos</a:t>
            </a:r>
            <a:r>
              <a:rPr lang="es-ES" baseline="0"/>
              <a:t> de pasajeros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 SALES 2010-2050 MinEnergia'!$A$103</c:f>
              <c:strCache>
                <c:ptCount val="1"/>
                <c:pt idx="0">
                  <c:v>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MinEnergia'!$B$103:$AF$103</c:f>
              <c:numCache>
                <c:formatCode>_-* #,##0.000000000000_-;\-* #,##0.000000000000_-;_-* "-"????????????_-;_-@_-</c:formatCode>
                <c:ptCount val="31"/>
                <c:pt idx="0">
                  <c:v>93594.920785954382</c:v>
                </c:pt>
                <c:pt idx="1">
                  <c:v>114236.01224566376</c:v>
                </c:pt>
                <c:pt idx="2">
                  <c:v>115152.37462988828</c:v>
                </c:pt>
                <c:pt idx="3">
                  <c:v>115009.55636982206</c:v>
                </c:pt>
                <c:pt idx="4">
                  <c:v>118726.28869466162</c:v>
                </c:pt>
                <c:pt idx="5">
                  <c:v>102022.0674266061</c:v>
                </c:pt>
                <c:pt idx="6">
                  <c:v>80601.559441485049</c:v>
                </c:pt>
                <c:pt idx="7">
                  <c:v>62646.745182284067</c:v>
                </c:pt>
                <c:pt idx="8">
                  <c:v>49860.458820182845</c:v>
                </c:pt>
                <c:pt idx="9">
                  <c:v>41590.47515402663</c:v>
                </c:pt>
                <c:pt idx="10">
                  <c:v>35901.283689473166</c:v>
                </c:pt>
                <c:pt idx="11">
                  <c:v>31473.308788403287</c:v>
                </c:pt>
                <c:pt idx="12">
                  <c:v>27788.063209450665</c:v>
                </c:pt>
                <c:pt idx="13">
                  <c:v>24354.203642777378</c:v>
                </c:pt>
                <c:pt idx="14">
                  <c:v>21078.553236096832</c:v>
                </c:pt>
                <c:pt idx="15">
                  <c:v>17974.664343399629</c:v>
                </c:pt>
                <c:pt idx="16">
                  <c:v>15126.422628520104</c:v>
                </c:pt>
                <c:pt idx="17">
                  <c:v>12620.899855040134</c:v>
                </c:pt>
                <c:pt idx="18">
                  <c:v>10515.412237887218</c:v>
                </c:pt>
                <c:pt idx="19">
                  <c:v>8819.8240287966855</c:v>
                </c:pt>
                <c:pt idx="20">
                  <c:v>7501.9475398330824</c:v>
                </c:pt>
                <c:pt idx="21">
                  <c:v>4852.6225252769564</c:v>
                </c:pt>
                <c:pt idx="22">
                  <c:v>3709.2994295171447</c:v>
                </c:pt>
                <c:pt idx="23">
                  <c:v>2254.58536742563</c:v>
                </c:pt>
                <c:pt idx="24">
                  <c:v>1705.6512699894349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40-AE49-B65A-C5D1A883A357}"/>
            </c:ext>
          </c:extLst>
        </c:ser>
        <c:ser>
          <c:idx val="1"/>
          <c:order val="1"/>
          <c:tx>
            <c:strRef>
              <c:f>'6 SALES 2010-2050 MinEnergia'!$A$104</c:f>
              <c:strCache>
                <c:ptCount val="1"/>
                <c:pt idx="0">
                  <c:v>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MinEnergia'!$B$104:$AF$104</c:f>
              <c:numCache>
                <c:formatCode>_-* #,##0.000000000000_-;\-* #,##0.000000000000_-;_-* "-"????????????_-;_-@_-</c:formatCode>
                <c:ptCount val="31"/>
                <c:pt idx="0">
                  <c:v>2117.6685569466695</c:v>
                </c:pt>
                <c:pt idx="1">
                  <c:v>2299.5682330998884</c:v>
                </c:pt>
                <c:pt idx="2">
                  <c:v>165.78223818262569</c:v>
                </c:pt>
                <c:pt idx="3">
                  <c:v>31.84285193737778</c:v>
                </c:pt>
                <c:pt idx="4">
                  <c:v>21.357106402997275</c:v>
                </c:pt>
                <c:pt idx="5">
                  <c:v>17.587771090435286</c:v>
                </c:pt>
                <c:pt idx="6">
                  <c:v>15.659753768486706</c:v>
                </c:pt>
                <c:pt idx="7">
                  <c:v>14.423126258677398</c:v>
                </c:pt>
                <c:pt idx="8">
                  <c:v>13.706652313235088</c:v>
                </c:pt>
                <c:pt idx="9">
                  <c:v>13.049965678165044</c:v>
                </c:pt>
                <c:pt idx="10">
                  <c:v>12.594946789236822</c:v>
                </c:pt>
                <c:pt idx="11">
                  <c:v>12.111641577881768</c:v>
                </c:pt>
                <c:pt idx="12">
                  <c:v>11.727732897256109</c:v>
                </c:pt>
                <c:pt idx="13">
                  <c:v>11.332339168205397</c:v>
                </c:pt>
                <c:pt idx="14">
                  <c:v>11.041740567814612</c:v>
                </c:pt>
                <c:pt idx="15">
                  <c:v>10.746064502011842</c:v>
                </c:pt>
                <c:pt idx="16">
                  <c:v>10.345839359710601</c:v>
                </c:pt>
                <c:pt idx="17">
                  <c:v>10.054055850498489</c:v>
                </c:pt>
                <c:pt idx="18">
                  <c:v>9.766626698920863</c:v>
                </c:pt>
                <c:pt idx="19">
                  <c:v>9.4853369023862317</c:v>
                </c:pt>
                <c:pt idx="20">
                  <c:v>9.2114446148315832</c:v>
                </c:pt>
                <c:pt idx="21">
                  <c:v>8.945860178580233</c:v>
                </c:pt>
                <c:pt idx="22">
                  <c:v>8.6891446136766302</c:v>
                </c:pt>
                <c:pt idx="23">
                  <c:v>6.8489846653418489</c:v>
                </c:pt>
                <c:pt idx="24">
                  <c:v>6.9174549384949255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40-AE49-B65A-C5D1A883A357}"/>
            </c:ext>
          </c:extLst>
        </c:ser>
        <c:ser>
          <c:idx val="2"/>
          <c:order val="2"/>
          <c:tx>
            <c:strRef>
              <c:f>'6 SALES 2010-2050 MinEnergia'!$A$105</c:f>
              <c:strCache>
                <c:ptCount val="1"/>
                <c:pt idx="0">
                  <c:v>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MinEnergia'!$B$105:$AF$105</c:f>
              <c:numCache>
                <c:formatCode>_-* #,##0.000000000000_-;\-* #,##0.000000000000_-;_-* "-"????????????_-;_-@_-</c:formatCode>
                <c:ptCount val="31"/>
                <c:pt idx="0">
                  <c:v>64.451669889658717</c:v>
                </c:pt>
                <c:pt idx="1">
                  <c:v>56.281131739476159</c:v>
                </c:pt>
                <c:pt idx="2">
                  <c:v>72.150046590333659</c:v>
                </c:pt>
                <c:pt idx="3">
                  <c:v>167.90242051961036</c:v>
                </c:pt>
                <c:pt idx="4">
                  <c:v>1131.1865768742412</c:v>
                </c:pt>
                <c:pt idx="5">
                  <c:v>3807.8695139033157</c:v>
                </c:pt>
                <c:pt idx="6">
                  <c:v>5909.6005274527652</c:v>
                </c:pt>
                <c:pt idx="7">
                  <c:v>6857.8110056105061</c:v>
                </c:pt>
                <c:pt idx="8">
                  <c:v>7210.4360737050629</c:v>
                </c:pt>
                <c:pt idx="9">
                  <c:v>7589.1193054267424</c:v>
                </c:pt>
                <c:pt idx="10">
                  <c:v>7785.5721261224262</c:v>
                </c:pt>
                <c:pt idx="11">
                  <c:v>7259.7012377525116</c:v>
                </c:pt>
                <c:pt idx="12">
                  <c:v>7488.8209515871295</c:v>
                </c:pt>
                <c:pt idx="13">
                  <c:v>7902.5122416130334</c:v>
                </c:pt>
                <c:pt idx="14">
                  <c:v>8769.5600610835318</c:v>
                </c:pt>
                <c:pt idx="15">
                  <c:v>9739.7634031895377</c:v>
                </c:pt>
                <c:pt idx="16">
                  <c:v>10719.442005002507</c:v>
                </c:pt>
                <c:pt idx="17">
                  <c:v>11605.237006073456</c:v>
                </c:pt>
                <c:pt idx="18">
                  <c:v>12314.39166204209</c:v>
                </c:pt>
                <c:pt idx="19">
                  <c:v>12805.384962577167</c:v>
                </c:pt>
                <c:pt idx="20">
                  <c:v>13078.675039105126</c:v>
                </c:pt>
                <c:pt idx="21">
                  <c:v>13163.970402502136</c:v>
                </c:pt>
                <c:pt idx="22">
                  <c:v>13103.026029835381</c:v>
                </c:pt>
                <c:pt idx="23">
                  <c:v>10973.108197444377</c:v>
                </c:pt>
                <c:pt idx="24">
                  <c:v>11088.899492331029</c:v>
                </c:pt>
                <c:pt idx="25">
                  <c:v>9948.9651312251135</c:v>
                </c:pt>
                <c:pt idx="26">
                  <c:v>9184.19753891039</c:v>
                </c:pt>
                <c:pt idx="27">
                  <c:v>8379.7790657463429</c:v>
                </c:pt>
                <c:pt idx="28">
                  <c:v>7233.6525478115764</c:v>
                </c:pt>
                <c:pt idx="29">
                  <c:v>6521.6582678277809</c:v>
                </c:pt>
                <c:pt idx="30">
                  <c:v>5794.7048711775169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40-AE49-B65A-C5D1A883A357}"/>
            </c:ext>
          </c:extLst>
        </c:ser>
        <c:ser>
          <c:idx val="3"/>
          <c:order val="3"/>
          <c:tx>
            <c:strRef>
              <c:f>'6 SALES 2010-2050 MinEnergia'!$A$106</c:f>
              <c:strCache>
                <c:ptCount val="1"/>
                <c:pt idx="0">
                  <c:v>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MinEnergia'!$B$106:$AF$106</c:f>
              <c:numCache>
                <c:formatCode>_-* #,##0.000000000000_-;\-* #,##0.000000000000_-;_-* "-"????????????_-;_-@_-</c:formatCode>
                <c:ptCount val="31"/>
                <c:pt idx="0">
                  <c:v>537.73003166118554</c:v>
                </c:pt>
                <c:pt idx="1">
                  <c:v>327.20278725828501</c:v>
                </c:pt>
                <c:pt idx="2">
                  <c:v>545.32032444260392</c:v>
                </c:pt>
                <c:pt idx="3">
                  <c:v>447.09076269913976</c:v>
                </c:pt>
                <c:pt idx="4">
                  <c:v>661.60551924663366</c:v>
                </c:pt>
                <c:pt idx="5">
                  <c:v>610.66027255181734</c:v>
                </c:pt>
                <c:pt idx="6">
                  <c:v>537.98681649497985</c:v>
                </c:pt>
                <c:pt idx="7">
                  <c:v>467.47221109392592</c:v>
                </c:pt>
                <c:pt idx="8">
                  <c:v>376.93009011186564</c:v>
                </c:pt>
                <c:pt idx="9">
                  <c:v>291.39159583357321</c:v>
                </c:pt>
                <c:pt idx="10">
                  <c:v>209.3475039467545</c:v>
                </c:pt>
                <c:pt idx="11">
                  <c:v>130.1571494448514</c:v>
                </c:pt>
                <c:pt idx="12">
                  <c:v>82.522904260214716</c:v>
                </c:pt>
                <c:pt idx="13">
                  <c:v>49.974899559060106</c:v>
                </c:pt>
                <c:pt idx="14">
                  <c:v>30.225323164713949</c:v>
                </c:pt>
                <c:pt idx="15">
                  <c:v>17.577030226526539</c:v>
                </c:pt>
                <c:pt idx="16">
                  <c:v>9.8267069201716737</c:v>
                </c:pt>
                <c:pt idx="17">
                  <c:v>5.243917340082147</c:v>
                </c:pt>
                <c:pt idx="18">
                  <c:v>2.6728143919894887</c:v>
                </c:pt>
                <c:pt idx="19">
                  <c:v>1.3547058054047785</c:v>
                </c:pt>
                <c:pt idx="20">
                  <c:v>0.6496494669487558</c:v>
                </c:pt>
                <c:pt idx="21">
                  <c:v>0.26220858979613826</c:v>
                </c:pt>
                <c:pt idx="22">
                  <c:v>0.15999687926858788</c:v>
                </c:pt>
                <c:pt idx="23">
                  <c:v>3.4842068139838839E-2</c:v>
                </c:pt>
                <c:pt idx="24">
                  <c:v>8.3126743923848459E-3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40-AE49-B65A-C5D1A883A357}"/>
            </c:ext>
          </c:extLst>
        </c:ser>
        <c:ser>
          <c:idx val="4"/>
          <c:order val="4"/>
          <c:tx>
            <c:strRef>
              <c:f>'6 SALES 2010-2050 MinEnergia'!$A$107</c:f>
              <c:strCache>
                <c:ptCount val="1"/>
                <c:pt idx="0">
                  <c:v>   Electricos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MinEnergia'!$B$107:$AF$107</c:f>
              <c:numCache>
                <c:formatCode>_-* #,##0.000000000000_-;\-* #,##0.000000000000_-;_-* "-"????????????_-;_-@_-</c:formatCode>
                <c:ptCount val="31"/>
                <c:pt idx="0">
                  <c:v>11.1104818056161</c:v>
                </c:pt>
                <c:pt idx="1">
                  <c:v>18.398479336385837</c:v>
                </c:pt>
                <c:pt idx="2">
                  <c:v>3090.3596281523464</c:v>
                </c:pt>
                <c:pt idx="3">
                  <c:v>7480.1347001110198</c:v>
                </c:pt>
                <c:pt idx="4">
                  <c:v>17201.802166908838</c:v>
                </c:pt>
                <c:pt idx="5">
                  <c:v>33044.014508325825</c:v>
                </c:pt>
                <c:pt idx="6">
                  <c:v>52500.27885326156</c:v>
                </c:pt>
                <c:pt idx="7">
                  <c:v>69476.22005886893</c:v>
                </c:pt>
                <c:pt idx="8">
                  <c:v>80154.106616173915</c:v>
                </c:pt>
                <c:pt idx="9">
                  <c:v>85523.958291052841</c:v>
                </c:pt>
                <c:pt idx="10">
                  <c:v>87060.387457061268</c:v>
                </c:pt>
                <c:pt idx="11">
                  <c:v>85127.586864842451</c:v>
                </c:pt>
                <c:pt idx="12">
                  <c:v>83150.26039139874</c:v>
                </c:pt>
                <c:pt idx="13">
                  <c:v>80684.746090071058</c:v>
                </c:pt>
                <c:pt idx="14">
                  <c:v>78538.9876668043</c:v>
                </c:pt>
                <c:pt idx="15">
                  <c:v>76306.205644965899</c:v>
                </c:pt>
                <c:pt idx="16">
                  <c:v>74053.288255702239</c:v>
                </c:pt>
                <c:pt idx="17">
                  <c:v>71819.129334652273</c:v>
                </c:pt>
                <c:pt idx="18">
                  <c:v>69626.8091083912</c:v>
                </c:pt>
                <c:pt idx="19">
                  <c:v>67491.561723817751</c:v>
                </c:pt>
                <c:pt idx="20">
                  <c:v>65422.614398045785</c:v>
                </c:pt>
                <c:pt idx="21">
                  <c:v>65076.102509402423</c:v>
                </c:pt>
                <c:pt idx="22">
                  <c:v>63550.611780099629</c:v>
                </c:pt>
                <c:pt idx="23">
                  <c:v>51278.805799202208</c:v>
                </c:pt>
                <c:pt idx="24">
                  <c:v>51864.017621276653</c:v>
                </c:pt>
                <c:pt idx="25">
                  <c:v>54918.524910168955</c:v>
                </c:pt>
                <c:pt idx="26">
                  <c:v>55928.667867505763</c:v>
                </c:pt>
                <c:pt idx="27">
                  <c:v>57016.311408606227</c:v>
                </c:pt>
                <c:pt idx="28">
                  <c:v>57344.282308795577</c:v>
                </c:pt>
                <c:pt idx="29">
                  <c:v>58655.068460730217</c:v>
                </c:pt>
                <c:pt idx="30">
                  <c:v>59991.440586659883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40-AE49-B65A-C5D1A883A357}"/>
            </c:ext>
          </c:extLst>
        </c:ser>
        <c:ser>
          <c:idx val="5"/>
          <c:order val="5"/>
          <c:tx>
            <c:strRef>
              <c:f>'6 SALES 2010-2050 MinEnergia'!$A$108</c:f>
              <c:strCache>
                <c:ptCount val="1"/>
                <c:pt idx="0">
                  <c:v>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MinEnergia'!$B$108:$AF$108</c:f>
              <c:numCache>
                <c:formatCode>_-* #,##0.000000000000_-;\-* #,##0.000000000000_-;_-* "-"????????????_-;_-@_-</c:formatCode>
                <c:ptCount val="31"/>
                <c:pt idx="0">
                  <c:v>528.19617374248116</c:v>
                </c:pt>
                <c:pt idx="1">
                  <c:v>2557.7055751960916</c:v>
                </c:pt>
                <c:pt idx="2">
                  <c:v>839.76084134442169</c:v>
                </c:pt>
                <c:pt idx="3">
                  <c:v>1298.0309562634211</c:v>
                </c:pt>
                <c:pt idx="4">
                  <c:v>2583.3873782688661</c:v>
                </c:pt>
                <c:pt idx="5">
                  <c:v>4196.3049184637357</c:v>
                </c:pt>
                <c:pt idx="6">
                  <c:v>5724.8369349051554</c:v>
                </c:pt>
                <c:pt idx="7">
                  <c:v>7130.8994905839245</c:v>
                </c:pt>
                <c:pt idx="8">
                  <c:v>8341.6326680650564</c:v>
                </c:pt>
                <c:pt idx="9">
                  <c:v>9628.0222451703266</c:v>
                </c:pt>
                <c:pt idx="10">
                  <c:v>10850.923904035544</c:v>
                </c:pt>
                <c:pt idx="11">
                  <c:v>11654.498856242006</c:v>
                </c:pt>
                <c:pt idx="12">
                  <c:v>12740.311910652088</c:v>
                </c:pt>
                <c:pt idx="13">
                  <c:v>13719.598029847257</c:v>
                </c:pt>
                <c:pt idx="14">
                  <c:v>14681.240662337495</c:v>
                </c:pt>
                <c:pt idx="15">
                  <c:v>15429.005360136389</c:v>
                </c:pt>
                <c:pt idx="16">
                  <c:v>15950.200716299463</c:v>
                </c:pt>
                <c:pt idx="17">
                  <c:v>16256.556785191839</c:v>
                </c:pt>
                <c:pt idx="18">
                  <c:v>16375.434505588775</c:v>
                </c:pt>
                <c:pt idx="19">
                  <c:v>16341.779769498109</c:v>
                </c:pt>
                <c:pt idx="20">
                  <c:v>16190.702901677292</c:v>
                </c:pt>
                <c:pt idx="21">
                  <c:v>15953.919835982208</c:v>
                </c:pt>
                <c:pt idx="22">
                  <c:v>15657.838897298905</c:v>
                </c:pt>
                <c:pt idx="23">
                  <c:v>12686.980497572502</c:v>
                </c:pt>
                <c:pt idx="24">
                  <c:v>12821.729626124083</c:v>
                </c:pt>
                <c:pt idx="25">
                  <c:v>12941.472068543946</c:v>
                </c:pt>
                <c:pt idx="26">
                  <c:v>13051.023474145029</c:v>
                </c:pt>
                <c:pt idx="27">
                  <c:v>13153.945115435432</c:v>
                </c:pt>
                <c:pt idx="28">
                  <c:v>13078.407276822332</c:v>
                </c:pt>
                <c:pt idx="29">
                  <c:v>13256.157780818488</c:v>
                </c:pt>
                <c:pt idx="30">
                  <c:v>13431.097346116201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40-AE49-B65A-C5D1A883A357}"/>
            </c:ext>
          </c:extLst>
        </c:ser>
        <c:ser>
          <c:idx val="6"/>
          <c:order val="6"/>
          <c:tx>
            <c:strRef>
              <c:f>'6 SALES 2010-2050 MinEnergia'!$A$109</c:f>
              <c:strCache>
                <c:ptCount val="1"/>
                <c:pt idx="0">
                  <c:v>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MinEnergia'!$B$109:$AF$109</c:f>
              <c:numCache>
                <c:formatCode>_-* #,##0.000000000000_-;\-* #,##0.000000000000_-;_-* "-"????????????_-;_-@_-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40-AE49-B65A-C5D1A883A357}"/>
            </c:ext>
          </c:extLst>
        </c:ser>
        <c:ser>
          <c:idx val="7"/>
          <c:order val="7"/>
          <c:tx>
            <c:strRef>
              <c:f>'6 SALES 2010-2050 MinEnergia'!$A$110</c:f>
              <c:strCache>
                <c:ptCount val="1"/>
                <c:pt idx="0">
                  <c:v>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MinEnergia'!$B$110:$AF$110</c:f>
              <c:numCache>
                <c:formatCode>_-* #,##0.000000000000_-;\-* #,##0.000000000000_-;_-* "-"????????????_-;_-@_-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40-AE49-B65A-C5D1A883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91567"/>
        <c:axId val="130292527"/>
      </c:scatterChart>
      <c:valAx>
        <c:axId val="13029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2527"/>
        <c:crosses val="autoZero"/>
        <c:crossBetween val="midCat"/>
      </c:valAx>
      <c:valAx>
        <c:axId val="1302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Pesados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 SALES 2010-2050 MinEnergia'!$A$115</c:f>
              <c:strCache>
                <c:ptCount val="1"/>
                <c:pt idx="0">
                  <c:v>      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MinEnergia'!$B$115:$AF$115</c:f>
              <c:numCache>
                <c:formatCode>_-* #,##0.000000000000_-;\-* #,##0.000000000000_-;_-* "-"????????????_-;_-@_-</c:formatCode>
                <c:ptCount val="31"/>
                <c:pt idx="0">
                  <c:v>2722.3755490248841</c:v>
                </c:pt>
                <c:pt idx="1">
                  <c:v>3408.978062299519</c:v>
                </c:pt>
                <c:pt idx="2">
                  <c:v>3590.5271347982607</c:v>
                </c:pt>
                <c:pt idx="3">
                  <c:v>8904.9942219061395</c:v>
                </c:pt>
                <c:pt idx="4">
                  <c:v>5714.3200594281152</c:v>
                </c:pt>
                <c:pt idx="5">
                  <c:v>3369.7095747137646</c:v>
                </c:pt>
                <c:pt idx="6">
                  <c:v>4302.6135349807273</c:v>
                </c:pt>
                <c:pt idx="7">
                  <c:v>2125.3428516963972</c:v>
                </c:pt>
                <c:pt idx="8">
                  <c:v>3340.1157701195184</c:v>
                </c:pt>
                <c:pt idx="9">
                  <c:v>3542.9713597998166</c:v>
                </c:pt>
                <c:pt idx="10">
                  <c:v>1318.1245750127021</c:v>
                </c:pt>
                <c:pt idx="11">
                  <c:v>1387.8763675168541</c:v>
                </c:pt>
                <c:pt idx="12">
                  <c:v>713.06646253771646</c:v>
                </c:pt>
                <c:pt idx="13">
                  <c:v>367.36776341145537</c:v>
                </c:pt>
                <c:pt idx="14">
                  <c:v>525.41860440282539</c:v>
                </c:pt>
                <c:pt idx="15">
                  <c:v>289.55908217306455</c:v>
                </c:pt>
                <c:pt idx="16">
                  <c:v>259.22248874168042</c:v>
                </c:pt>
                <c:pt idx="17">
                  <c:v>232.01312981616269</c:v>
                </c:pt>
                <c:pt idx="18">
                  <c:v>234.77583488156625</c:v>
                </c:pt>
                <c:pt idx="19">
                  <c:v>444.14051494491162</c:v>
                </c:pt>
                <c:pt idx="20">
                  <c:v>482.48712668856638</c:v>
                </c:pt>
                <c:pt idx="21">
                  <c:v>473.77301692340365</c:v>
                </c:pt>
                <c:pt idx="22">
                  <c:v>476.89081840447716</c:v>
                </c:pt>
                <c:pt idx="23">
                  <c:v>495.56357775997759</c:v>
                </c:pt>
                <c:pt idx="24">
                  <c:v>249.2507244042377</c:v>
                </c:pt>
                <c:pt idx="25">
                  <c:v>168.10007424757023</c:v>
                </c:pt>
                <c:pt idx="26">
                  <c:v>170.99802703263296</c:v>
                </c:pt>
                <c:pt idx="27">
                  <c:v>192.78807010190647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FA-F444-8DA8-AEA1F589257D}"/>
            </c:ext>
          </c:extLst>
        </c:ser>
        <c:ser>
          <c:idx val="1"/>
          <c:order val="1"/>
          <c:tx>
            <c:strRef>
              <c:f>'6 SALES 2010-2050 MinEnergia'!$A$116</c:f>
              <c:strCache>
                <c:ptCount val="1"/>
                <c:pt idx="0">
                  <c:v>      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MinEnergia'!$B$116:$AF$116</c:f>
              <c:numCache>
                <c:formatCode>_-* #,##0.000000000000_-;\-* #,##0.000000000000_-;_-* "-"????????????_-;_-@_-</c:formatCode>
                <c:ptCount val="31"/>
                <c:pt idx="0">
                  <c:v>13595.329714592519</c:v>
                </c:pt>
                <c:pt idx="1">
                  <c:v>16382.919937269387</c:v>
                </c:pt>
                <c:pt idx="2">
                  <c:v>18000.3613224211</c:v>
                </c:pt>
                <c:pt idx="3">
                  <c:v>31946.34950646881</c:v>
                </c:pt>
                <c:pt idx="4">
                  <c:v>26075.088528913406</c:v>
                </c:pt>
                <c:pt idx="5">
                  <c:v>16047.70682604672</c:v>
                </c:pt>
                <c:pt idx="6">
                  <c:v>17906.857692162863</c:v>
                </c:pt>
                <c:pt idx="7">
                  <c:v>10399.140867351836</c:v>
                </c:pt>
                <c:pt idx="8">
                  <c:v>15238.629690551023</c:v>
                </c:pt>
                <c:pt idx="9">
                  <c:v>12133.11102897751</c:v>
                </c:pt>
                <c:pt idx="10">
                  <c:v>5989.2116495489863</c:v>
                </c:pt>
                <c:pt idx="11">
                  <c:v>5388.5233734915555</c:v>
                </c:pt>
                <c:pt idx="12">
                  <c:v>3397.4528379286826</c:v>
                </c:pt>
                <c:pt idx="13">
                  <c:v>2322.9295158944037</c:v>
                </c:pt>
                <c:pt idx="14">
                  <c:v>2371.8554256804564</c:v>
                </c:pt>
                <c:pt idx="15">
                  <c:v>1606.5467728572773</c:v>
                </c:pt>
                <c:pt idx="16">
                  <c:v>1357.5011263130853</c:v>
                </c:pt>
                <c:pt idx="17">
                  <c:v>1164.8055663559282</c:v>
                </c:pt>
                <c:pt idx="18">
                  <c:v>1127.5183304727534</c:v>
                </c:pt>
                <c:pt idx="19">
                  <c:v>1974.4169231404981</c:v>
                </c:pt>
                <c:pt idx="20">
                  <c:v>2123.5112376331263</c:v>
                </c:pt>
                <c:pt idx="21">
                  <c:v>2088.1265838307195</c:v>
                </c:pt>
                <c:pt idx="22">
                  <c:v>2115.5587727787101</c:v>
                </c:pt>
                <c:pt idx="23">
                  <c:v>2156.6292263870946</c:v>
                </c:pt>
                <c:pt idx="24">
                  <c:v>1121.5952481133877</c:v>
                </c:pt>
                <c:pt idx="25">
                  <c:v>698.10154972610167</c:v>
                </c:pt>
                <c:pt idx="26">
                  <c:v>709.0251375397778</c:v>
                </c:pt>
                <c:pt idx="27">
                  <c:v>799.25520395845581</c:v>
                </c:pt>
                <c:pt idx="28">
                  <c:v>1.162481883973562</c:v>
                </c:pt>
                <c:pt idx="29">
                  <c:v>1.205201664294892E-6</c:v>
                </c:pt>
                <c:pt idx="30">
                  <c:v>-1.149193857264932E-6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FA-F444-8DA8-AEA1F589257D}"/>
            </c:ext>
          </c:extLst>
        </c:ser>
        <c:ser>
          <c:idx val="2"/>
          <c:order val="2"/>
          <c:tx>
            <c:strRef>
              <c:f>'6 SALES 2010-2050 MinEnergia'!$A$117</c:f>
              <c:strCache>
                <c:ptCount val="1"/>
                <c:pt idx="0">
                  <c:v>      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MinEnergia'!$B$117:$AF$117</c:f>
              <c:numCache>
                <c:formatCode>_-* #,##0.000000000000_-;\-* #,##0.000000000000_-;_-* "-"????????????_-;_-@_-</c:formatCode>
                <c:ptCount val="31"/>
                <c:pt idx="0">
                  <c:v>441.51616131452386</c:v>
                </c:pt>
                <c:pt idx="1">
                  <c:v>636.22068163889526</c:v>
                </c:pt>
                <c:pt idx="2">
                  <c:v>882.96380446402634</c:v>
                </c:pt>
                <c:pt idx="3">
                  <c:v>1841.0921084379243</c:v>
                </c:pt>
                <c:pt idx="4">
                  <c:v>3346.0555015562022</c:v>
                </c:pt>
                <c:pt idx="5">
                  <c:v>3769.4128037692217</c:v>
                </c:pt>
                <c:pt idx="6">
                  <c:v>6801.841259247647</c:v>
                </c:pt>
                <c:pt idx="7">
                  <c:v>6833.5760218033529</c:v>
                </c:pt>
                <c:pt idx="8">
                  <c:v>15081.008405665432</c:v>
                </c:pt>
                <c:pt idx="9">
                  <c:v>15151.176463161119</c:v>
                </c:pt>
                <c:pt idx="10">
                  <c:v>11473.433765928943</c:v>
                </c:pt>
                <c:pt idx="11">
                  <c:v>11677.648286122401</c:v>
                </c:pt>
                <c:pt idx="12">
                  <c:v>8224.4388938768934</c:v>
                </c:pt>
                <c:pt idx="13">
                  <c:v>9475.235859276876</c:v>
                </c:pt>
                <c:pt idx="14">
                  <c:v>8537.1538406963755</c:v>
                </c:pt>
                <c:pt idx="15">
                  <c:v>7404.2026963498265</c:v>
                </c:pt>
                <c:pt idx="16">
                  <c:v>6701.3460848084669</c:v>
                </c:pt>
                <c:pt idx="17">
                  <c:v>6673.5457542992972</c:v>
                </c:pt>
                <c:pt idx="18">
                  <c:v>7047.2275917193092</c:v>
                </c:pt>
                <c:pt idx="19">
                  <c:v>10477.334261454504</c:v>
                </c:pt>
                <c:pt idx="20">
                  <c:v>11258.784536810082</c:v>
                </c:pt>
                <c:pt idx="21">
                  <c:v>11286.288081683902</c:v>
                </c:pt>
                <c:pt idx="22">
                  <c:v>11463.552215945972</c:v>
                </c:pt>
                <c:pt idx="23">
                  <c:v>11856.358944606382</c:v>
                </c:pt>
                <c:pt idx="24">
                  <c:v>12086.368623468084</c:v>
                </c:pt>
                <c:pt idx="25">
                  <c:v>12321.71328378748</c:v>
                </c:pt>
                <c:pt idx="26">
                  <c:v>12563.16938424738</c:v>
                </c:pt>
                <c:pt idx="27">
                  <c:v>12808.785481637578</c:v>
                </c:pt>
                <c:pt idx="28">
                  <c:v>13055.826042034418</c:v>
                </c:pt>
                <c:pt idx="29">
                  <c:v>13302.44957162466</c:v>
                </c:pt>
                <c:pt idx="30">
                  <c:v>13306.240918325271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FA-F444-8DA8-AEA1F589257D}"/>
            </c:ext>
          </c:extLst>
        </c:ser>
        <c:ser>
          <c:idx val="3"/>
          <c:order val="3"/>
          <c:tx>
            <c:strRef>
              <c:f>'6 SALES 2010-2050 MinEnergia'!$A$118</c:f>
              <c:strCache>
                <c:ptCount val="1"/>
                <c:pt idx="0">
                  <c:v>      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MinEnergia'!$B$118:$AF$118</c:f>
              <c:numCache>
                <c:formatCode>_-* #,##0.000000000000_-;\-* #,##0.000000000000_-;_-* "-"????????????_-;_-@_-</c:formatCode>
                <c:ptCount val="31"/>
                <c:pt idx="0">
                  <c:v>47.551901392655566</c:v>
                </c:pt>
                <c:pt idx="1">
                  <c:v>42.694812138041144</c:v>
                </c:pt>
                <c:pt idx="2">
                  <c:v>99.168773810133345</c:v>
                </c:pt>
                <c:pt idx="3">
                  <c:v>160.67488244046444</c:v>
                </c:pt>
                <c:pt idx="4">
                  <c:v>221.06567117795007</c:v>
                </c:pt>
                <c:pt idx="5">
                  <c:v>119.19247726883971</c:v>
                </c:pt>
                <c:pt idx="6">
                  <c:v>140.07242760314637</c:v>
                </c:pt>
                <c:pt idx="7">
                  <c:v>93.250692671528583</c:v>
                </c:pt>
                <c:pt idx="8">
                  <c:v>260.9158374628405</c:v>
                </c:pt>
                <c:pt idx="9">
                  <c:v>108.29322668612366</c:v>
                </c:pt>
                <c:pt idx="10">
                  <c:v>88.278041025575931</c:v>
                </c:pt>
                <c:pt idx="11">
                  <c:v>49.080295963702724</c:v>
                </c:pt>
                <c:pt idx="12">
                  <c:v>19.361840549046715</c:v>
                </c:pt>
                <c:pt idx="13">
                  <c:v>13.163392838566436</c:v>
                </c:pt>
                <c:pt idx="14">
                  <c:v>8.6980496423147926</c:v>
                </c:pt>
                <c:pt idx="15">
                  <c:v>5.5726710137975308</c:v>
                </c:pt>
                <c:pt idx="16">
                  <c:v>3.4547897699724492</c:v>
                </c:pt>
                <c:pt idx="17">
                  <c:v>2.069260237908932</c:v>
                </c:pt>
                <c:pt idx="18">
                  <c:v>1.4540583414235855</c:v>
                </c:pt>
                <c:pt idx="19">
                  <c:v>2.1703780723184845</c:v>
                </c:pt>
                <c:pt idx="20">
                  <c:v>1.3682530421127719</c:v>
                </c:pt>
                <c:pt idx="21">
                  <c:v>0.7285559917441693</c:v>
                </c:pt>
                <c:pt idx="22">
                  <c:v>0.38212296324065381</c:v>
                </c:pt>
                <c:pt idx="23">
                  <c:v>0.19921872363678178</c:v>
                </c:pt>
                <c:pt idx="24">
                  <c:v>9.9791286003057533E-2</c:v>
                </c:pt>
                <c:pt idx="25">
                  <c:v>4.8027749596587385E-2</c:v>
                </c:pt>
                <c:pt idx="26">
                  <c:v>2.220878306141804E-2</c:v>
                </c:pt>
                <c:pt idx="27">
                  <c:v>9.8671509456750035E-3</c:v>
                </c:pt>
                <c:pt idx="28">
                  <c:v>4.21199483367836E-3</c:v>
                </c:pt>
                <c:pt idx="29">
                  <c:v>1.7275060424458868E-3</c:v>
                </c:pt>
                <c:pt idx="30">
                  <c:v>6.8054866463786471E-4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FA-F444-8DA8-AEA1F589257D}"/>
            </c:ext>
          </c:extLst>
        </c:ser>
        <c:ser>
          <c:idx val="4"/>
          <c:order val="4"/>
          <c:tx>
            <c:strRef>
              <c:f>'6 SALES 2010-2050 MinEnergia'!$A$119</c:f>
              <c:strCache>
                <c:ptCount val="1"/>
                <c:pt idx="0">
                  <c:v>         Electrico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MinEnergia'!$B$119:$AF$119</c:f>
              <c:numCache>
                <c:formatCode>_-* #,##0.000000000000_-;\-* #,##0.000000000000_-;_-* "-"????????????_-;_-@_-</c:formatCode>
                <c:ptCount val="31"/>
                <c:pt idx="0">
                  <c:v>1.9188173314070822</c:v>
                </c:pt>
                <c:pt idx="1">
                  <c:v>3.1823714892694559</c:v>
                </c:pt>
                <c:pt idx="2">
                  <c:v>284.125047244391</c:v>
                </c:pt>
                <c:pt idx="3">
                  <c:v>1026.4804855579259</c:v>
                </c:pt>
                <c:pt idx="4">
                  <c:v>1072.1226421940685</c:v>
                </c:pt>
                <c:pt idx="5">
                  <c:v>535.64154068989978</c:v>
                </c:pt>
                <c:pt idx="6">
                  <c:v>2079.6551348525359</c:v>
                </c:pt>
                <c:pt idx="7">
                  <c:v>2312.5901539320953</c:v>
                </c:pt>
                <c:pt idx="8">
                  <c:v>12551.784991516635</c:v>
                </c:pt>
                <c:pt idx="9">
                  <c:v>15455.505234574866</c:v>
                </c:pt>
                <c:pt idx="10">
                  <c:v>11736.464073831456</c:v>
                </c:pt>
                <c:pt idx="11">
                  <c:v>15727.549604670156</c:v>
                </c:pt>
                <c:pt idx="12">
                  <c:v>10428.319576050433</c:v>
                </c:pt>
                <c:pt idx="13">
                  <c:v>11658.163851820244</c:v>
                </c:pt>
                <c:pt idx="14">
                  <c:v>21275.17416839665</c:v>
                </c:pt>
                <c:pt idx="15">
                  <c:v>11823.579851289263</c:v>
                </c:pt>
                <c:pt idx="16">
                  <c:v>13279.601567766384</c:v>
                </c:pt>
                <c:pt idx="17">
                  <c:v>6020.3044895726807</c:v>
                </c:pt>
                <c:pt idx="18">
                  <c:v>21233.276889258661</c:v>
                </c:pt>
                <c:pt idx="19">
                  <c:v>34386.223526115238</c:v>
                </c:pt>
                <c:pt idx="20">
                  <c:v>15798.427649534271</c:v>
                </c:pt>
                <c:pt idx="21">
                  <c:v>24445.936300510137</c:v>
                </c:pt>
                <c:pt idx="22">
                  <c:v>18076.159153532895</c:v>
                </c:pt>
                <c:pt idx="23">
                  <c:v>24022.923323077634</c:v>
                </c:pt>
                <c:pt idx="24">
                  <c:v>28361.396471077052</c:v>
                </c:pt>
                <c:pt idx="25">
                  <c:v>16070.267692237965</c:v>
                </c:pt>
                <c:pt idx="26">
                  <c:v>33535.926923036859</c:v>
                </c:pt>
                <c:pt idx="27">
                  <c:v>37321.836316032925</c:v>
                </c:pt>
                <c:pt idx="28">
                  <c:v>33809.095778114483</c:v>
                </c:pt>
                <c:pt idx="29">
                  <c:v>34236.198559763587</c:v>
                </c:pt>
                <c:pt idx="30">
                  <c:v>26851.358827575019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3FA-F444-8DA8-AEA1F589257D}"/>
            </c:ext>
          </c:extLst>
        </c:ser>
        <c:ser>
          <c:idx val="5"/>
          <c:order val="5"/>
          <c:tx>
            <c:strRef>
              <c:f>'6 SALES 2010-2050 MinEnergia'!$A$120</c:f>
              <c:strCache>
                <c:ptCount val="1"/>
                <c:pt idx="0">
                  <c:v>      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MinEnergia'!$B$120:$AF$120</c:f>
              <c:numCache>
                <c:formatCode>_-* #,##0.000000000000_-;\-* #,##0.000000000000_-;_-* "-"????????????_-;_-@_-</c:formatCode>
                <c:ptCount val="31"/>
                <c:pt idx="0">
                  <c:v>32.855914417401877</c:v>
                </c:pt>
                <c:pt idx="1">
                  <c:v>64.678906760348838</c:v>
                </c:pt>
                <c:pt idx="2">
                  <c:v>164.38932995472004</c:v>
                </c:pt>
                <c:pt idx="3">
                  <c:v>259.97718511869056</c:v>
                </c:pt>
                <c:pt idx="4">
                  <c:v>404.28951090669909</c:v>
                </c:pt>
                <c:pt idx="5">
                  <c:v>506.09734178055692</c:v>
                </c:pt>
                <c:pt idx="6">
                  <c:v>528.97149881823793</c:v>
                </c:pt>
                <c:pt idx="7">
                  <c:v>552.54955262236695</c:v>
                </c:pt>
                <c:pt idx="8">
                  <c:v>592.14744636992373</c:v>
                </c:pt>
                <c:pt idx="9">
                  <c:v>650.17205899942996</c:v>
                </c:pt>
                <c:pt idx="10">
                  <c:v>753.5587916614204</c:v>
                </c:pt>
                <c:pt idx="11">
                  <c:v>859.89561635410655</c:v>
                </c:pt>
                <c:pt idx="12">
                  <c:v>966.4680812361305</c:v>
                </c:pt>
                <c:pt idx="13">
                  <c:v>1070.7720823973796</c:v>
                </c:pt>
                <c:pt idx="14">
                  <c:v>1170.7844991118104</c:v>
                </c:pt>
                <c:pt idx="15">
                  <c:v>1265.1097050252902</c:v>
                </c:pt>
                <c:pt idx="16">
                  <c:v>1352.9765854528769</c:v>
                </c:pt>
                <c:pt idx="17">
                  <c:v>1434.1814118753186</c:v>
                </c:pt>
                <c:pt idx="18">
                  <c:v>1508.9826633693619</c:v>
                </c:pt>
                <c:pt idx="19">
                  <c:v>1577.8995757849189</c:v>
                </c:pt>
                <c:pt idx="20">
                  <c:v>1641.6233238836307</c:v>
                </c:pt>
                <c:pt idx="21">
                  <c:v>1700.943330242357</c:v>
                </c:pt>
                <c:pt idx="22">
                  <c:v>1756.6010566815737</c:v>
                </c:pt>
                <c:pt idx="23">
                  <c:v>1809.303573123007</c:v>
                </c:pt>
                <c:pt idx="24">
                  <c:v>1859.689101217594</c:v>
                </c:pt>
                <c:pt idx="25">
                  <c:v>1908.3341467820264</c:v>
                </c:pt>
                <c:pt idx="26">
                  <c:v>1955.6783930535482</c:v>
                </c:pt>
                <c:pt idx="27">
                  <c:v>1835.309456298902</c:v>
                </c:pt>
                <c:pt idx="28">
                  <c:v>1773.4873962202032</c:v>
                </c:pt>
                <c:pt idx="29">
                  <c:v>1708.4593498516256</c:v>
                </c:pt>
                <c:pt idx="30">
                  <c:v>1640.1248267925962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3FA-F444-8DA8-AEA1F589257D}"/>
            </c:ext>
          </c:extLst>
        </c:ser>
        <c:ser>
          <c:idx val="6"/>
          <c:order val="6"/>
          <c:tx>
            <c:strRef>
              <c:f>'6 SALES 2010-2050 MinEnergia'!$A$121</c:f>
              <c:strCache>
                <c:ptCount val="1"/>
                <c:pt idx="0">
                  <c:v>      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MinEnergia'!$B$121:$AF$121</c:f>
              <c:numCache>
                <c:formatCode>_-* #,##0.000000000000_-;\-* #,##0.000000000000_-;_-* "-"????????????_-;_-@_-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3FA-F444-8DA8-AEA1F589257D}"/>
            </c:ext>
          </c:extLst>
        </c:ser>
        <c:ser>
          <c:idx val="7"/>
          <c:order val="7"/>
          <c:tx>
            <c:strRef>
              <c:f>'6 SALES 2010-2050 MinEnergia'!$A$122</c:f>
              <c:strCache>
                <c:ptCount val="1"/>
                <c:pt idx="0">
                  <c:v>      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MinEnergia'!$B$122:$AF$122</c:f>
              <c:numCache>
                <c:formatCode>_-* #,##0.000000000000_-;\-* #,##0.000000000000_-;_-* "-"????????????_-;_-@_-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4.6712377675767885E-3</c:v>
                </c:pt>
                <c:pt idx="3">
                  <c:v>1.0204279862364506E-2</c:v>
                </c:pt>
                <c:pt idx="4">
                  <c:v>2.3163415552801471E-2</c:v>
                </c:pt>
                <c:pt idx="5">
                  <c:v>5.2578487401309285E-2</c:v>
                </c:pt>
                <c:pt idx="6">
                  <c:v>0.11933933103976729</c:v>
                </c:pt>
                <c:pt idx="7">
                  <c:v>0.27081422241928715</c:v>
                </c:pt>
                <c:pt idx="8">
                  <c:v>0.61430401662099232</c:v>
                </c:pt>
                <c:pt idx="9">
                  <c:v>1.3921715432400501</c:v>
                </c:pt>
                <c:pt idx="10">
                  <c:v>3.1486744185166806</c:v>
                </c:pt>
                <c:pt idx="11">
                  <c:v>7.0895339791273706</c:v>
                </c:pt>
                <c:pt idx="12">
                  <c:v>15.807787824691236</c:v>
                </c:pt>
                <c:pt idx="13">
                  <c:v>34.521608193070151</c:v>
                </c:pt>
                <c:pt idx="14">
                  <c:v>72.270978847757704</c:v>
                </c:pt>
                <c:pt idx="15">
                  <c:v>139.92990440648356</c:v>
                </c:pt>
                <c:pt idx="16">
                  <c:v>239.59539073873196</c:v>
                </c:pt>
                <c:pt idx="17">
                  <c:v>352.13123586079871</c:v>
                </c:pt>
                <c:pt idx="18">
                  <c:v>448.38139693262269</c:v>
                </c:pt>
                <c:pt idx="19">
                  <c:v>515.03863723011193</c:v>
                </c:pt>
                <c:pt idx="20">
                  <c:v>556.97925902441045</c:v>
                </c:pt>
                <c:pt idx="21">
                  <c:v>583.94489131863816</c:v>
                </c:pt>
                <c:pt idx="22">
                  <c:v>603.17834424113221</c:v>
                </c:pt>
                <c:pt idx="23">
                  <c:v>618.76814586446869</c:v>
                </c:pt>
                <c:pt idx="24">
                  <c:v>632.77180705693524</c:v>
                </c:pt>
                <c:pt idx="25">
                  <c:v>646.18118406325414</c:v>
                </c:pt>
                <c:pt idx="26">
                  <c:v>659.44649923434156</c:v>
                </c:pt>
                <c:pt idx="27">
                  <c:v>672.79523871019705</c:v>
                </c:pt>
                <c:pt idx="28">
                  <c:v>686.32312213358728</c:v>
                </c:pt>
                <c:pt idx="29">
                  <c:v>700.08270387086998</c:v>
                </c:pt>
                <c:pt idx="30">
                  <c:v>714.10124761324255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3FA-F444-8DA8-AEA1F589257D}"/>
            </c:ext>
          </c:extLst>
        </c:ser>
        <c:ser>
          <c:idx val="8"/>
          <c:order val="8"/>
          <c:tx>
            <c:strRef>
              <c:f>'6 SALES 2010-2050 MinEnergia'!$A$123</c:f>
              <c:strCache>
                <c:ptCount val="1"/>
                <c:pt idx="0">
                  <c:v>         GNL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MinEnergia'!$B$102:$AF$102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MinEnergia'!$B$123:$AF$123</c:f>
              <c:numCache>
                <c:formatCode>_-* #,##0.000000000000_-;\-* #,##0.000000000000_-;_-* "-"????????????_-;_-@_-</c:formatCode>
                <c:ptCount val="31"/>
                <c:pt idx="0">
                  <c:v>46.794591926607012</c:v>
                </c:pt>
                <c:pt idx="1">
                  <c:v>70.912599020138799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3FA-F444-8DA8-AEA1F589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91567"/>
        <c:axId val="130292527"/>
      </c:scatterChart>
      <c:valAx>
        <c:axId val="13029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2527"/>
        <c:crosses val="autoZero"/>
        <c:crossBetween val="midCat"/>
      </c:valAx>
      <c:valAx>
        <c:axId val="1302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Motocicletas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SALES 2010-2050 MinEnergia'!$A$88</c:f>
              <c:strCache>
                <c:ptCount val="1"/>
                <c:pt idx="0">
                  <c:v>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MinEnergia'!$B$88:$AF$88</c:f>
              <c:numCache>
                <c:formatCode>_ * #,##0.000000000000_ ;_ * \-#,##0.000000000000_ ;_ * ""\-""??_ ;_ @_ </c:formatCode>
                <c:ptCount val="31"/>
                <c:pt idx="0">
                  <c:v>525279.72904122726</c:v>
                </c:pt>
                <c:pt idx="1">
                  <c:v>740470.41442262335</c:v>
                </c:pt>
                <c:pt idx="2">
                  <c:v>433290.71214292658</c:v>
                </c:pt>
                <c:pt idx="3">
                  <c:v>346697.3618418827</c:v>
                </c:pt>
                <c:pt idx="4">
                  <c:v>335989.13095287047</c:v>
                </c:pt>
                <c:pt idx="5">
                  <c:v>361422.75046523119</c:v>
                </c:pt>
                <c:pt idx="6">
                  <c:v>301758.61426467664</c:v>
                </c:pt>
                <c:pt idx="7">
                  <c:v>208999.13581786095</c:v>
                </c:pt>
                <c:pt idx="8">
                  <c:v>116903.01648437219</c:v>
                </c:pt>
                <c:pt idx="9">
                  <c:v>60812.859346118174</c:v>
                </c:pt>
                <c:pt idx="10">
                  <c:v>32913.858918467071</c:v>
                </c:pt>
                <c:pt idx="11">
                  <c:v>22761.739016228152</c:v>
                </c:pt>
                <c:pt idx="12">
                  <c:v>8164.5598408777605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F-284E-9661-CAAF88489A91}"/>
            </c:ext>
          </c:extLst>
        </c:ser>
        <c:ser>
          <c:idx val="1"/>
          <c:order val="1"/>
          <c:tx>
            <c:strRef>
              <c:f>'6 SALES 2010-2050 MinEnergia'!$A$89</c:f>
              <c:strCache>
                <c:ptCount val="1"/>
                <c:pt idx="0">
                  <c:v>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MinEnergia'!$B$89:$AF$89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F-284E-9661-CAAF88489A91}"/>
            </c:ext>
          </c:extLst>
        </c:ser>
        <c:ser>
          <c:idx val="2"/>
          <c:order val="2"/>
          <c:tx>
            <c:strRef>
              <c:f>'6 SALES 2010-2050 MinEnergia'!$A$90</c:f>
              <c:strCache>
                <c:ptCount val="1"/>
                <c:pt idx="0">
                  <c:v>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MinEnergia'!$B$90:$AF$90</c:f>
              <c:numCache>
                <c:formatCode>_ * #,##0.000000000000_ ;_ * \-#,##0.000000000000_ ;_ * ""\-""??_ ;_ @_ </c:formatCode>
                <c:ptCount val="31"/>
                <c:pt idx="0">
                  <c:v>118.32042241125001</c:v>
                </c:pt>
                <c:pt idx="1">
                  <c:v>192.98054126839659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AF-284E-9661-CAAF88489A91}"/>
            </c:ext>
          </c:extLst>
        </c:ser>
        <c:ser>
          <c:idx val="3"/>
          <c:order val="3"/>
          <c:tx>
            <c:strRef>
              <c:f>'6 SALES 2010-2050 MinEnergia'!$A$91</c:f>
              <c:strCache>
                <c:ptCount val="1"/>
                <c:pt idx="0">
                  <c:v>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MinEnergia'!$B$91:$AF$91</c:f>
              <c:numCache>
                <c:formatCode>_ * #,##0.000000000000_ ;_ * \-#,##0.000000000000_ ;_ * ""\-""??_ ;_ @_ </c:formatCode>
                <c:ptCount val="31"/>
                <c:pt idx="0">
                  <c:v>10.41219717219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AF-284E-9661-CAAF88489A91}"/>
            </c:ext>
          </c:extLst>
        </c:ser>
        <c:ser>
          <c:idx val="4"/>
          <c:order val="4"/>
          <c:tx>
            <c:strRef>
              <c:f>'6 SALES 2010-2050 MinEnergia'!$A$92</c:f>
              <c:strCache>
                <c:ptCount val="1"/>
                <c:pt idx="0">
                  <c:v>   Electrico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MinEnergia'!$B$92:$AF$92</c:f>
              <c:numCache>
                <c:formatCode>_ * #,##0.000000000000_ ;_ * \-#,##0.000000000000_ ;_ * ""\-""??_ ;_ @_ </c:formatCode>
                <c:ptCount val="31"/>
                <c:pt idx="0">
                  <c:v>460.08238918934501</c:v>
                </c:pt>
                <c:pt idx="1">
                  <c:v>714.02058891891193</c:v>
                </c:pt>
                <c:pt idx="2">
                  <c:v>2282.6338715577813</c:v>
                </c:pt>
                <c:pt idx="3">
                  <c:v>4961.9345951673158</c:v>
                </c:pt>
                <c:pt idx="4">
                  <c:v>13050.856926816761</c:v>
                </c:pt>
                <c:pt idx="5">
                  <c:v>37999.467474810051</c:v>
                </c:pt>
                <c:pt idx="6">
                  <c:v>85258.333419796909</c:v>
                </c:pt>
                <c:pt idx="7">
                  <c:v>155690.63211203911</c:v>
                </c:pt>
                <c:pt idx="8">
                  <c:v>218841.82321619673</c:v>
                </c:pt>
                <c:pt idx="9">
                  <c:v>256740.07162820012</c:v>
                </c:pt>
                <c:pt idx="10">
                  <c:v>258176.14071625887</c:v>
                </c:pt>
                <c:pt idx="11">
                  <c:v>260886.64319044646</c:v>
                </c:pt>
                <c:pt idx="12">
                  <c:v>112700.53992429287</c:v>
                </c:pt>
                <c:pt idx="13">
                  <c:v>156993.09113221202</c:v>
                </c:pt>
                <c:pt idx="14">
                  <c:v>248915.09278785018</c:v>
                </c:pt>
                <c:pt idx="15">
                  <c:v>248087.78984433869</c:v>
                </c:pt>
                <c:pt idx="16">
                  <c:v>219972.08631014312</c:v>
                </c:pt>
                <c:pt idx="17">
                  <c:v>111702.0779194576</c:v>
                </c:pt>
                <c:pt idx="18">
                  <c:v>138402.94782150318</c:v>
                </c:pt>
                <c:pt idx="19">
                  <c:v>155105.03743110999</c:v>
                </c:pt>
                <c:pt idx="20">
                  <c:v>185770.3409940438</c:v>
                </c:pt>
                <c:pt idx="21">
                  <c:v>172332.72199270959</c:v>
                </c:pt>
                <c:pt idx="22">
                  <c:v>190067.12932538561</c:v>
                </c:pt>
                <c:pt idx="23">
                  <c:v>192347.95957135479</c:v>
                </c:pt>
                <c:pt idx="24">
                  <c:v>194656.45790063581</c:v>
                </c:pt>
                <c:pt idx="25">
                  <c:v>164160.29872719198</c:v>
                </c:pt>
                <c:pt idx="26">
                  <c:v>132641.39909358919</c:v>
                </c:pt>
                <c:pt idx="27">
                  <c:v>116989.4320763259</c:v>
                </c:pt>
                <c:pt idx="28">
                  <c:v>100978.9344303265</c:v>
                </c:pt>
                <c:pt idx="29">
                  <c:v>84653.941315342585</c:v>
                </c:pt>
                <c:pt idx="30">
                  <c:v>85077.113082169599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AF-284E-9661-CAAF88489A91}"/>
            </c:ext>
          </c:extLst>
        </c:ser>
        <c:ser>
          <c:idx val="5"/>
          <c:order val="5"/>
          <c:tx>
            <c:strRef>
              <c:f>'6 SALES 2010-2050 MinEnergia'!$A$93</c:f>
              <c:strCache>
                <c:ptCount val="1"/>
                <c:pt idx="0">
                  <c:v>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MinEnergia'!$B$93:$AF$93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AF-284E-9661-CAAF88489A91}"/>
            </c:ext>
          </c:extLst>
        </c:ser>
        <c:ser>
          <c:idx val="6"/>
          <c:order val="6"/>
          <c:tx>
            <c:strRef>
              <c:f>'6 SALES 2010-2050 MinEnergia'!$A$94</c:f>
              <c:strCache>
                <c:ptCount val="1"/>
                <c:pt idx="0">
                  <c:v>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MinEnergia'!$B$94:$AF$94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AF-284E-9661-CAAF88489A91}"/>
            </c:ext>
          </c:extLst>
        </c:ser>
        <c:ser>
          <c:idx val="7"/>
          <c:order val="7"/>
          <c:tx>
            <c:strRef>
              <c:f>'6 SALES 2010-2050 MinEnergia'!$A$95</c:f>
              <c:strCache>
                <c:ptCount val="1"/>
                <c:pt idx="0">
                  <c:v>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MinEnergia'!$B$95:$AF$95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AF-284E-9661-CAAF88489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653887"/>
        <c:axId val="605643807"/>
      </c:lineChart>
      <c:catAx>
        <c:axId val="60565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3807"/>
        <c:crosses val="autoZero"/>
        <c:auto val="1"/>
        <c:lblAlgn val="ctr"/>
        <c:lblOffset val="100"/>
        <c:noMultiLvlLbl val="0"/>
      </c:catAx>
      <c:valAx>
        <c:axId val="60564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5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Livianos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 SALES 2010-2050 MinEnergia'!$A$30</c:f>
              <c:strCache>
                <c:ptCount val="1"/>
                <c:pt idx="0">
                  <c:v>   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MinEnergia'!$B$30:$AF$30</c:f>
              <c:numCache>
                <c:formatCode>_ * #,##0.000000000000_ ;_ * \-#,##0.000000000000_ ;_ * ""\-""??_ ;_ @_ </c:formatCode>
                <c:ptCount val="31"/>
                <c:pt idx="0">
                  <c:v>56332.467351295563</c:v>
                </c:pt>
                <c:pt idx="1">
                  <c:v>79858.35107842405</c:v>
                </c:pt>
                <c:pt idx="2">
                  <c:v>26334.107546208565</c:v>
                </c:pt>
                <c:pt idx="3">
                  <c:v>22600.330848455647</c:v>
                </c:pt>
                <c:pt idx="4">
                  <c:v>12289.465599853655</c:v>
                </c:pt>
                <c:pt idx="5">
                  <c:v>8945.2760346999148</c:v>
                </c:pt>
                <c:pt idx="6">
                  <c:v>5543.9331895812429</c:v>
                </c:pt>
                <c:pt idx="7">
                  <c:v>4733.8182009590182</c:v>
                </c:pt>
                <c:pt idx="8">
                  <c:v>8172.0507198734822</c:v>
                </c:pt>
                <c:pt idx="9">
                  <c:v>2217.7951261077551</c:v>
                </c:pt>
                <c:pt idx="10">
                  <c:v>4306.3027439042771</c:v>
                </c:pt>
                <c:pt idx="11">
                  <c:v>190.21505801631454</c:v>
                </c:pt>
                <c:pt idx="12">
                  <c:v>1365.1047291070543</c:v>
                </c:pt>
                <c:pt idx="13">
                  <c:v>1038.4511838971418</c:v>
                </c:pt>
                <c:pt idx="14">
                  <c:v>24.764124688923044</c:v>
                </c:pt>
                <c:pt idx="15">
                  <c:v>46.994684474449016</c:v>
                </c:pt>
                <c:pt idx="16">
                  <c:v>43.852882465717464</c:v>
                </c:pt>
                <c:pt idx="17">
                  <c:v>42.276213801677756</c:v>
                </c:pt>
                <c:pt idx="18">
                  <c:v>41.502639815709614</c:v>
                </c:pt>
                <c:pt idx="19">
                  <c:v>41.13449486844975</c:v>
                </c:pt>
                <c:pt idx="20">
                  <c:v>81.94443640662054</c:v>
                </c:pt>
                <c:pt idx="21">
                  <c:v>409.51743032568527</c:v>
                </c:pt>
                <c:pt idx="22">
                  <c:v>413.02632980450761</c:v>
                </c:pt>
                <c:pt idx="23">
                  <c:v>416.8489383325242</c:v>
                </c:pt>
                <c:pt idx="24">
                  <c:v>420.86121822374059</c:v>
                </c:pt>
                <c:pt idx="25">
                  <c:v>424.97790096404344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C5-854F-A87A-9F54DFF74814}"/>
            </c:ext>
          </c:extLst>
        </c:ser>
        <c:ser>
          <c:idx val="1"/>
          <c:order val="1"/>
          <c:tx>
            <c:strRef>
              <c:f>'6 SALES 2010-2050 MinEnergia'!$A$31</c:f>
              <c:strCache>
                <c:ptCount val="1"/>
                <c:pt idx="0">
                  <c:v>   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MinEnergia'!$B$31:$AF$31</c:f>
              <c:numCache>
                <c:formatCode>_ * #,##0.000000000000_ ;_ * \-#,##0.000000000000_ ;_ * ""\-""??_ ;_ @_ </c:formatCode>
                <c:ptCount val="31"/>
                <c:pt idx="0">
                  <c:v>20019.606602385637</c:v>
                </c:pt>
                <c:pt idx="1">
                  <c:v>30164.682847657361</c:v>
                </c:pt>
                <c:pt idx="2">
                  <c:v>68505.379770022482</c:v>
                </c:pt>
                <c:pt idx="3">
                  <c:v>61104.906764988227</c:v>
                </c:pt>
                <c:pt idx="4">
                  <c:v>33226.902653343612</c:v>
                </c:pt>
                <c:pt idx="5">
                  <c:v>24185.304921293951</c:v>
                </c:pt>
                <c:pt idx="6">
                  <c:v>14989.115896814157</c:v>
                </c:pt>
                <c:pt idx="7">
                  <c:v>12798.827490968441</c:v>
                </c:pt>
                <c:pt idx="8">
                  <c:v>22094.701700139241</c:v>
                </c:pt>
                <c:pt idx="9">
                  <c:v>5996.3436994976591</c:v>
                </c:pt>
                <c:pt idx="10">
                  <c:v>11642.915565063051</c:v>
                </c:pt>
                <c:pt idx="11">
                  <c:v>514.28375133397492</c:v>
                </c:pt>
                <c:pt idx="12">
                  <c:v>3690.8923803963817</c:v>
                </c:pt>
                <c:pt idx="13">
                  <c:v>2807.6029765772173</c:v>
                </c:pt>
                <c:pt idx="14">
                  <c:v>66.955633390708996</c:v>
                </c:pt>
                <c:pt idx="15">
                  <c:v>127.05747782613466</c:v>
                </c:pt>
                <c:pt idx="16">
                  <c:v>118.56575742995511</c:v>
                </c:pt>
                <c:pt idx="17">
                  <c:v>114.29988802407894</c:v>
                </c:pt>
                <c:pt idx="18">
                  <c:v>112.21570205549902</c:v>
                </c:pt>
                <c:pt idx="19">
                  <c:v>111.2123754775395</c:v>
                </c:pt>
                <c:pt idx="20">
                  <c:v>221.54660974188164</c:v>
                </c:pt>
                <c:pt idx="21">
                  <c:v>1107.152989445761</c:v>
                </c:pt>
                <c:pt idx="22">
                  <c:v>1116.7484928093411</c:v>
                </c:pt>
                <c:pt idx="23">
                  <c:v>1127.1029416276426</c:v>
                </c:pt>
                <c:pt idx="24">
                  <c:v>1137.9054661736388</c:v>
                </c:pt>
                <c:pt idx="25">
                  <c:v>1149.009329613772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C5-854F-A87A-9F54DFF74814}"/>
            </c:ext>
          </c:extLst>
        </c:ser>
        <c:ser>
          <c:idx val="2"/>
          <c:order val="2"/>
          <c:tx>
            <c:strRef>
              <c:f>'6 SALES 2010-2050 MinEnergia'!$A$32</c:f>
              <c:strCache>
                <c:ptCount val="1"/>
                <c:pt idx="0">
                  <c:v>   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MinEnergia'!$B$32:$AF$32</c:f>
              <c:numCache>
                <c:formatCode>_ * #,##0.000000000000_ ;_ * \-#,##0.000000000000_ ;_ * ""\-""??_ ;_ @_ </c:formatCode>
                <c:ptCount val="31"/>
                <c:pt idx="0">
                  <c:v>85.752190032480001</c:v>
                </c:pt>
                <c:pt idx="1">
                  <c:v>225.21017625001153</c:v>
                </c:pt>
                <c:pt idx="2">
                  <c:v>199.90081637757621</c:v>
                </c:pt>
                <c:pt idx="3">
                  <c:v>476.39026465316624</c:v>
                </c:pt>
                <c:pt idx="4">
                  <c:v>685.69793410077966</c:v>
                </c:pt>
                <c:pt idx="5">
                  <c:v>1248.9148260233317</c:v>
                </c:pt>
                <c:pt idx="6">
                  <c:v>1716.9019727867949</c:v>
                </c:pt>
                <c:pt idx="7">
                  <c:v>2715.8546170741174</c:v>
                </c:pt>
                <c:pt idx="8">
                  <c:v>7363.0041499792396</c:v>
                </c:pt>
                <c:pt idx="9">
                  <c:v>2895.454747974014</c:v>
                </c:pt>
                <c:pt idx="10">
                  <c:v>8063.346260762677</c:v>
                </c:pt>
                <c:pt idx="11">
                  <c:v>512.36559310238272</c:v>
                </c:pt>
                <c:pt idx="12">
                  <c:v>5156.015776819163</c:v>
                </c:pt>
                <c:pt idx="13">
                  <c:v>5168.0360872289602</c:v>
                </c:pt>
                <c:pt idx="14">
                  <c:v>149.91770101907559</c:v>
                </c:pt>
                <c:pt idx="15">
                  <c:v>321.71633839948743</c:v>
                </c:pt>
                <c:pt idx="16">
                  <c:v>322.06091113697602</c:v>
                </c:pt>
                <c:pt idx="17">
                  <c:v>322.39884922448653</c:v>
                </c:pt>
                <c:pt idx="18">
                  <c:v>322.74117215597647</c:v>
                </c:pt>
                <c:pt idx="19">
                  <c:v>323.02670518677525</c:v>
                </c:pt>
                <c:pt idx="20">
                  <c:v>646.72553198953494</c:v>
                </c:pt>
                <c:pt idx="21">
                  <c:v>3240.1948807286094</c:v>
                </c:pt>
                <c:pt idx="22">
                  <c:v>3272.6189567733595</c:v>
                </c:pt>
                <c:pt idx="23">
                  <c:v>3305.3518396087197</c:v>
                </c:pt>
                <c:pt idx="24">
                  <c:v>3338.4020483110194</c:v>
                </c:pt>
                <c:pt idx="25">
                  <c:v>3371.7700806414</c:v>
                </c:pt>
                <c:pt idx="26">
                  <c:v>3178.48230740908</c:v>
                </c:pt>
                <c:pt idx="27">
                  <c:v>2980.9613339993753</c:v>
                </c:pt>
                <c:pt idx="28">
                  <c:v>2779.1537884635</c:v>
                </c:pt>
                <c:pt idx="29">
                  <c:v>2573.0322157604792</c:v>
                </c:pt>
                <c:pt idx="30">
                  <c:v>2362.5208814171201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C5-854F-A87A-9F54DFF74814}"/>
            </c:ext>
          </c:extLst>
        </c:ser>
        <c:ser>
          <c:idx val="3"/>
          <c:order val="3"/>
          <c:tx>
            <c:strRef>
              <c:f>'6 SALES 2010-2050 MinEnergia'!$A$33</c:f>
              <c:strCache>
                <c:ptCount val="1"/>
                <c:pt idx="0">
                  <c:v>   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MinEnergia'!$B$33:$AF$33</c:f>
              <c:numCache>
                <c:formatCode>_ * #,##0.000000000000_ ;_ * \-#,##0.000000000000_ ;_ * ""\-""??_ ;_ @_ </c:formatCode>
                <c:ptCount val="31"/>
                <c:pt idx="0">
                  <c:v>233.10633836112001</c:v>
                </c:pt>
                <c:pt idx="1">
                  <c:v>382.51254926621755</c:v>
                </c:pt>
                <c:pt idx="2">
                  <c:v>1666.1068042355162</c:v>
                </c:pt>
                <c:pt idx="3">
                  <c:v>1667.4112019242355</c:v>
                </c:pt>
                <c:pt idx="4">
                  <c:v>1003.0499781189918</c:v>
                </c:pt>
                <c:pt idx="5">
                  <c:v>796.90681791009217</c:v>
                </c:pt>
                <c:pt idx="6">
                  <c:v>539.64902133152339</c:v>
                </c:pt>
                <c:pt idx="7">
                  <c:v>508.24463061681541</c:v>
                </c:pt>
                <c:pt idx="8">
                  <c:v>977.20203719066194</c:v>
                </c:pt>
                <c:pt idx="9">
                  <c:v>299.85030616852259</c:v>
                </c:pt>
                <c:pt idx="10">
                  <c:v>667.88817970129139</c:v>
                </c:pt>
                <c:pt idx="11">
                  <c:v>33.495320630448326</c:v>
                </c:pt>
                <c:pt idx="12">
                  <c:v>258.27517886358368</c:v>
                </c:pt>
                <c:pt idx="13">
                  <c:v>191.34357506540232</c:v>
                </c:pt>
                <c:pt idx="14">
                  <c:v>3.9478604591911215</c:v>
                </c:pt>
                <c:pt idx="15">
                  <c:v>5.7920138805410115</c:v>
                </c:pt>
                <c:pt idx="16">
                  <c:v>3.8091863827147017</c:v>
                </c:pt>
                <c:pt idx="17">
                  <c:v>2.4073089357811206</c:v>
                </c:pt>
                <c:pt idx="18">
                  <c:v>1.4609514456356911</c:v>
                </c:pt>
                <c:pt idx="19">
                  <c:v>0.85279618700100002</c:v>
                </c:pt>
                <c:pt idx="20">
                  <c:v>0.95715378734451173</c:v>
                </c:pt>
                <c:pt idx="21">
                  <c:v>2.5705546053780304</c:v>
                </c:pt>
                <c:pt idx="22">
                  <c:v>1.3526825021329887</c:v>
                </c:pt>
                <c:pt idx="23">
                  <c:v>0.68310604685246878</c:v>
                </c:pt>
                <c:pt idx="24">
                  <c:v>0.33384020483110199</c:v>
                </c:pt>
                <c:pt idx="25">
                  <c:v>0.15734927042993199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C5-854F-A87A-9F54DFF74814}"/>
            </c:ext>
          </c:extLst>
        </c:ser>
        <c:ser>
          <c:idx val="4"/>
          <c:order val="4"/>
          <c:tx>
            <c:strRef>
              <c:f>'6 SALES 2010-2050 MinEnergia'!$A$34</c:f>
              <c:strCache>
                <c:ptCount val="1"/>
                <c:pt idx="0">
                  <c:v>   Electricos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MinEnergia'!$B$34:$AF$34</c:f>
              <c:numCache>
                <c:formatCode>_ * #,##0.000000000000_ ;_ * \-#,##0.000000000000_ ;_ * ""\-""??_ ;_ @_ </c:formatCode>
                <c:ptCount val="31"/>
                <c:pt idx="0">
                  <c:v>266.40724384128004</c:v>
                </c:pt>
                <c:pt idx="1">
                  <c:v>826.91981411271593</c:v>
                </c:pt>
                <c:pt idx="2">
                  <c:v>608.10248343773924</c:v>
                </c:pt>
                <c:pt idx="3">
                  <c:v>1045.1428311398677</c:v>
                </c:pt>
                <c:pt idx="4">
                  <c:v>1114.5797782637694</c:v>
                </c:pt>
                <c:pt idx="5">
                  <c:v>1609.2747547118076</c:v>
                </c:pt>
                <c:pt idx="6">
                  <c:v>2006.3781867661842</c:v>
                </c:pt>
                <c:pt idx="7">
                  <c:v>3459.5632937315568</c:v>
                </c:pt>
                <c:pt idx="8">
                  <c:v>11821.323485731824</c:v>
                </c:pt>
                <c:pt idx="9">
                  <c:v>6112.2885779822918</c:v>
                </c:pt>
                <c:pt idx="10">
                  <c:v>21524.337468313704</c:v>
                </c:pt>
                <c:pt idx="11">
                  <c:v>1615.5549708590745</c:v>
                </c:pt>
                <c:pt idx="12">
                  <c:v>18050.281602705007</c:v>
                </c:pt>
                <c:pt idx="13">
                  <c:v>19226.889686187802</c:v>
                </c:pt>
                <c:pt idx="14">
                  <c:v>576.8936091574941</c:v>
                </c:pt>
                <c:pt idx="15">
                  <c:v>1260.7755488516016</c:v>
                </c:pt>
                <c:pt idx="16">
                  <c:v>1274.439101563421</c:v>
                </c:pt>
                <c:pt idx="17">
                  <c:v>1282.3283330480569</c:v>
                </c:pt>
                <c:pt idx="18">
                  <c:v>1287.1477109146899</c:v>
                </c:pt>
                <c:pt idx="19">
                  <c:v>1290.1126559259824</c:v>
                </c:pt>
                <c:pt idx="20">
                  <c:v>2584.8067372344935</c:v>
                </c:pt>
                <c:pt idx="21">
                  <c:v>12955.292792916405</c:v>
                </c:pt>
                <c:pt idx="22">
                  <c:v>13087.595922411479</c:v>
                </c:pt>
                <c:pt idx="23">
                  <c:v>13219.88689658866</c:v>
                </c:pt>
                <c:pt idx="24">
                  <c:v>13352.806976752485</c:v>
                </c:pt>
                <c:pt idx="25">
                  <c:v>13486.653231688719</c:v>
                </c:pt>
                <c:pt idx="26">
                  <c:v>15438.478856657279</c:v>
                </c:pt>
                <c:pt idx="27">
                  <c:v>15822.117263883882</c:v>
                </c:pt>
                <c:pt idx="28">
                  <c:v>16211.776751933559</c:v>
                </c:pt>
                <c:pt idx="29">
                  <c:v>16607.77678383778</c:v>
                </c:pt>
                <c:pt idx="30">
                  <c:v>17010.173971412078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C5-854F-A87A-9F54DFF74814}"/>
            </c:ext>
          </c:extLst>
        </c:ser>
        <c:ser>
          <c:idx val="5"/>
          <c:order val="5"/>
          <c:tx>
            <c:strRef>
              <c:f>'6 SALES 2010-2050 MinEnergia'!$A$35</c:f>
              <c:strCache>
                <c:ptCount val="1"/>
                <c:pt idx="0">
                  <c:v>   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MinEnergia'!$B$35:$AF$35</c:f>
              <c:numCache>
                <c:formatCode>_ * #,##0.000000000000_ ;_ * \-#,##0.000000000000_ ;_ * ""\-""??_ ;_ @_ </c:formatCode>
                <c:ptCount val="31"/>
                <c:pt idx="0">
                  <c:v>1676.6958740839202</c:v>
                </c:pt>
                <c:pt idx="1">
                  <c:v>3077.326458569552</c:v>
                </c:pt>
                <c:pt idx="2">
                  <c:v>2686.8109727027099</c:v>
                </c:pt>
                <c:pt idx="3">
                  <c:v>3657.0943962264641</c:v>
                </c:pt>
                <c:pt idx="4">
                  <c:v>2981.9600566767858</c:v>
                </c:pt>
                <c:pt idx="5">
                  <c:v>3165.5342516221067</c:v>
                </c:pt>
                <c:pt idx="6">
                  <c:v>2804.7286338823005</c:v>
                </c:pt>
                <c:pt idx="7">
                  <c:v>3384.681807750052</c:v>
                </c:pt>
                <c:pt idx="8">
                  <c:v>8223.7818402625471</c:v>
                </c:pt>
                <c:pt idx="9">
                  <c:v>3179.013567021057</c:v>
                </c:pt>
                <c:pt idx="10">
                  <c:v>8997.1421486730032</c:v>
                </c:pt>
                <c:pt idx="11">
                  <c:v>584.01018302230443</c:v>
                </c:pt>
                <c:pt idx="12">
                  <c:v>5980.5228866885091</c:v>
                </c:pt>
                <c:pt idx="13">
                  <c:v>6068.8620419634817</c:v>
                </c:pt>
                <c:pt idx="14">
                  <c:v>177.4857266015072</c:v>
                </c:pt>
                <c:pt idx="15">
                  <c:v>382.85426269408703</c:v>
                </c:pt>
                <c:pt idx="16">
                  <c:v>384.50236548271641</c:v>
                </c:pt>
                <c:pt idx="17">
                  <c:v>385.67238534191927</c:v>
                </c:pt>
                <c:pt idx="18">
                  <c:v>386.5539821333893</c:v>
                </c:pt>
                <c:pt idx="19">
                  <c:v>387.18669710425195</c:v>
                </c:pt>
                <c:pt idx="20">
                  <c:v>775.52307743702409</c:v>
                </c:pt>
                <c:pt idx="21">
                  <c:v>3886.5705568355575</c:v>
                </c:pt>
                <c:pt idx="22">
                  <c:v>3926.117327521576</c:v>
                </c:pt>
                <c:pt idx="23">
                  <c:v>3965.8052085204035</c:v>
                </c:pt>
                <c:pt idx="24">
                  <c:v>4005.7041057410815</c:v>
                </c:pt>
                <c:pt idx="25">
                  <c:v>4045.8993120976365</c:v>
                </c:pt>
                <c:pt idx="26">
                  <c:v>4086.4838888556424</c:v>
                </c:pt>
                <c:pt idx="27">
                  <c:v>4127.3932021119354</c:v>
                </c:pt>
                <c:pt idx="28">
                  <c:v>4168.6843634654424</c:v>
                </c:pt>
                <c:pt idx="29">
                  <c:v>4210.3929618606408</c:v>
                </c:pt>
                <c:pt idx="30">
                  <c:v>4252.5139613420015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C5-854F-A87A-9F54DFF74814}"/>
            </c:ext>
          </c:extLst>
        </c:ser>
        <c:ser>
          <c:idx val="6"/>
          <c:order val="6"/>
          <c:tx>
            <c:strRef>
              <c:f>'6 SALES 2010-2050 MinEnergia'!$A$36</c:f>
              <c:strCache>
                <c:ptCount val="1"/>
                <c:pt idx="0">
                  <c:v>   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'6 SALES 2010-2050 MinEnergia'!$B$36:$AF$36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CC5-854F-A87A-9F54DFF74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7647"/>
        <c:axId val="605665887"/>
      </c:scatterChart>
      <c:valAx>
        <c:axId val="60564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5887"/>
        <c:crosses val="autoZero"/>
        <c:crossBetween val="midCat"/>
      </c:valAx>
      <c:valAx>
        <c:axId val="60566588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7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Categorías</a:t>
            </a:r>
            <a:r>
              <a:rPr lang="es-ES" baseline="0"/>
              <a:t> desagregadas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'6 SALES 2010-2050 MinEnergia'!$A$11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MinEnergia'!$B$11:$AF$11</c:f>
              <c:numCache>
                <c:formatCode>_ * #,##0.000000000000_ ;_ * \-#,##0.000000000000_ ;_ * ""\-""??_ ;_ @_ </c:formatCode>
                <c:ptCount val="31"/>
                <c:pt idx="0">
                  <c:v>92730.339228278855</c:v>
                </c:pt>
                <c:pt idx="1">
                  <c:v>114411.16128534195</c:v>
                </c:pt>
                <c:pt idx="2">
                  <c:v>105526.56790746383</c:v>
                </c:pt>
                <c:pt idx="3">
                  <c:v>114542.63286826541</c:v>
                </c:pt>
                <c:pt idx="4">
                  <c:v>119983.74383706335</c:v>
                </c:pt>
                <c:pt idx="5">
                  <c:v>122991.40622682017</c:v>
                </c:pt>
                <c:pt idx="6">
                  <c:v>124283.76006735481</c:v>
                </c:pt>
                <c:pt idx="7">
                  <c:v>124337.29533342586</c:v>
                </c:pt>
                <c:pt idx="8">
                  <c:v>123483.35417328907</c:v>
                </c:pt>
                <c:pt idx="9">
                  <c:v>121962.29605761722</c:v>
                </c:pt>
                <c:pt idx="10">
                  <c:v>119951.87418320781</c:v>
                </c:pt>
                <c:pt idx="11">
                  <c:v>117588.75318331813</c:v>
                </c:pt>
                <c:pt idx="12">
                  <c:v>114977.77350251087</c:v>
                </c:pt>
                <c:pt idx="13">
                  <c:v>112201.37790302373</c:v>
                </c:pt>
                <c:pt idx="14">
                  <c:v>109324.16403776844</c:v>
                </c:pt>
                <c:pt idx="15">
                  <c:v>106396.67823774103</c:v>
                </c:pt>
                <c:pt idx="16">
                  <c:v>103458.39359710598</c:v>
                </c:pt>
                <c:pt idx="17">
                  <c:v>100540.55850498487</c:v>
                </c:pt>
                <c:pt idx="18">
                  <c:v>97666.266989208627</c:v>
                </c:pt>
                <c:pt idx="19">
                  <c:v>94853.369023862309</c:v>
                </c:pt>
                <c:pt idx="20">
                  <c:v>92114.446148315823</c:v>
                </c:pt>
                <c:pt idx="21">
                  <c:v>89458.601785802311</c:v>
                </c:pt>
                <c:pt idx="22">
                  <c:v>86891.446136766303</c:v>
                </c:pt>
                <c:pt idx="23">
                  <c:v>68489.846653418484</c:v>
                </c:pt>
                <c:pt idx="24">
                  <c:v>69174.549384949234</c:v>
                </c:pt>
                <c:pt idx="25">
                  <c:v>69866.223257755541</c:v>
                </c:pt>
                <c:pt idx="26">
                  <c:v>70564.951931370786</c:v>
                </c:pt>
                <c:pt idx="27">
                  <c:v>71270.725241646753</c:v>
                </c:pt>
                <c:pt idx="28">
                  <c:v>71983.313371556054</c:v>
                </c:pt>
                <c:pt idx="29">
                  <c:v>72703.126997313011</c:v>
                </c:pt>
                <c:pt idx="30">
                  <c:v>73430.185565396387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C-A543-BC0C-E2A792CA707F}"/>
            </c:ext>
          </c:extLst>
        </c:ser>
        <c:ser>
          <c:idx val="1"/>
          <c:order val="1"/>
          <c:tx>
            <c:strRef>
              <c:f>'6 SALES 2010-2050 MinEnergia'!$A$20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'6 SALES 2010-2050 MinEnergia'!$B$20:$AF$20</c:f>
              <c:numCache>
                <c:formatCode>_ * #,##0.000000000000_ ;_ * \-#,##0.000000000000_ ;_ * ""\-""??_ ;_ @_ </c:formatCode>
                <c:ptCount val="31"/>
                <c:pt idx="0">
                  <c:v>4123.7384717211462</c:v>
                </c:pt>
                <c:pt idx="1">
                  <c:v>5084.0071669519357</c:v>
                </c:pt>
                <c:pt idx="2">
                  <c:v>14339.179801136761</c:v>
                </c:pt>
                <c:pt idx="3">
                  <c:v>9891.9251930872269</c:v>
                </c:pt>
                <c:pt idx="4">
                  <c:v>20341.883605299859</c:v>
                </c:pt>
                <c:pt idx="5">
                  <c:v>20707.098184121041</c:v>
                </c:pt>
                <c:pt idx="6">
                  <c:v>21006.162260013189</c:v>
                </c:pt>
                <c:pt idx="7">
                  <c:v>22256.275741274178</c:v>
                </c:pt>
                <c:pt idx="8">
                  <c:v>22473.916747262912</c:v>
                </c:pt>
                <c:pt idx="9">
                  <c:v>22673.720499571064</c:v>
                </c:pt>
                <c:pt idx="10">
                  <c:v>21868.235444220583</c:v>
                </c:pt>
                <c:pt idx="11">
                  <c:v>18068.611354944864</c:v>
                </c:pt>
                <c:pt idx="12">
                  <c:v>16283.933597735228</c:v>
                </c:pt>
                <c:pt idx="13">
                  <c:v>14520.989340012251</c:v>
                </c:pt>
                <c:pt idx="14">
                  <c:v>13785.444652286253</c:v>
                </c:pt>
                <c:pt idx="15">
                  <c:v>13081.283608678987</c:v>
                </c:pt>
                <c:pt idx="16">
                  <c:v>12411.132554698201</c:v>
                </c:pt>
                <c:pt idx="17">
                  <c:v>11776.562449163401</c:v>
                </c:pt>
                <c:pt idx="18">
                  <c:v>11178.219965791566</c:v>
                </c:pt>
                <c:pt idx="19">
                  <c:v>10616.021503535198</c:v>
                </c:pt>
                <c:pt idx="20">
                  <c:v>10089.354824427253</c:v>
                </c:pt>
                <c:pt idx="21">
                  <c:v>9597.2215561297744</c:v>
                </c:pt>
                <c:pt idx="22">
                  <c:v>9138.1791414776981</c:v>
                </c:pt>
                <c:pt idx="23">
                  <c:v>8710.5170349597101</c:v>
                </c:pt>
                <c:pt idx="24">
                  <c:v>8312.6743923848462</c:v>
                </c:pt>
                <c:pt idx="25">
                  <c:v>7942.7388521824723</c:v>
                </c:pt>
                <c:pt idx="26">
                  <c:v>7598.9369491903981</c:v>
                </c:pt>
                <c:pt idx="27">
                  <c:v>7279.3103481412427</c:v>
                </c:pt>
                <c:pt idx="28">
                  <c:v>5673.0287618734246</c:v>
                </c:pt>
                <c:pt idx="29">
                  <c:v>5729.757512063481</c:v>
                </c:pt>
                <c:pt idx="30">
                  <c:v>5787.0572385572232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C-A543-BC0C-E2A792CA707F}"/>
            </c:ext>
          </c:extLst>
        </c:ser>
        <c:ser>
          <c:idx val="2"/>
          <c:order val="2"/>
          <c:tx>
            <c:strRef>
              <c:f>'6 SALES 2010-2050 MinEnergia'!$A$29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'6 SALES 2010-2050 MinEnergia'!$B$29:$AF$29</c:f>
              <c:numCache>
                <c:formatCode>_ * #,##0.000000000000_ ;_ * \-#,##0.000000000000_ ;_ * ""\-""??_ ;_ @_ </c:formatCode>
                <c:ptCount val="31"/>
                <c:pt idx="0">
                  <c:v>78614.035599999988</c:v>
                </c:pt>
                <c:pt idx="1">
                  <c:v>114535.00292427991</c:v>
                </c:pt>
                <c:pt idx="2">
                  <c:v>100000.40839298459</c:v>
                </c:pt>
                <c:pt idx="3">
                  <c:v>90551.276307387612</c:v>
                </c:pt>
                <c:pt idx="4">
                  <c:v>51301.656000357594</c:v>
                </c:pt>
                <c:pt idx="5">
                  <c:v>39951.211606261204</c:v>
                </c:pt>
                <c:pt idx="6">
                  <c:v>27600.706901162201</c:v>
                </c:pt>
                <c:pt idx="7">
                  <c:v>27600.990041099998</c:v>
                </c:pt>
                <c:pt idx="8">
                  <c:v>58652.063933176993</c:v>
                </c:pt>
                <c:pt idx="9">
                  <c:v>20700.746024751301</c:v>
                </c:pt>
                <c:pt idx="10">
                  <c:v>55201.932366418005</c:v>
                </c:pt>
                <c:pt idx="11">
                  <c:v>3449.9248769644996</c:v>
                </c:pt>
                <c:pt idx="12">
                  <c:v>34501.0925545797</c:v>
                </c:pt>
                <c:pt idx="13">
                  <c:v>34501.185550920003</c:v>
                </c:pt>
                <c:pt idx="14">
                  <c:v>999.96465531690001</c:v>
                </c:pt>
                <c:pt idx="15">
                  <c:v>2145.1903261263005</c:v>
                </c:pt>
                <c:pt idx="16">
                  <c:v>2147.2302044615008</c:v>
                </c:pt>
                <c:pt idx="17">
                  <c:v>2149.3829783760007</c:v>
                </c:pt>
                <c:pt idx="18">
                  <c:v>2151.6221585209</c:v>
                </c:pt>
                <c:pt idx="19">
                  <c:v>2153.5257247499999</c:v>
                </c:pt>
                <c:pt idx="20">
                  <c:v>4311.5035465968995</c:v>
                </c:pt>
                <c:pt idx="21">
                  <c:v>21601.299204857394</c:v>
                </c:pt>
                <c:pt idx="22">
                  <c:v>21817.459711822397</c:v>
                </c:pt>
                <c:pt idx="23">
                  <c:v>22035.678930724804</c:v>
                </c:pt>
                <c:pt idx="24">
                  <c:v>22256.013655406794</c:v>
                </c:pt>
                <c:pt idx="25">
                  <c:v>22478.467204275999</c:v>
                </c:pt>
                <c:pt idx="26">
                  <c:v>22703.445052922001</c:v>
                </c:pt>
                <c:pt idx="27">
                  <c:v>22930.47179999519</c:v>
                </c:pt>
                <c:pt idx="28">
                  <c:v>23159.614903862501</c:v>
                </c:pt>
                <c:pt idx="29">
                  <c:v>23391.201961458901</c:v>
                </c:pt>
                <c:pt idx="30">
                  <c:v>23625.208814171201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BC-A543-BC0C-E2A792CA707F}"/>
            </c:ext>
          </c:extLst>
        </c:ser>
        <c:ser>
          <c:idx val="5"/>
          <c:order val="3"/>
          <c:tx>
            <c:strRef>
              <c:f>'6 SALES 2010-2050 MinEnergia'!$A$87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'6 SALES 2010-2050 MinEnergia'!$B$87:$AF$87</c:f>
              <c:numCache>
                <c:formatCode>_ * #,##0.000000000000_ ;_ * \-#,##0.000000000000_ ;_ * ""\-""??_ ;_ @_ </c:formatCode>
                <c:ptCount val="31"/>
                <c:pt idx="0">
                  <c:v>525868.54405000003</c:v>
                </c:pt>
                <c:pt idx="1">
                  <c:v>741377.41555281065</c:v>
                </c:pt>
                <c:pt idx="2">
                  <c:v>435573.34601448436</c:v>
                </c:pt>
                <c:pt idx="3">
                  <c:v>351659.29643704998</c:v>
                </c:pt>
                <c:pt idx="4">
                  <c:v>349039.98787968722</c:v>
                </c:pt>
                <c:pt idx="5">
                  <c:v>399422.21794004121</c:v>
                </c:pt>
                <c:pt idx="6">
                  <c:v>387016.94768447353</c:v>
                </c:pt>
                <c:pt idx="7">
                  <c:v>364689.76792990009</c:v>
                </c:pt>
                <c:pt idx="8">
                  <c:v>335744.83970056893</c:v>
                </c:pt>
                <c:pt idx="9">
                  <c:v>317552.9309743183</c:v>
                </c:pt>
                <c:pt idx="10">
                  <c:v>291089.99963472597</c:v>
                </c:pt>
                <c:pt idx="11">
                  <c:v>283648.38220667461</c:v>
                </c:pt>
                <c:pt idx="12">
                  <c:v>120865.09976517063</c:v>
                </c:pt>
                <c:pt idx="13">
                  <c:v>156993.09113221202</c:v>
                </c:pt>
                <c:pt idx="14">
                  <c:v>248915.09278785018</c:v>
                </c:pt>
                <c:pt idx="15">
                  <c:v>248087.78984433869</c:v>
                </c:pt>
                <c:pt idx="16">
                  <c:v>219972.08631014312</c:v>
                </c:pt>
                <c:pt idx="17">
                  <c:v>111702.0779194576</c:v>
                </c:pt>
                <c:pt idx="18">
                  <c:v>138402.94782150318</c:v>
                </c:pt>
                <c:pt idx="19">
                  <c:v>155105.03743110999</c:v>
                </c:pt>
                <c:pt idx="20">
                  <c:v>185770.3409940438</c:v>
                </c:pt>
                <c:pt idx="21">
                  <c:v>172332.72199270959</c:v>
                </c:pt>
                <c:pt idx="22">
                  <c:v>190067.12932538561</c:v>
                </c:pt>
                <c:pt idx="23">
                  <c:v>192347.95957135479</c:v>
                </c:pt>
                <c:pt idx="24">
                  <c:v>194656.45790063581</c:v>
                </c:pt>
                <c:pt idx="25">
                  <c:v>164160.29872719198</c:v>
                </c:pt>
                <c:pt idx="26">
                  <c:v>132641.39909358919</c:v>
                </c:pt>
                <c:pt idx="27">
                  <c:v>116989.4320763259</c:v>
                </c:pt>
                <c:pt idx="28">
                  <c:v>100978.9344303265</c:v>
                </c:pt>
                <c:pt idx="29">
                  <c:v>84653.941315342585</c:v>
                </c:pt>
                <c:pt idx="30">
                  <c:v>85077.113082169599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BC-A543-BC0C-E2A792CA707F}"/>
            </c:ext>
          </c:extLst>
        </c:ser>
        <c:ser>
          <c:idx val="6"/>
          <c:order val="4"/>
          <c:tx>
            <c:strRef>
              <c:f>'6 SALES 2010-2050 MinEnergia'!$A$40</c:f>
              <c:strCache>
                <c:ptCount val="1"/>
                <c:pt idx="0">
                  <c:v>      Microbus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MinEnergia'!$B$40:$AF$40</c:f>
              <c:numCache>
                <c:formatCode>_ * #,##0.000000000000_ ;_ * \-#,##0.000000000000_ ;_ * ""\-""??_ ;_ @_ </c:formatCode>
                <c:ptCount val="31"/>
                <c:pt idx="0">
                  <c:v>504.01022600065204</c:v>
                </c:pt>
                <c:pt idx="1">
                  <c:v>499.01000247817177</c:v>
                </c:pt>
                <c:pt idx="2">
                  <c:v>9242.6986703044404</c:v>
                </c:pt>
                <c:pt idx="3">
                  <c:v>18608.447288835516</c:v>
                </c:pt>
                <c:pt idx="4">
                  <c:v>21475.572146088398</c:v>
                </c:pt>
                <c:pt idx="5">
                  <c:v>15642.398640442709</c:v>
                </c:pt>
                <c:pt idx="6">
                  <c:v>18778.209791383084</c:v>
                </c:pt>
                <c:pt idx="7">
                  <c:v>13259.546705160206</c:v>
                </c:pt>
                <c:pt idx="8">
                  <c:v>21212.925811842382</c:v>
                </c:pt>
                <c:pt idx="9">
                  <c:v>19619.676723704095</c:v>
                </c:pt>
                <c:pt idx="10">
                  <c:v>8403.2444836984396</c:v>
                </c:pt>
                <c:pt idx="11">
                  <c:v>7476.8542466301196</c:v>
                </c:pt>
                <c:pt idx="12">
                  <c:v>6765.130286696336</c:v>
                </c:pt>
                <c:pt idx="13">
                  <c:v>6209.0197748728433</c:v>
                </c:pt>
                <c:pt idx="14">
                  <c:v>5765.0516486812994</c:v>
                </c:pt>
                <c:pt idx="15">
                  <c:v>5402.1071619875347</c:v>
                </c:pt>
                <c:pt idx="16">
                  <c:v>5098.2991812670762</c:v>
                </c:pt>
                <c:pt idx="17">
                  <c:v>4838.4103095945056</c:v>
                </c:pt>
                <c:pt idx="18">
                  <c:v>5611.8160452182628</c:v>
                </c:pt>
                <c:pt idx="19">
                  <c:v>14411.056798473586</c:v>
                </c:pt>
                <c:pt idx="20">
                  <c:v>16230.715738591723</c:v>
                </c:pt>
                <c:pt idx="21">
                  <c:v>16067.152902619084</c:v>
                </c:pt>
                <c:pt idx="22">
                  <c:v>16306.556167607054</c:v>
                </c:pt>
                <c:pt idx="23">
                  <c:v>17121.841229663354</c:v>
                </c:pt>
                <c:pt idx="24">
                  <c:v>17977.889908637877</c:v>
                </c:pt>
                <c:pt idx="25">
                  <c:v>18876.856320434752</c:v>
                </c:pt>
                <c:pt idx="26">
                  <c:v>19820.63799067591</c:v>
                </c:pt>
                <c:pt idx="27">
                  <c:v>20811.768225892436</c:v>
                </c:pt>
                <c:pt idx="28">
                  <c:v>21852.281611886574</c:v>
                </c:pt>
                <c:pt idx="29">
                  <c:v>22944.967039326348</c:v>
                </c:pt>
                <c:pt idx="30">
                  <c:v>24092.179704466726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BC-A543-BC0C-E2A792CA707F}"/>
            </c:ext>
          </c:extLst>
        </c:ser>
        <c:ser>
          <c:idx val="7"/>
          <c:order val="5"/>
          <c:tx>
            <c:strRef>
              <c:f>'6 SALES 2010-2050 MinEnergia'!$A$48</c:f>
              <c:strCache>
                <c:ptCount val="1"/>
                <c:pt idx="0">
                  <c:v>      Bus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MinEnergia'!$B$48:$AF$48</c:f>
              <c:numCache>
                <c:formatCode>_ * #,##0.000000000000_ ;_ * \-#,##0.000000000000_ ;_ * ""\-""??_ ;_ @_ </c:formatCode>
                <c:ptCount val="31"/>
                <c:pt idx="0">
                  <c:v>952.01931594555276</c:v>
                </c:pt>
                <c:pt idx="1">
                  <c:v>4399.0881782706365</c:v>
                </c:pt>
                <c:pt idx="2">
                  <c:v>5254.1492928672042</c:v>
                </c:pt>
                <c:pt idx="3">
                  <c:v>3544.8544246679562</c:v>
                </c:pt>
                <c:pt idx="4">
                  <c:v>6822.6792615144441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16613.953428165656</c:v>
                </c:pt>
                <c:pt idx="9">
                  <c:v>0</c:v>
                </c:pt>
                <c:pt idx="10">
                  <c:v>8956.9778684593257</c:v>
                </c:pt>
                <c:pt idx="11">
                  <c:v>4817.1206880879499</c:v>
                </c:pt>
                <c:pt idx="12">
                  <c:v>0</c:v>
                </c:pt>
                <c:pt idx="13">
                  <c:v>8533.3396963144442</c:v>
                </c:pt>
                <c:pt idx="14">
                  <c:v>5792.5357968258131</c:v>
                </c:pt>
                <c:pt idx="15">
                  <c:v>6520.468993935634</c:v>
                </c:pt>
                <c:pt idx="16">
                  <c:v>0</c:v>
                </c:pt>
                <c:pt idx="17">
                  <c:v>0</c:v>
                </c:pt>
                <c:pt idx="18">
                  <c:v>12874.18957089262</c:v>
                </c:pt>
                <c:pt idx="19">
                  <c:v>7805.8026823264408</c:v>
                </c:pt>
                <c:pt idx="20">
                  <c:v>3916.0870835332203</c:v>
                </c:pt>
                <c:pt idx="21">
                  <c:v>4172.9808753496764</c:v>
                </c:pt>
                <c:pt idx="22">
                  <c:v>5238.6558946151936</c:v>
                </c:pt>
                <c:pt idx="23">
                  <c:v>4241.5818398220599</c:v>
                </c:pt>
                <c:pt idx="24">
                  <c:v>6058.5781650351646</c:v>
                </c:pt>
                <c:pt idx="25">
                  <c:v>0</c:v>
                </c:pt>
                <c:pt idx="26">
                  <c:v>0</c:v>
                </c:pt>
                <c:pt idx="27">
                  <c:v>10317.646826941886</c:v>
                </c:pt>
                <c:pt idx="28">
                  <c:v>0</c:v>
                </c:pt>
                <c:pt idx="29">
                  <c:v>0</c:v>
                </c:pt>
                <c:pt idx="30">
                  <c:v>2272.3406938541834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BC-A543-BC0C-E2A792CA707F}"/>
            </c:ext>
          </c:extLst>
        </c:ser>
        <c:ser>
          <c:idx val="8"/>
          <c:order val="6"/>
          <c:tx>
            <c:strRef>
              <c:f>'6 SALES 2010-2050 MinEnergia'!$A$57</c:f>
              <c:strCache>
                <c:ptCount val="1"/>
                <c:pt idx="0">
                  <c:v>      T Masivo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MinEnergia'!$B$57:$AF$57</c:f>
              <c:numCache>
                <c:formatCode>_ * #,##0.000000000000_ ;_ * \-#,##0.000000000000_ ;_ * ""\-""??_ ;_ @_ </c:formatCode>
                <c:ptCount val="31"/>
                <c:pt idx="0">
                  <c:v>5357.1086915468732</c:v>
                </c:pt>
                <c:pt idx="1">
                  <c:v>807.19044032206966</c:v>
                </c:pt>
                <c:pt idx="2">
                  <c:v>0</c:v>
                </c:pt>
                <c:pt idx="3">
                  <c:v>13618.825245759175</c:v>
                </c:pt>
                <c:pt idx="4">
                  <c:v>0</c:v>
                </c:pt>
                <c:pt idx="5">
                  <c:v>0</c:v>
                </c:pt>
                <c:pt idx="6">
                  <c:v>4102.2966617031716</c:v>
                </c:pt>
                <c:pt idx="7">
                  <c:v>0</c:v>
                </c:pt>
                <c:pt idx="8">
                  <c:v>0</c:v>
                </c:pt>
                <c:pt idx="9">
                  <c:v>17999.931383854117</c:v>
                </c:pt>
                <c:pt idx="10">
                  <c:v>4390.4805116535626</c:v>
                </c:pt>
                <c:pt idx="11">
                  <c:v>12999.963208763978</c:v>
                </c:pt>
                <c:pt idx="12">
                  <c:v>6999.9840576313454</c:v>
                </c:pt>
                <c:pt idx="13">
                  <c:v>0</c:v>
                </c:pt>
                <c:pt idx="14">
                  <c:v>11999.978534233114</c:v>
                </c:pt>
                <c:pt idx="15">
                  <c:v>0</c:v>
                </c:pt>
                <c:pt idx="16">
                  <c:v>7271.201498121547</c:v>
                </c:pt>
                <c:pt idx="17">
                  <c:v>0</c:v>
                </c:pt>
                <c:pt idx="18">
                  <c:v>1854.122201731604</c:v>
                </c:pt>
                <c:pt idx="19">
                  <c:v>15673.642005006035</c:v>
                </c:pt>
                <c:pt idx="20">
                  <c:v>0</c:v>
                </c:pt>
                <c:pt idx="21">
                  <c:v>8388.8733285646285</c:v>
                </c:pt>
                <c:pt idx="22">
                  <c:v>757.35119467406582</c:v>
                </c:pt>
                <c:pt idx="23">
                  <c:v>7162.7872401301975</c:v>
                </c:pt>
                <c:pt idx="24">
                  <c:v>7592.5361551402984</c:v>
                </c:pt>
                <c:pt idx="25">
                  <c:v>0</c:v>
                </c:pt>
                <c:pt idx="26">
                  <c:v>16579.0739605243</c:v>
                </c:pt>
                <c:pt idx="27">
                  <c:v>9042.8813242705655</c:v>
                </c:pt>
                <c:pt idx="28">
                  <c:v>13745.973090287986</c:v>
                </c:pt>
                <c:pt idx="29">
                  <c:v>13000.029093374784</c:v>
                </c:pt>
                <c:pt idx="30">
                  <c:v>1865.0328705435927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BC-A543-BC0C-E2A792CA707F}"/>
            </c:ext>
          </c:extLst>
        </c:ser>
        <c:ser>
          <c:idx val="9"/>
          <c:order val="7"/>
          <c:tx>
            <c:strRef>
              <c:f>'6 SALES 2010-2050 MinEnergia'!$A$67</c:f>
              <c:strCache>
                <c:ptCount val="1"/>
                <c:pt idx="0">
                  <c:v>      Camion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MinEnergia'!$B$67:$AF$67</c:f>
              <c:numCache>
                <c:formatCode>_ * #,##0.000000000000_ ;_ * \-#,##0.000000000000_ ;_ * ""\-""??_ ;_ @_ </c:formatCode>
                <c:ptCount val="31"/>
                <c:pt idx="0">
                  <c:v>7530.1527793488431</c:v>
                </c:pt>
                <c:pt idx="1">
                  <c:v>10752.215522377777</c:v>
                </c:pt>
                <c:pt idx="2">
                  <c:v>6118.4059086913812</c:v>
                </c:pt>
                <c:pt idx="3">
                  <c:v>6005.550088933107</c:v>
                </c:pt>
                <c:pt idx="4">
                  <c:v>6125.5986501015022</c:v>
                </c:pt>
                <c:pt idx="5">
                  <c:v>6248.1153306241595</c:v>
                </c:pt>
                <c:pt idx="6">
                  <c:v>6373.150588171542</c:v>
                </c:pt>
                <c:pt idx="7">
                  <c:v>6500.5829720278462</c:v>
                </c:pt>
                <c:pt idx="8">
                  <c:v>6630.6086067505148</c:v>
                </c:pt>
                <c:pt idx="9">
                  <c:v>6763.1558147690866</c:v>
                </c:pt>
                <c:pt idx="10">
                  <c:v>6898.4497952907996</c:v>
                </c:pt>
                <c:pt idx="11">
                  <c:v>7036.4029242852885</c:v>
                </c:pt>
                <c:pt idx="12">
                  <c:v>7177.1322046071282</c:v>
                </c:pt>
                <c:pt idx="13">
                  <c:v>7320.6730143710147</c:v>
                </c:pt>
                <c:pt idx="14">
                  <c:v>7467.0858232061601</c:v>
                </c:pt>
                <c:pt idx="15">
                  <c:v>7616.4699921125684</c:v>
                </c:pt>
                <c:pt idx="16">
                  <c:v>7768.8240361811449</c:v>
                </c:pt>
                <c:pt idx="17">
                  <c:v>7924.1712602772523</c:v>
                </c:pt>
                <c:pt idx="18">
                  <c:v>8082.6802351038741</c:v>
                </c:pt>
                <c:pt idx="19">
                  <c:v>8244.3364271134888</c:v>
                </c:pt>
                <c:pt idx="20">
                  <c:v>8409.1670199894361</c:v>
                </c:pt>
                <c:pt idx="21">
                  <c:v>8577.3701109482008</c:v>
                </c:pt>
                <c:pt idx="22">
                  <c:v>8748.9253368309419</c:v>
                </c:pt>
                <c:pt idx="23">
                  <c:v>8923.8904132510761</c:v>
                </c:pt>
                <c:pt idx="24">
                  <c:v>9102.3403190594036</c:v>
                </c:pt>
                <c:pt idx="25">
                  <c:v>9284.4436461886526</c:v>
                </c:pt>
                <c:pt idx="26">
                  <c:v>9470.094616501241</c:v>
                </c:pt>
                <c:pt idx="27">
                  <c:v>9659.5234542047474</c:v>
                </c:pt>
                <c:pt idx="28">
                  <c:v>9852.7077567789056</c:v>
                </c:pt>
                <c:pt idx="29">
                  <c:v>10049.76088148015</c:v>
                </c:pt>
                <c:pt idx="30">
                  <c:v>10250.780167453726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BC-A543-BC0C-E2A792CA707F}"/>
            </c:ext>
          </c:extLst>
        </c:ser>
        <c:ser>
          <c:idx val="10"/>
          <c:order val="8"/>
          <c:tx>
            <c:strRef>
              <c:f>'6 SALES 2010-2050 MinEnergia'!$A$77</c:f>
              <c:strCache>
                <c:ptCount val="1"/>
                <c:pt idx="0">
                  <c:v>      Tractocamion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MinEnergia'!$B$77:$AF$77</c:f>
              <c:numCache>
                <c:formatCode>_ * #,##0.000000000000_ ;_ * \-#,##0.000000000000_ ;_ * ""\-""??_ ;_ @_ </c:formatCode>
                <c:ptCount val="31"/>
                <c:pt idx="0">
                  <c:v>2545.0516371580784</c:v>
                </c:pt>
                <c:pt idx="1">
                  <c:v>4152.0832271669433</c:v>
                </c:pt>
                <c:pt idx="2">
                  <c:v>2406.2862120673744</c:v>
                </c:pt>
                <c:pt idx="3">
                  <c:v>2361.901546014059</c:v>
                </c:pt>
                <c:pt idx="4">
                  <c:v>2409.1150198876521</c:v>
                </c:pt>
                <c:pt idx="5">
                  <c:v>2457.2991716895367</c:v>
                </c:pt>
                <c:pt idx="6">
                  <c:v>2506.4738457384033</c:v>
                </c:pt>
                <c:pt idx="7">
                  <c:v>2556.5912771119438</c:v>
                </c:pt>
                <c:pt idx="8">
                  <c:v>2607.7285989434381</c:v>
                </c:pt>
                <c:pt idx="9">
                  <c:v>2659.8576214148052</c:v>
                </c:pt>
                <c:pt idx="10">
                  <c:v>2713.0669123254725</c:v>
                </c:pt>
                <c:pt idx="11">
                  <c:v>2767.3220103305653</c:v>
                </c:pt>
                <c:pt idx="12">
                  <c:v>2822.6689310687866</c:v>
                </c:pt>
                <c:pt idx="13">
                  <c:v>2879.1215882736933</c:v>
                </c:pt>
                <c:pt idx="14">
                  <c:v>2936.703763831807</c:v>
                </c:pt>
                <c:pt idx="15">
                  <c:v>2995.454535079266</c:v>
                </c:pt>
                <c:pt idx="16">
                  <c:v>3055.3733180214294</c:v>
                </c:pt>
                <c:pt idx="17">
                  <c:v>3116.4692781463359</c:v>
                </c:pt>
                <c:pt idx="18">
                  <c:v>3178.8087120293371</c:v>
                </c:pt>
                <c:pt idx="19">
                  <c:v>3242.3859038229511</c:v>
                </c:pt>
                <c:pt idx="20">
                  <c:v>3307.2115445018185</c:v>
                </c:pt>
                <c:pt idx="21">
                  <c:v>3373.3635430193144</c:v>
                </c:pt>
                <c:pt idx="22">
                  <c:v>3440.8338908207456</c:v>
                </c:pt>
                <c:pt idx="23">
                  <c:v>3509.6452866755089</c:v>
                </c:pt>
                <c:pt idx="24">
                  <c:v>3579.8272187505481</c:v>
                </c:pt>
                <c:pt idx="25">
                  <c:v>3651.4459919705864</c:v>
                </c:pt>
                <c:pt idx="26">
                  <c:v>3724.4600052261503</c:v>
                </c:pt>
                <c:pt idx="27">
                  <c:v>3798.9598025812729</c:v>
                </c:pt>
                <c:pt idx="28">
                  <c:v>3874.9365734280241</c:v>
                </c:pt>
                <c:pt idx="29">
                  <c:v>3952.4348996407093</c:v>
                </c:pt>
                <c:pt idx="30">
                  <c:v>4031.4930633873682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BC-A543-BC0C-E2A792CA7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Categorías agrupadas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'6 SALES 2010-2050 MinEnergia'!$A$11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MinEnergia'!$B$11:$AF$11</c:f>
              <c:numCache>
                <c:formatCode>_ * #,##0.000000000000_ ;_ * \-#,##0.000000000000_ ;_ * ""\-""??_ ;_ @_ </c:formatCode>
                <c:ptCount val="31"/>
                <c:pt idx="0">
                  <c:v>92730.339228278855</c:v>
                </c:pt>
                <c:pt idx="1">
                  <c:v>114411.16128534195</c:v>
                </c:pt>
                <c:pt idx="2">
                  <c:v>105526.56790746383</c:v>
                </c:pt>
                <c:pt idx="3">
                  <c:v>114542.63286826541</c:v>
                </c:pt>
                <c:pt idx="4">
                  <c:v>119983.74383706335</c:v>
                </c:pt>
                <c:pt idx="5">
                  <c:v>122991.40622682017</c:v>
                </c:pt>
                <c:pt idx="6">
                  <c:v>124283.76006735481</c:v>
                </c:pt>
                <c:pt idx="7">
                  <c:v>124337.29533342586</c:v>
                </c:pt>
                <c:pt idx="8">
                  <c:v>123483.35417328907</c:v>
                </c:pt>
                <c:pt idx="9">
                  <c:v>121962.29605761722</c:v>
                </c:pt>
                <c:pt idx="10">
                  <c:v>119951.87418320781</c:v>
                </c:pt>
                <c:pt idx="11">
                  <c:v>117588.75318331813</c:v>
                </c:pt>
                <c:pt idx="12">
                  <c:v>114977.77350251087</c:v>
                </c:pt>
                <c:pt idx="13">
                  <c:v>112201.37790302373</c:v>
                </c:pt>
                <c:pt idx="14">
                  <c:v>109324.16403776844</c:v>
                </c:pt>
                <c:pt idx="15">
                  <c:v>106396.67823774103</c:v>
                </c:pt>
                <c:pt idx="16">
                  <c:v>103458.39359710598</c:v>
                </c:pt>
                <c:pt idx="17">
                  <c:v>100540.55850498487</c:v>
                </c:pt>
                <c:pt idx="18">
                  <c:v>97666.266989208627</c:v>
                </c:pt>
                <c:pt idx="19">
                  <c:v>94853.369023862309</c:v>
                </c:pt>
                <c:pt idx="20">
                  <c:v>92114.446148315823</c:v>
                </c:pt>
                <c:pt idx="21">
                  <c:v>89458.601785802311</c:v>
                </c:pt>
                <c:pt idx="22">
                  <c:v>86891.446136766303</c:v>
                </c:pt>
                <c:pt idx="23">
                  <c:v>68489.846653418484</c:v>
                </c:pt>
                <c:pt idx="24">
                  <c:v>69174.549384949234</c:v>
                </c:pt>
                <c:pt idx="25">
                  <c:v>69866.223257755541</c:v>
                </c:pt>
                <c:pt idx="26">
                  <c:v>70564.951931370786</c:v>
                </c:pt>
                <c:pt idx="27">
                  <c:v>71270.725241646753</c:v>
                </c:pt>
                <c:pt idx="28">
                  <c:v>71983.313371556054</c:v>
                </c:pt>
                <c:pt idx="29">
                  <c:v>72703.126997313011</c:v>
                </c:pt>
                <c:pt idx="30">
                  <c:v>73430.185565396387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2-E449-92E1-53C97A481D89}"/>
            </c:ext>
          </c:extLst>
        </c:ser>
        <c:ser>
          <c:idx val="1"/>
          <c:order val="1"/>
          <c:tx>
            <c:strRef>
              <c:f>'6 SALES 2010-2050 MinEnergia'!$A$20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'6 SALES 2010-2050 MinEnergia'!$B$20:$AF$20</c:f>
              <c:numCache>
                <c:formatCode>_ * #,##0.000000000000_ ;_ * \-#,##0.000000000000_ ;_ * ""\-""??_ ;_ @_ </c:formatCode>
                <c:ptCount val="31"/>
                <c:pt idx="0">
                  <c:v>4123.7384717211462</c:v>
                </c:pt>
                <c:pt idx="1">
                  <c:v>5084.0071669519357</c:v>
                </c:pt>
                <c:pt idx="2">
                  <c:v>14339.179801136761</c:v>
                </c:pt>
                <c:pt idx="3">
                  <c:v>9891.9251930872269</c:v>
                </c:pt>
                <c:pt idx="4">
                  <c:v>20341.883605299859</c:v>
                </c:pt>
                <c:pt idx="5">
                  <c:v>20707.098184121041</c:v>
                </c:pt>
                <c:pt idx="6">
                  <c:v>21006.162260013189</c:v>
                </c:pt>
                <c:pt idx="7">
                  <c:v>22256.275741274178</c:v>
                </c:pt>
                <c:pt idx="8">
                  <c:v>22473.916747262912</c:v>
                </c:pt>
                <c:pt idx="9">
                  <c:v>22673.720499571064</c:v>
                </c:pt>
                <c:pt idx="10">
                  <c:v>21868.235444220583</c:v>
                </c:pt>
                <c:pt idx="11">
                  <c:v>18068.611354944864</c:v>
                </c:pt>
                <c:pt idx="12">
                  <c:v>16283.933597735228</c:v>
                </c:pt>
                <c:pt idx="13">
                  <c:v>14520.989340012251</c:v>
                </c:pt>
                <c:pt idx="14">
                  <c:v>13785.444652286253</c:v>
                </c:pt>
                <c:pt idx="15">
                  <c:v>13081.283608678987</c:v>
                </c:pt>
                <c:pt idx="16">
                  <c:v>12411.132554698201</c:v>
                </c:pt>
                <c:pt idx="17">
                  <c:v>11776.562449163401</c:v>
                </c:pt>
                <c:pt idx="18">
                  <c:v>11178.219965791566</c:v>
                </c:pt>
                <c:pt idx="19">
                  <c:v>10616.021503535198</c:v>
                </c:pt>
                <c:pt idx="20">
                  <c:v>10089.354824427253</c:v>
                </c:pt>
                <c:pt idx="21">
                  <c:v>9597.2215561297744</c:v>
                </c:pt>
                <c:pt idx="22">
                  <c:v>9138.1791414776981</c:v>
                </c:pt>
                <c:pt idx="23">
                  <c:v>8710.5170349597101</c:v>
                </c:pt>
                <c:pt idx="24">
                  <c:v>8312.6743923848462</c:v>
                </c:pt>
                <c:pt idx="25">
                  <c:v>7942.7388521824723</c:v>
                </c:pt>
                <c:pt idx="26">
                  <c:v>7598.9369491903981</c:v>
                </c:pt>
                <c:pt idx="27">
                  <c:v>7279.3103481412427</c:v>
                </c:pt>
                <c:pt idx="28">
                  <c:v>5673.0287618734246</c:v>
                </c:pt>
                <c:pt idx="29">
                  <c:v>5729.757512063481</c:v>
                </c:pt>
                <c:pt idx="30">
                  <c:v>5787.0572385572232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2-E449-92E1-53C97A481D89}"/>
            </c:ext>
          </c:extLst>
        </c:ser>
        <c:ser>
          <c:idx val="2"/>
          <c:order val="2"/>
          <c:tx>
            <c:strRef>
              <c:f>'6 SALES 2010-2050 MinEnergia'!$A$29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'6 SALES 2010-2050 MinEnergia'!$B$29:$AF$29</c:f>
              <c:numCache>
                <c:formatCode>_ * #,##0.000000000000_ ;_ * \-#,##0.000000000000_ ;_ * ""\-""??_ ;_ @_ </c:formatCode>
                <c:ptCount val="31"/>
                <c:pt idx="0">
                  <c:v>78614.035599999988</c:v>
                </c:pt>
                <c:pt idx="1">
                  <c:v>114535.00292427991</c:v>
                </c:pt>
                <c:pt idx="2">
                  <c:v>100000.40839298459</c:v>
                </c:pt>
                <c:pt idx="3">
                  <c:v>90551.276307387612</c:v>
                </c:pt>
                <c:pt idx="4">
                  <c:v>51301.656000357594</c:v>
                </c:pt>
                <c:pt idx="5">
                  <c:v>39951.211606261204</c:v>
                </c:pt>
                <c:pt idx="6">
                  <c:v>27600.706901162201</c:v>
                </c:pt>
                <c:pt idx="7">
                  <c:v>27600.990041099998</c:v>
                </c:pt>
                <c:pt idx="8">
                  <c:v>58652.063933176993</c:v>
                </c:pt>
                <c:pt idx="9">
                  <c:v>20700.746024751301</c:v>
                </c:pt>
                <c:pt idx="10">
                  <c:v>55201.932366418005</c:v>
                </c:pt>
                <c:pt idx="11">
                  <c:v>3449.9248769644996</c:v>
                </c:pt>
                <c:pt idx="12">
                  <c:v>34501.0925545797</c:v>
                </c:pt>
                <c:pt idx="13">
                  <c:v>34501.185550920003</c:v>
                </c:pt>
                <c:pt idx="14">
                  <c:v>999.96465531690001</c:v>
                </c:pt>
                <c:pt idx="15">
                  <c:v>2145.1903261263005</c:v>
                </c:pt>
                <c:pt idx="16">
                  <c:v>2147.2302044615008</c:v>
                </c:pt>
                <c:pt idx="17">
                  <c:v>2149.3829783760007</c:v>
                </c:pt>
                <c:pt idx="18">
                  <c:v>2151.6221585209</c:v>
                </c:pt>
                <c:pt idx="19">
                  <c:v>2153.5257247499999</c:v>
                </c:pt>
                <c:pt idx="20">
                  <c:v>4311.5035465968995</c:v>
                </c:pt>
                <c:pt idx="21">
                  <c:v>21601.299204857394</c:v>
                </c:pt>
                <c:pt idx="22">
                  <c:v>21817.459711822397</c:v>
                </c:pt>
                <c:pt idx="23">
                  <c:v>22035.678930724804</c:v>
                </c:pt>
                <c:pt idx="24">
                  <c:v>22256.013655406794</c:v>
                </c:pt>
                <c:pt idx="25">
                  <c:v>22478.467204275999</c:v>
                </c:pt>
                <c:pt idx="26">
                  <c:v>22703.445052922001</c:v>
                </c:pt>
                <c:pt idx="27">
                  <c:v>22930.47179999519</c:v>
                </c:pt>
                <c:pt idx="28">
                  <c:v>23159.614903862501</c:v>
                </c:pt>
                <c:pt idx="29">
                  <c:v>23391.201961458901</c:v>
                </c:pt>
                <c:pt idx="30">
                  <c:v>23625.208814171201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2-E449-92E1-53C97A481D89}"/>
            </c:ext>
          </c:extLst>
        </c:ser>
        <c:ser>
          <c:idx val="3"/>
          <c:order val="3"/>
          <c:tx>
            <c:strRef>
              <c:f>'6 SALES 2010-2050 MinEnergia'!$A$39</c:f>
              <c:strCache>
                <c:ptCount val="1"/>
                <c:pt idx="0">
                  <c:v>   Pasajeros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'6 SALES 2010-2050 MinEnergia'!$B$39:$AF$39</c:f>
              <c:numCache>
                <c:formatCode>_ * #,##0.000000000000_ ;_ * \-#,##0.000000000000_ ;_ * ""\-""??_ ;_ @_ </c:formatCode>
                <c:ptCount val="31"/>
                <c:pt idx="0">
                  <c:v>6813.1382334930777</c:v>
                </c:pt>
                <c:pt idx="1">
                  <c:v>5705.2886210708775</c:v>
                </c:pt>
                <c:pt idx="2">
                  <c:v>14496.847963171644</c:v>
                </c:pt>
                <c:pt idx="3">
                  <c:v>35772.126959262649</c:v>
                </c:pt>
                <c:pt idx="4">
                  <c:v>28298.251407602846</c:v>
                </c:pt>
                <c:pt idx="5">
                  <c:v>15642.398640442709</c:v>
                </c:pt>
                <c:pt idx="6">
                  <c:v>22880.506453086258</c:v>
                </c:pt>
                <c:pt idx="7">
                  <c:v>13259.546705160206</c:v>
                </c:pt>
                <c:pt idx="8">
                  <c:v>37826.879240008042</c:v>
                </c:pt>
                <c:pt idx="9">
                  <c:v>37619.608107558204</c:v>
                </c:pt>
                <c:pt idx="10">
                  <c:v>21750.702863811326</c:v>
                </c:pt>
                <c:pt idx="11">
                  <c:v>25293.93814348205</c:v>
                </c:pt>
                <c:pt idx="12">
                  <c:v>13765.114344327681</c:v>
                </c:pt>
                <c:pt idx="13">
                  <c:v>14742.359471187287</c:v>
                </c:pt>
                <c:pt idx="14">
                  <c:v>23557.565979740226</c:v>
                </c:pt>
                <c:pt idx="15">
                  <c:v>11922.576155923169</c:v>
                </c:pt>
                <c:pt idx="16">
                  <c:v>12369.500679388624</c:v>
                </c:pt>
                <c:pt idx="17">
                  <c:v>4838.4103095945056</c:v>
                </c:pt>
                <c:pt idx="18">
                  <c:v>20340.127817842487</c:v>
                </c:pt>
                <c:pt idx="19">
                  <c:v>37890.50148580606</c:v>
                </c:pt>
                <c:pt idx="20">
                  <c:v>20146.802822124944</c:v>
                </c:pt>
                <c:pt idx="21">
                  <c:v>28629.007106533387</c:v>
                </c:pt>
                <c:pt idx="22">
                  <c:v>22302.563256896312</c:v>
                </c:pt>
                <c:pt idx="23">
                  <c:v>28526.210309615613</c:v>
                </c:pt>
                <c:pt idx="24">
                  <c:v>31629.004228813345</c:v>
                </c:pt>
                <c:pt idx="25">
                  <c:v>18876.856320434752</c:v>
                </c:pt>
                <c:pt idx="26">
                  <c:v>36399.71195120021</c:v>
                </c:pt>
                <c:pt idx="27">
                  <c:v>40172.296377104889</c:v>
                </c:pt>
                <c:pt idx="28">
                  <c:v>35598.254702174563</c:v>
                </c:pt>
                <c:pt idx="29">
                  <c:v>35944.996132701133</c:v>
                </c:pt>
                <c:pt idx="30">
                  <c:v>28229.553268864507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2-E449-92E1-53C97A481D89}"/>
            </c:ext>
          </c:extLst>
        </c:ser>
        <c:ser>
          <c:idx val="4"/>
          <c:order val="4"/>
          <c:tx>
            <c:strRef>
              <c:f>'6 SALES 2010-2050 MinEnergia'!$A$66</c:f>
              <c:strCache>
                <c:ptCount val="1"/>
                <c:pt idx="0">
                  <c:v>   Carga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'6 SALES 2010-2050 MinEnergia'!$B$66:$AF$66</c:f>
              <c:numCache>
                <c:formatCode>_ * #,##0.000000000000_ ;_ * \-#,##0.000000000000_ ;_ * ""\-""??_ ;_ @_ </c:formatCode>
                <c:ptCount val="31"/>
                <c:pt idx="0">
                  <c:v>10075.204416506922</c:v>
                </c:pt>
                <c:pt idx="1">
                  <c:v>14904.29874954472</c:v>
                </c:pt>
                <c:pt idx="2">
                  <c:v>8524.6921207587548</c:v>
                </c:pt>
                <c:pt idx="3">
                  <c:v>8367.4516349471669</c:v>
                </c:pt>
                <c:pt idx="4">
                  <c:v>8534.7136699891525</c:v>
                </c:pt>
                <c:pt idx="5">
                  <c:v>8705.4145023136953</c:v>
                </c:pt>
                <c:pt idx="6">
                  <c:v>8879.6244339099449</c:v>
                </c:pt>
                <c:pt idx="7">
                  <c:v>9057.174249139789</c:v>
                </c:pt>
                <c:pt idx="8">
                  <c:v>9238.3372056939534</c:v>
                </c:pt>
                <c:pt idx="9">
                  <c:v>9423.0134361838918</c:v>
                </c:pt>
                <c:pt idx="10">
                  <c:v>9611.5167076162725</c:v>
                </c:pt>
                <c:pt idx="11">
                  <c:v>9803.7249346158533</c:v>
                </c:pt>
                <c:pt idx="12">
                  <c:v>9999.8011356759125</c:v>
                </c:pt>
                <c:pt idx="13">
                  <c:v>10199.794602644708</c:v>
                </c:pt>
                <c:pt idx="14">
                  <c:v>10403.789587037967</c:v>
                </c:pt>
                <c:pt idx="15">
                  <c:v>10611.924527191833</c:v>
                </c:pt>
                <c:pt idx="16">
                  <c:v>10824.197354202573</c:v>
                </c:pt>
                <c:pt idx="17">
                  <c:v>11040.64053842359</c:v>
                </c:pt>
                <c:pt idx="18">
                  <c:v>11261.488947133212</c:v>
                </c:pt>
                <c:pt idx="19">
                  <c:v>11486.72233093644</c:v>
                </c:pt>
                <c:pt idx="20">
                  <c:v>11716.378564491253</c:v>
                </c:pt>
                <c:pt idx="21">
                  <c:v>11950.733653967516</c:v>
                </c:pt>
                <c:pt idx="22">
                  <c:v>12189.759227651688</c:v>
                </c:pt>
                <c:pt idx="23">
                  <c:v>12433.535699926586</c:v>
                </c:pt>
                <c:pt idx="24">
                  <c:v>12682.167537809952</c:v>
                </c:pt>
                <c:pt idx="25">
                  <c:v>12935.889638159239</c:v>
                </c:pt>
                <c:pt idx="26">
                  <c:v>13194.554621727391</c:v>
                </c:pt>
                <c:pt idx="27">
                  <c:v>13458.483256786019</c:v>
                </c:pt>
                <c:pt idx="28">
                  <c:v>13727.644330206931</c:v>
                </c:pt>
                <c:pt idx="29">
                  <c:v>14002.195781120859</c:v>
                </c:pt>
                <c:pt idx="30">
                  <c:v>14282.273230841096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52-E449-92E1-53C97A481D89}"/>
            </c:ext>
          </c:extLst>
        </c:ser>
        <c:ser>
          <c:idx val="5"/>
          <c:order val="5"/>
          <c:tx>
            <c:strRef>
              <c:f>'6 SALES 2010-2050 MinEnergia'!$A$87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'6 SALES 2010-2050 MinEnergia'!$B$87:$AF$87</c:f>
              <c:numCache>
                <c:formatCode>_ * #,##0.000000000000_ ;_ * \-#,##0.000000000000_ ;_ * ""\-""??_ ;_ @_ </c:formatCode>
                <c:ptCount val="31"/>
                <c:pt idx="0">
                  <c:v>525868.54405000003</c:v>
                </c:pt>
                <c:pt idx="1">
                  <c:v>741377.41555281065</c:v>
                </c:pt>
                <c:pt idx="2">
                  <c:v>435573.34601448436</c:v>
                </c:pt>
                <c:pt idx="3">
                  <c:v>351659.29643704998</c:v>
                </c:pt>
                <c:pt idx="4">
                  <c:v>349039.98787968722</c:v>
                </c:pt>
                <c:pt idx="5">
                  <c:v>399422.21794004121</c:v>
                </c:pt>
                <c:pt idx="6">
                  <c:v>387016.94768447353</c:v>
                </c:pt>
                <c:pt idx="7">
                  <c:v>364689.76792990009</c:v>
                </c:pt>
                <c:pt idx="8">
                  <c:v>335744.83970056893</c:v>
                </c:pt>
                <c:pt idx="9">
                  <c:v>317552.9309743183</c:v>
                </c:pt>
                <c:pt idx="10">
                  <c:v>291089.99963472597</c:v>
                </c:pt>
                <c:pt idx="11">
                  <c:v>283648.38220667461</c:v>
                </c:pt>
                <c:pt idx="12">
                  <c:v>120865.09976517063</c:v>
                </c:pt>
                <c:pt idx="13">
                  <c:v>156993.09113221202</c:v>
                </c:pt>
                <c:pt idx="14">
                  <c:v>248915.09278785018</c:v>
                </c:pt>
                <c:pt idx="15">
                  <c:v>248087.78984433869</c:v>
                </c:pt>
                <c:pt idx="16">
                  <c:v>219972.08631014312</c:v>
                </c:pt>
                <c:pt idx="17">
                  <c:v>111702.0779194576</c:v>
                </c:pt>
                <c:pt idx="18">
                  <c:v>138402.94782150318</c:v>
                </c:pt>
                <c:pt idx="19">
                  <c:v>155105.03743110999</c:v>
                </c:pt>
                <c:pt idx="20">
                  <c:v>185770.3409940438</c:v>
                </c:pt>
                <c:pt idx="21">
                  <c:v>172332.72199270959</c:v>
                </c:pt>
                <c:pt idx="22">
                  <c:v>190067.12932538561</c:v>
                </c:pt>
                <c:pt idx="23">
                  <c:v>192347.95957135479</c:v>
                </c:pt>
                <c:pt idx="24">
                  <c:v>194656.45790063581</c:v>
                </c:pt>
                <c:pt idx="25">
                  <c:v>164160.29872719198</c:v>
                </c:pt>
                <c:pt idx="26">
                  <c:v>132641.39909358919</c:v>
                </c:pt>
                <c:pt idx="27">
                  <c:v>116989.4320763259</c:v>
                </c:pt>
                <c:pt idx="28">
                  <c:v>100978.9344303265</c:v>
                </c:pt>
                <c:pt idx="29">
                  <c:v>84653.941315342585</c:v>
                </c:pt>
                <c:pt idx="30">
                  <c:v>85077.113082169599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52-E449-92E1-53C97A481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'6 SALES 2010-2050 MinEnergia'!$A$11</c:f>
              <c:strCache>
                <c:ptCount val="1"/>
                <c:pt idx="0">
                  <c:v>   Automoviles_Camperos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'6 SALES 2010-2050 MinEnergia'!$B$9:$AF$9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'6 SALES 2010-2050 MinEnergia'!$B$11:$AF$11</c:f>
              <c:numCache>
                <c:formatCode>_ * #,##0.000000000000_ ;_ * \-#,##0.000000000000_ ;_ * ""\-""??_ ;_ @_ </c:formatCode>
                <c:ptCount val="31"/>
                <c:pt idx="0">
                  <c:v>92730.339228278855</c:v>
                </c:pt>
                <c:pt idx="1">
                  <c:v>114411.16128534195</c:v>
                </c:pt>
                <c:pt idx="2">
                  <c:v>105526.56790746383</c:v>
                </c:pt>
                <c:pt idx="3">
                  <c:v>114542.63286826541</c:v>
                </c:pt>
                <c:pt idx="4">
                  <c:v>119983.74383706335</c:v>
                </c:pt>
                <c:pt idx="5">
                  <c:v>122991.40622682017</c:v>
                </c:pt>
                <c:pt idx="6">
                  <c:v>124283.76006735481</c:v>
                </c:pt>
                <c:pt idx="7">
                  <c:v>124337.29533342586</c:v>
                </c:pt>
                <c:pt idx="8">
                  <c:v>123483.35417328907</c:v>
                </c:pt>
                <c:pt idx="9">
                  <c:v>121962.29605761722</c:v>
                </c:pt>
                <c:pt idx="10">
                  <c:v>119951.87418320781</c:v>
                </c:pt>
                <c:pt idx="11">
                  <c:v>117588.75318331813</c:v>
                </c:pt>
                <c:pt idx="12">
                  <c:v>114977.77350251087</c:v>
                </c:pt>
                <c:pt idx="13">
                  <c:v>112201.37790302373</c:v>
                </c:pt>
                <c:pt idx="14">
                  <c:v>109324.16403776844</c:v>
                </c:pt>
                <c:pt idx="15">
                  <c:v>106396.67823774103</c:v>
                </c:pt>
                <c:pt idx="16">
                  <c:v>103458.39359710598</c:v>
                </c:pt>
                <c:pt idx="17">
                  <c:v>100540.55850498487</c:v>
                </c:pt>
                <c:pt idx="18">
                  <c:v>97666.266989208627</c:v>
                </c:pt>
                <c:pt idx="19">
                  <c:v>94853.369023862309</c:v>
                </c:pt>
                <c:pt idx="20">
                  <c:v>92114.446148315823</c:v>
                </c:pt>
                <c:pt idx="21">
                  <c:v>89458.601785802311</c:v>
                </c:pt>
                <c:pt idx="22">
                  <c:v>86891.446136766303</c:v>
                </c:pt>
                <c:pt idx="23">
                  <c:v>68489.846653418484</c:v>
                </c:pt>
                <c:pt idx="24">
                  <c:v>69174.549384949234</c:v>
                </c:pt>
                <c:pt idx="25">
                  <c:v>69866.223257755541</c:v>
                </c:pt>
                <c:pt idx="26">
                  <c:v>70564.951931370786</c:v>
                </c:pt>
                <c:pt idx="27">
                  <c:v>71270.725241646753</c:v>
                </c:pt>
                <c:pt idx="28">
                  <c:v>71983.313371556054</c:v>
                </c:pt>
                <c:pt idx="29">
                  <c:v>72703.126997313011</c:v>
                </c:pt>
                <c:pt idx="30">
                  <c:v>73430.185565396387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9-D443-A6CE-93759FC57120}"/>
            </c:ext>
          </c:extLst>
        </c:ser>
        <c:ser>
          <c:idx val="1"/>
          <c:order val="1"/>
          <c:tx>
            <c:strRef>
              <c:f>'6 SALES 2010-2050 MinEnergia'!$A$20</c:f>
              <c:strCache>
                <c:ptCount val="1"/>
                <c:pt idx="0">
                  <c:v>   Taxis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'6 SALES 2010-2050 MinEnergia'!$B$20:$AF$20</c:f>
              <c:numCache>
                <c:formatCode>_ * #,##0.000000000000_ ;_ * \-#,##0.000000000000_ ;_ * ""\-""??_ ;_ @_ </c:formatCode>
                <c:ptCount val="31"/>
                <c:pt idx="0">
                  <c:v>4123.7384717211462</c:v>
                </c:pt>
                <c:pt idx="1">
                  <c:v>5084.0071669519357</c:v>
                </c:pt>
                <c:pt idx="2">
                  <c:v>14339.179801136761</c:v>
                </c:pt>
                <c:pt idx="3">
                  <c:v>9891.9251930872269</c:v>
                </c:pt>
                <c:pt idx="4">
                  <c:v>20341.883605299859</c:v>
                </c:pt>
                <c:pt idx="5">
                  <c:v>20707.098184121041</c:v>
                </c:pt>
                <c:pt idx="6">
                  <c:v>21006.162260013189</c:v>
                </c:pt>
                <c:pt idx="7">
                  <c:v>22256.275741274178</c:v>
                </c:pt>
                <c:pt idx="8">
                  <c:v>22473.916747262912</c:v>
                </c:pt>
                <c:pt idx="9">
                  <c:v>22673.720499571064</c:v>
                </c:pt>
                <c:pt idx="10">
                  <c:v>21868.235444220583</c:v>
                </c:pt>
                <c:pt idx="11">
                  <c:v>18068.611354944864</c:v>
                </c:pt>
                <c:pt idx="12">
                  <c:v>16283.933597735228</c:v>
                </c:pt>
                <c:pt idx="13">
                  <c:v>14520.989340012251</c:v>
                </c:pt>
                <c:pt idx="14">
                  <c:v>13785.444652286253</c:v>
                </c:pt>
                <c:pt idx="15">
                  <c:v>13081.283608678987</c:v>
                </c:pt>
                <c:pt idx="16">
                  <c:v>12411.132554698201</c:v>
                </c:pt>
                <c:pt idx="17">
                  <c:v>11776.562449163401</c:v>
                </c:pt>
                <c:pt idx="18">
                  <c:v>11178.219965791566</c:v>
                </c:pt>
                <c:pt idx="19">
                  <c:v>10616.021503535198</c:v>
                </c:pt>
                <c:pt idx="20">
                  <c:v>10089.354824427253</c:v>
                </c:pt>
                <c:pt idx="21">
                  <c:v>9597.2215561297744</c:v>
                </c:pt>
                <c:pt idx="22">
                  <c:v>9138.1791414776981</c:v>
                </c:pt>
                <c:pt idx="23">
                  <c:v>8710.5170349597101</c:v>
                </c:pt>
                <c:pt idx="24">
                  <c:v>8312.6743923848462</c:v>
                </c:pt>
                <c:pt idx="25">
                  <c:v>7942.7388521824723</c:v>
                </c:pt>
                <c:pt idx="26">
                  <c:v>7598.9369491903981</c:v>
                </c:pt>
                <c:pt idx="27">
                  <c:v>7279.3103481412427</c:v>
                </c:pt>
                <c:pt idx="28">
                  <c:v>5673.0287618734246</c:v>
                </c:pt>
                <c:pt idx="29">
                  <c:v>5729.757512063481</c:v>
                </c:pt>
                <c:pt idx="30">
                  <c:v>5787.0572385572232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9-D443-A6CE-93759FC57120}"/>
            </c:ext>
          </c:extLst>
        </c:ser>
        <c:ser>
          <c:idx val="2"/>
          <c:order val="2"/>
          <c:tx>
            <c:strRef>
              <c:f>'6 SALES 2010-2050 MinEnergia'!$A$29</c:f>
              <c:strCache>
                <c:ptCount val="1"/>
                <c:pt idx="0">
                  <c:v>Veh livianos carga {1A3bii}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'6 SALES 2010-2050 MinEnergia'!$B$29:$AF$29</c:f>
              <c:numCache>
                <c:formatCode>_ * #,##0.000000000000_ ;_ * \-#,##0.000000000000_ ;_ * ""\-""??_ ;_ @_ </c:formatCode>
                <c:ptCount val="31"/>
                <c:pt idx="0">
                  <c:v>78614.035599999988</c:v>
                </c:pt>
                <c:pt idx="1">
                  <c:v>114535.00292427991</c:v>
                </c:pt>
                <c:pt idx="2">
                  <c:v>100000.40839298459</c:v>
                </c:pt>
                <c:pt idx="3">
                  <c:v>90551.276307387612</c:v>
                </c:pt>
                <c:pt idx="4">
                  <c:v>51301.656000357594</c:v>
                </c:pt>
                <c:pt idx="5">
                  <c:v>39951.211606261204</c:v>
                </c:pt>
                <c:pt idx="6">
                  <c:v>27600.706901162201</c:v>
                </c:pt>
                <c:pt idx="7">
                  <c:v>27600.990041099998</c:v>
                </c:pt>
                <c:pt idx="8">
                  <c:v>58652.063933176993</c:v>
                </c:pt>
                <c:pt idx="9">
                  <c:v>20700.746024751301</c:v>
                </c:pt>
                <c:pt idx="10">
                  <c:v>55201.932366418005</c:v>
                </c:pt>
                <c:pt idx="11">
                  <c:v>3449.9248769644996</c:v>
                </c:pt>
                <c:pt idx="12">
                  <c:v>34501.0925545797</c:v>
                </c:pt>
                <c:pt idx="13">
                  <c:v>34501.185550920003</c:v>
                </c:pt>
                <c:pt idx="14">
                  <c:v>999.96465531690001</c:v>
                </c:pt>
                <c:pt idx="15">
                  <c:v>2145.1903261263005</c:v>
                </c:pt>
                <c:pt idx="16">
                  <c:v>2147.2302044615008</c:v>
                </c:pt>
                <c:pt idx="17">
                  <c:v>2149.3829783760007</c:v>
                </c:pt>
                <c:pt idx="18">
                  <c:v>2151.6221585209</c:v>
                </c:pt>
                <c:pt idx="19">
                  <c:v>2153.5257247499999</c:v>
                </c:pt>
                <c:pt idx="20">
                  <c:v>4311.5035465968995</c:v>
                </c:pt>
                <c:pt idx="21">
                  <c:v>21601.299204857394</c:v>
                </c:pt>
                <c:pt idx="22">
                  <c:v>21817.459711822397</c:v>
                </c:pt>
                <c:pt idx="23">
                  <c:v>22035.678930724804</c:v>
                </c:pt>
                <c:pt idx="24">
                  <c:v>22256.013655406794</c:v>
                </c:pt>
                <c:pt idx="25">
                  <c:v>22478.467204275999</c:v>
                </c:pt>
                <c:pt idx="26">
                  <c:v>22703.445052922001</c:v>
                </c:pt>
                <c:pt idx="27">
                  <c:v>22930.47179999519</c:v>
                </c:pt>
                <c:pt idx="28">
                  <c:v>23159.614903862501</c:v>
                </c:pt>
                <c:pt idx="29">
                  <c:v>23391.201961458901</c:v>
                </c:pt>
                <c:pt idx="30">
                  <c:v>23625.208814171201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9-D443-A6CE-93759FC57120}"/>
            </c:ext>
          </c:extLst>
        </c:ser>
        <c:ser>
          <c:idx val="3"/>
          <c:order val="3"/>
          <c:tx>
            <c:strRef>
              <c:f>'6 SALES 2010-2050 MinEnergia'!$A$39</c:f>
              <c:strCache>
                <c:ptCount val="1"/>
                <c:pt idx="0">
                  <c:v>   Pasajeros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'6 SALES 2010-2050 MinEnergia'!$B$39:$AF$39</c:f>
              <c:numCache>
                <c:formatCode>_ * #,##0.000000000000_ ;_ * \-#,##0.000000000000_ ;_ * ""\-""??_ ;_ @_ </c:formatCode>
                <c:ptCount val="31"/>
                <c:pt idx="0">
                  <c:v>6813.1382334930777</c:v>
                </c:pt>
                <c:pt idx="1">
                  <c:v>5705.2886210708775</c:v>
                </c:pt>
                <c:pt idx="2">
                  <c:v>14496.847963171644</c:v>
                </c:pt>
                <c:pt idx="3">
                  <c:v>35772.126959262649</c:v>
                </c:pt>
                <c:pt idx="4">
                  <c:v>28298.251407602846</c:v>
                </c:pt>
                <c:pt idx="5">
                  <c:v>15642.398640442709</c:v>
                </c:pt>
                <c:pt idx="6">
                  <c:v>22880.506453086258</c:v>
                </c:pt>
                <c:pt idx="7">
                  <c:v>13259.546705160206</c:v>
                </c:pt>
                <c:pt idx="8">
                  <c:v>37826.879240008042</c:v>
                </c:pt>
                <c:pt idx="9">
                  <c:v>37619.608107558204</c:v>
                </c:pt>
                <c:pt idx="10">
                  <c:v>21750.702863811326</c:v>
                </c:pt>
                <c:pt idx="11">
                  <c:v>25293.93814348205</c:v>
                </c:pt>
                <c:pt idx="12">
                  <c:v>13765.114344327681</c:v>
                </c:pt>
                <c:pt idx="13">
                  <c:v>14742.359471187287</c:v>
                </c:pt>
                <c:pt idx="14">
                  <c:v>23557.565979740226</c:v>
                </c:pt>
                <c:pt idx="15">
                  <c:v>11922.576155923169</c:v>
                </c:pt>
                <c:pt idx="16">
                  <c:v>12369.500679388624</c:v>
                </c:pt>
                <c:pt idx="17">
                  <c:v>4838.4103095945056</c:v>
                </c:pt>
                <c:pt idx="18">
                  <c:v>20340.127817842487</c:v>
                </c:pt>
                <c:pt idx="19">
                  <c:v>37890.50148580606</c:v>
                </c:pt>
                <c:pt idx="20">
                  <c:v>20146.802822124944</c:v>
                </c:pt>
                <c:pt idx="21">
                  <c:v>28629.007106533387</c:v>
                </c:pt>
                <c:pt idx="22">
                  <c:v>22302.563256896312</c:v>
                </c:pt>
                <c:pt idx="23">
                  <c:v>28526.210309615613</c:v>
                </c:pt>
                <c:pt idx="24">
                  <c:v>31629.004228813345</c:v>
                </c:pt>
                <c:pt idx="25">
                  <c:v>18876.856320434752</c:v>
                </c:pt>
                <c:pt idx="26">
                  <c:v>36399.71195120021</c:v>
                </c:pt>
                <c:pt idx="27">
                  <c:v>40172.296377104889</c:v>
                </c:pt>
                <c:pt idx="28">
                  <c:v>35598.254702174563</c:v>
                </c:pt>
                <c:pt idx="29">
                  <c:v>35944.996132701133</c:v>
                </c:pt>
                <c:pt idx="30">
                  <c:v>28229.553268864507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9-D443-A6CE-93759FC57120}"/>
            </c:ext>
          </c:extLst>
        </c:ser>
        <c:ser>
          <c:idx val="4"/>
          <c:order val="4"/>
          <c:tx>
            <c:strRef>
              <c:f>'6 SALES 2010-2050 MinEnergia'!$A$66</c:f>
              <c:strCache>
                <c:ptCount val="1"/>
                <c:pt idx="0">
                  <c:v>   Carga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'6 SALES 2010-2050 MinEnergia'!$B$66:$AF$66</c:f>
              <c:numCache>
                <c:formatCode>_ * #,##0.000000000000_ ;_ * \-#,##0.000000000000_ ;_ * ""\-""??_ ;_ @_ </c:formatCode>
                <c:ptCount val="31"/>
                <c:pt idx="0">
                  <c:v>10075.204416506922</c:v>
                </c:pt>
                <c:pt idx="1">
                  <c:v>14904.29874954472</c:v>
                </c:pt>
                <c:pt idx="2">
                  <c:v>8524.6921207587548</c:v>
                </c:pt>
                <c:pt idx="3">
                  <c:v>8367.4516349471669</c:v>
                </c:pt>
                <c:pt idx="4">
                  <c:v>8534.7136699891525</c:v>
                </c:pt>
                <c:pt idx="5">
                  <c:v>8705.4145023136953</c:v>
                </c:pt>
                <c:pt idx="6">
                  <c:v>8879.6244339099449</c:v>
                </c:pt>
                <c:pt idx="7">
                  <c:v>9057.174249139789</c:v>
                </c:pt>
                <c:pt idx="8">
                  <c:v>9238.3372056939534</c:v>
                </c:pt>
                <c:pt idx="9">
                  <c:v>9423.0134361838918</c:v>
                </c:pt>
                <c:pt idx="10">
                  <c:v>9611.5167076162725</c:v>
                </c:pt>
                <c:pt idx="11">
                  <c:v>9803.7249346158533</c:v>
                </c:pt>
                <c:pt idx="12">
                  <c:v>9999.8011356759125</c:v>
                </c:pt>
                <c:pt idx="13">
                  <c:v>10199.794602644708</c:v>
                </c:pt>
                <c:pt idx="14">
                  <c:v>10403.789587037967</c:v>
                </c:pt>
                <c:pt idx="15">
                  <c:v>10611.924527191833</c:v>
                </c:pt>
                <c:pt idx="16">
                  <c:v>10824.197354202573</c:v>
                </c:pt>
                <c:pt idx="17">
                  <c:v>11040.64053842359</c:v>
                </c:pt>
                <c:pt idx="18">
                  <c:v>11261.488947133212</c:v>
                </c:pt>
                <c:pt idx="19">
                  <c:v>11486.72233093644</c:v>
                </c:pt>
                <c:pt idx="20">
                  <c:v>11716.378564491253</c:v>
                </c:pt>
                <c:pt idx="21">
                  <c:v>11950.733653967516</c:v>
                </c:pt>
                <c:pt idx="22">
                  <c:v>12189.759227651688</c:v>
                </c:pt>
                <c:pt idx="23">
                  <c:v>12433.535699926586</c:v>
                </c:pt>
                <c:pt idx="24">
                  <c:v>12682.167537809952</c:v>
                </c:pt>
                <c:pt idx="25">
                  <c:v>12935.889638159239</c:v>
                </c:pt>
                <c:pt idx="26">
                  <c:v>13194.554621727391</c:v>
                </c:pt>
                <c:pt idx="27">
                  <c:v>13458.483256786019</c:v>
                </c:pt>
                <c:pt idx="28">
                  <c:v>13727.644330206931</c:v>
                </c:pt>
                <c:pt idx="29">
                  <c:v>14002.195781120859</c:v>
                </c:pt>
                <c:pt idx="30">
                  <c:v>14282.273230841096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39-D443-A6CE-93759FC57120}"/>
            </c:ext>
          </c:extLst>
        </c:ser>
        <c:ser>
          <c:idx val="5"/>
          <c:order val="5"/>
          <c:tx>
            <c:strRef>
              <c:f>'6 SALES 2010-2050 MinEnergia'!$A$87</c:f>
              <c:strCache>
                <c:ptCount val="1"/>
                <c:pt idx="0">
                  <c:v>Veh livianos pasajeros Mtc {1A3biv}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'6 SALES 2010-2050 MinEnergia'!$B$87:$AF$87</c:f>
              <c:numCache>
                <c:formatCode>_ * #,##0.000000000000_ ;_ * \-#,##0.000000000000_ ;_ * ""\-""??_ ;_ @_ </c:formatCode>
                <c:ptCount val="31"/>
                <c:pt idx="0">
                  <c:v>525868.54405000003</c:v>
                </c:pt>
                <c:pt idx="1">
                  <c:v>741377.41555281065</c:v>
                </c:pt>
                <c:pt idx="2">
                  <c:v>435573.34601448436</c:v>
                </c:pt>
                <c:pt idx="3">
                  <c:v>351659.29643704998</c:v>
                </c:pt>
                <c:pt idx="4">
                  <c:v>349039.98787968722</c:v>
                </c:pt>
                <c:pt idx="5">
                  <c:v>399422.21794004121</c:v>
                </c:pt>
                <c:pt idx="6">
                  <c:v>387016.94768447353</c:v>
                </c:pt>
                <c:pt idx="7">
                  <c:v>364689.76792990009</c:v>
                </c:pt>
                <c:pt idx="8">
                  <c:v>335744.83970056893</c:v>
                </c:pt>
                <c:pt idx="9">
                  <c:v>317552.9309743183</c:v>
                </c:pt>
                <c:pt idx="10">
                  <c:v>291089.99963472597</c:v>
                </c:pt>
                <c:pt idx="11">
                  <c:v>283648.38220667461</c:v>
                </c:pt>
                <c:pt idx="12">
                  <c:v>120865.09976517063</c:v>
                </c:pt>
                <c:pt idx="13">
                  <c:v>156993.09113221202</c:v>
                </c:pt>
                <c:pt idx="14">
                  <c:v>248915.09278785018</c:v>
                </c:pt>
                <c:pt idx="15">
                  <c:v>248087.78984433869</c:v>
                </c:pt>
                <c:pt idx="16">
                  <c:v>219972.08631014312</c:v>
                </c:pt>
                <c:pt idx="17">
                  <c:v>111702.0779194576</c:v>
                </c:pt>
                <c:pt idx="18">
                  <c:v>138402.94782150318</c:v>
                </c:pt>
                <c:pt idx="19">
                  <c:v>155105.03743110999</c:v>
                </c:pt>
                <c:pt idx="20">
                  <c:v>185770.3409940438</c:v>
                </c:pt>
                <c:pt idx="21">
                  <c:v>172332.72199270959</c:v>
                </c:pt>
                <c:pt idx="22">
                  <c:v>190067.12932538561</c:v>
                </c:pt>
                <c:pt idx="23">
                  <c:v>192347.95957135479</c:v>
                </c:pt>
                <c:pt idx="24">
                  <c:v>194656.45790063581</c:v>
                </c:pt>
                <c:pt idx="25">
                  <c:v>164160.29872719198</c:v>
                </c:pt>
                <c:pt idx="26">
                  <c:v>132641.39909358919</c:v>
                </c:pt>
                <c:pt idx="27">
                  <c:v>116989.4320763259</c:v>
                </c:pt>
                <c:pt idx="28">
                  <c:v>100978.9344303265</c:v>
                </c:pt>
                <c:pt idx="29">
                  <c:v>84653.941315342585</c:v>
                </c:pt>
                <c:pt idx="30">
                  <c:v>85077.113082169599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39-D443-A6CE-93759FC57120}"/>
            </c:ext>
          </c:extLst>
        </c:ser>
        <c:ser>
          <c:idx val="6"/>
          <c:order val="6"/>
          <c:tx>
            <c:strRef>
              <c:f>'6 SALES 2010-2050 MinEnergia'!$A$40</c:f>
              <c:strCache>
                <c:ptCount val="1"/>
                <c:pt idx="0">
                  <c:v>      Microbus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MinEnergia'!$B$40:$AF$40</c:f>
              <c:numCache>
                <c:formatCode>_ * #,##0.000000000000_ ;_ * \-#,##0.000000000000_ ;_ * ""\-""??_ ;_ @_ </c:formatCode>
                <c:ptCount val="31"/>
                <c:pt idx="0">
                  <c:v>504.01022600065204</c:v>
                </c:pt>
                <c:pt idx="1">
                  <c:v>499.01000247817177</c:v>
                </c:pt>
                <c:pt idx="2">
                  <c:v>9242.6986703044404</c:v>
                </c:pt>
                <c:pt idx="3">
                  <c:v>18608.447288835516</c:v>
                </c:pt>
                <c:pt idx="4">
                  <c:v>21475.572146088398</c:v>
                </c:pt>
                <c:pt idx="5">
                  <c:v>15642.398640442709</c:v>
                </c:pt>
                <c:pt idx="6">
                  <c:v>18778.209791383084</c:v>
                </c:pt>
                <c:pt idx="7">
                  <c:v>13259.546705160206</c:v>
                </c:pt>
                <c:pt idx="8">
                  <c:v>21212.925811842382</c:v>
                </c:pt>
                <c:pt idx="9">
                  <c:v>19619.676723704095</c:v>
                </c:pt>
                <c:pt idx="10">
                  <c:v>8403.2444836984396</c:v>
                </c:pt>
                <c:pt idx="11">
                  <c:v>7476.8542466301196</c:v>
                </c:pt>
                <c:pt idx="12">
                  <c:v>6765.130286696336</c:v>
                </c:pt>
                <c:pt idx="13">
                  <c:v>6209.0197748728433</c:v>
                </c:pt>
                <c:pt idx="14">
                  <c:v>5765.0516486812994</c:v>
                </c:pt>
                <c:pt idx="15">
                  <c:v>5402.1071619875347</c:v>
                </c:pt>
                <c:pt idx="16">
                  <c:v>5098.2991812670762</c:v>
                </c:pt>
                <c:pt idx="17">
                  <c:v>4838.4103095945056</c:v>
                </c:pt>
                <c:pt idx="18">
                  <c:v>5611.8160452182628</c:v>
                </c:pt>
                <c:pt idx="19">
                  <c:v>14411.056798473586</c:v>
                </c:pt>
                <c:pt idx="20">
                  <c:v>16230.715738591723</c:v>
                </c:pt>
                <c:pt idx="21">
                  <c:v>16067.152902619084</c:v>
                </c:pt>
                <c:pt idx="22">
                  <c:v>16306.556167607054</c:v>
                </c:pt>
                <c:pt idx="23">
                  <c:v>17121.841229663354</c:v>
                </c:pt>
                <c:pt idx="24">
                  <c:v>17977.889908637877</c:v>
                </c:pt>
                <c:pt idx="25">
                  <c:v>18876.856320434752</c:v>
                </c:pt>
                <c:pt idx="26">
                  <c:v>19820.63799067591</c:v>
                </c:pt>
                <c:pt idx="27">
                  <c:v>20811.768225892436</c:v>
                </c:pt>
                <c:pt idx="28">
                  <c:v>21852.281611886574</c:v>
                </c:pt>
                <c:pt idx="29">
                  <c:v>22944.967039326348</c:v>
                </c:pt>
                <c:pt idx="30">
                  <c:v>24092.179704466726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39-D443-A6CE-93759FC57120}"/>
            </c:ext>
          </c:extLst>
        </c:ser>
        <c:ser>
          <c:idx val="7"/>
          <c:order val="7"/>
          <c:tx>
            <c:strRef>
              <c:f>'6 SALES 2010-2050 MinEnergia'!$A$48</c:f>
              <c:strCache>
                <c:ptCount val="1"/>
                <c:pt idx="0">
                  <c:v>      Bus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MinEnergia'!$B$48:$AF$48</c:f>
              <c:numCache>
                <c:formatCode>_ * #,##0.000000000000_ ;_ * \-#,##0.000000000000_ ;_ * ""\-""??_ ;_ @_ </c:formatCode>
                <c:ptCount val="31"/>
                <c:pt idx="0">
                  <c:v>952.01931594555276</c:v>
                </c:pt>
                <c:pt idx="1">
                  <c:v>4399.0881782706365</c:v>
                </c:pt>
                <c:pt idx="2">
                  <c:v>5254.1492928672042</c:v>
                </c:pt>
                <c:pt idx="3">
                  <c:v>3544.8544246679562</c:v>
                </c:pt>
                <c:pt idx="4">
                  <c:v>6822.6792615144441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16613.953428165656</c:v>
                </c:pt>
                <c:pt idx="9">
                  <c:v>0</c:v>
                </c:pt>
                <c:pt idx="10">
                  <c:v>8956.9778684593257</c:v>
                </c:pt>
                <c:pt idx="11">
                  <c:v>4817.1206880879499</c:v>
                </c:pt>
                <c:pt idx="12">
                  <c:v>0</c:v>
                </c:pt>
                <c:pt idx="13">
                  <c:v>8533.3396963144442</c:v>
                </c:pt>
                <c:pt idx="14">
                  <c:v>5792.5357968258131</c:v>
                </c:pt>
                <c:pt idx="15">
                  <c:v>6520.468993935634</c:v>
                </c:pt>
                <c:pt idx="16">
                  <c:v>0</c:v>
                </c:pt>
                <c:pt idx="17">
                  <c:v>0</c:v>
                </c:pt>
                <c:pt idx="18">
                  <c:v>12874.18957089262</c:v>
                </c:pt>
                <c:pt idx="19">
                  <c:v>7805.8026823264408</c:v>
                </c:pt>
                <c:pt idx="20">
                  <c:v>3916.0870835332203</c:v>
                </c:pt>
                <c:pt idx="21">
                  <c:v>4172.9808753496764</c:v>
                </c:pt>
                <c:pt idx="22">
                  <c:v>5238.6558946151936</c:v>
                </c:pt>
                <c:pt idx="23">
                  <c:v>4241.5818398220599</c:v>
                </c:pt>
                <c:pt idx="24">
                  <c:v>6058.5781650351646</c:v>
                </c:pt>
                <c:pt idx="25">
                  <c:v>0</c:v>
                </c:pt>
                <c:pt idx="26">
                  <c:v>0</c:v>
                </c:pt>
                <c:pt idx="27">
                  <c:v>10317.646826941886</c:v>
                </c:pt>
                <c:pt idx="28">
                  <c:v>0</c:v>
                </c:pt>
                <c:pt idx="29">
                  <c:v>0</c:v>
                </c:pt>
                <c:pt idx="30">
                  <c:v>2272.3406938541834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39-D443-A6CE-93759FC57120}"/>
            </c:ext>
          </c:extLst>
        </c:ser>
        <c:ser>
          <c:idx val="8"/>
          <c:order val="8"/>
          <c:tx>
            <c:strRef>
              <c:f>'6 SALES 2010-2050 MinEnergia'!$A$57</c:f>
              <c:strCache>
                <c:ptCount val="1"/>
                <c:pt idx="0">
                  <c:v>      T Masivo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MinEnergia'!$B$57:$AF$57</c:f>
              <c:numCache>
                <c:formatCode>_ * #,##0.000000000000_ ;_ * \-#,##0.000000000000_ ;_ * ""\-""??_ ;_ @_ </c:formatCode>
                <c:ptCount val="31"/>
                <c:pt idx="0">
                  <c:v>5357.1086915468732</c:v>
                </c:pt>
                <c:pt idx="1">
                  <c:v>807.19044032206966</c:v>
                </c:pt>
                <c:pt idx="2">
                  <c:v>0</c:v>
                </c:pt>
                <c:pt idx="3">
                  <c:v>13618.825245759175</c:v>
                </c:pt>
                <c:pt idx="4">
                  <c:v>0</c:v>
                </c:pt>
                <c:pt idx="5">
                  <c:v>0</c:v>
                </c:pt>
                <c:pt idx="6">
                  <c:v>4102.2966617031716</c:v>
                </c:pt>
                <c:pt idx="7">
                  <c:v>0</c:v>
                </c:pt>
                <c:pt idx="8">
                  <c:v>0</c:v>
                </c:pt>
                <c:pt idx="9">
                  <c:v>17999.931383854117</c:v>
                </c:pt>
                <c:pt idx="10">
                  <c:v>4390.4805116535626</c:v>
                </c:pt>
                <c:pt idx="11">
                  <c:v>12999.963208763978</c:v>
                </c:pt>
                <c:pt idx="12">
                  <c:v>6999.9840576313454</c:v>
                </c:pt>
                <c:pt idx="13">
                  <c:v>0</c:v>
                </c:pt>
                <c:pt idx="14">
                  <c:v>11999.978534233114</c:v>
                </c:pt>
                <c:pt idx="15">
                  <c:v>0</c:v>
                </c:pt>
                <c:pt idx="16">
                  <c:v>7271.201498121547</c:v>
                </c:pt>
                <c:pt idx="17">
                  <c:v>0</c:v>
                </c:pt>
                <c:pt idx="18">
                  <c:v>1854.122201731604</c:v>
                </c:pt>
                <c:pt idx="19">
                  <c:v>15673.642005006035</c:v>
                </c:pt>
                <c:pt idx="20">
                  <c:v>0</c:v>
                </c:pt>
                <c:pt idx="21">
                  <c:v>8388.8733285646285</c:v>
                </c:pt>
                <c:pt idx="22">
                  <c:v>757.35119467406582</c:v>
                </c:pt>
                <c:pt idx="23">
                  <c:v>7162.7872401301975</c:v>
                </c:pt>
                <c:pt idx="24">
                  <c:v>7592.5361551402984</c:v>
                </c:pt>
                <c:pt idx="25">
                  <c:v>0</c:v>
                </c:pt>
                <c:pt idx="26">
                  <c:v>16579.0739605243</c:v>
                </c:pt>
                <c:pt idx="27">
                  <c:v>9042.8813242705655</c:v>
                </c:pt>
                <c:pt idx="28">
                  <c:v>13745.973090287986</c:v>
                </c:pt>
                <c:pt idx="29">
                  <c:v>13000.029093374784</c:v>
                </c:pt>
                <c:pt idx="30">
                  <c:v>1865.0328705435927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39-D443-A6CE-93759FC57120}"/>
            </c:ext>
          </c:extLst>
        </c:ser>
        <c:ser>
          <c:idx val="9"/>
          <c:order val="9"/>
          <c:tx>
            <c:strRef>
              <c:f>'6 SALES 2010-2050 MinEnergia'!$A$67</c:f>
              <c:strCache>
                <c:ptCount val="1"/>
                <c:pt idx="0">
                  <c:v>      Camion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MinEnergia'!$B$67:$AF$67</c:f>
              <c:numCache>
                <c:formatCode>_ * #,##0.000000000000_ ;_ * \-#,##0.000000000000_ ;_ * ""\-""??_ ;_ @_ </c:formatCode>
                <c:ptCount val="31"/>
                <c:pt idx="0">
                  <c:v>7530.1527793488431</c:v>
                </c:pt>
                <c:pt idx="1">
                  <c:v>10752.215522377777</c:v>
                </c:pt>
                <c:pt idx="2">
                  <c:v>6118.4059086913812</c:v>
                </c:pt>
                <c:pt idx="3">
                  <c:v>6005.550088933107</c:v>
                </c:pt>
                <c:pt idx="4">
                  <c:v>6125.5986501015022</c:v>
                </c:pt>
                <c:pt idx="5">
                  <c:v>6248.1153306241595</c:v>
                </c:pt>
                <c:pt idx="6">
                  <c:v>6373.150588171542</c:v>
                </c:pt>
                <c:pt idx="7">
                  <c:v>6500.5829720278462</c:v>
                </c:pt>
                <c:pt idx="8">
                  <c:v>6630.6086067505148</c:v>
                </c:pt>
                <c:pt idx="9">
                  <c:v>6763.1558147690866</c:v>
                </c:pt>
                <c:pt idx="10">
                  <c:v>6898.4497952907996</c:v>
                </c:pt>
                <c:pt idx="11">
                  <c:v>7036.4029242852885</c:v>
                </c:pt>
                <c:pt idx="12">
                  <c:v>7177.1322046071282</c:v>
                </c:pt>
                <c:pt idx="13">
                  <c:v>7320.6730143710147</c:v>
                </c:pt>
                <c:pt idx="14">
                  <c:v>7467.0858232061601</c:v>
                </c:pt>
                <c:pt idx="15">
                  <c:v>7616.4699921125684</c:v>
                </c:pt>
                <c:pt idx="16">
                  <c:v>7768.8240361811449</c:v>
                </c:pt>
                <c:pt idx="17">
                  <c:v>7924.1712602772523</c:v>
                </c:pt>
                <c:pt idx="18">
                  <c:v>8082.6802351038741</c:v>
                </c:pt>
                <c:pt idx="19">
                  <c:v>8244.3364271134888</c:v>
                </c:pt>
                <c:pt idx="20">
                  <c:v>8409.1670199894361</c:v>
                </c:pt>
                <c:pt idx="21">
                  <c:v>8577.3701109482008</c:v>
                </c:pt>
                <c:pt idx="22">
                  <c:v>8748.9253368309419</c:v>
                </c:pt>
                <c:pt idx="23">
                  <c:v>8923.8904132510761</c:v>
                </c:pt>
                <c:pt idx="24">
                  <c:v>9102.3403190594036</c:v>
                </c:pt>
                <c:pt idx="25">
                  <c:v>9284.4436461886526</c:v>
                </c:pt>
                <c:pt idx="26">
                  <c:v>9470.094616501241</c:v>
                </c:pt>
                <c:pt idx="27">
                  <c:v>9659.5234542047474</c:v>
                </c:pt>
                <c:pt idx="28">
                  <c:v>9852.7077567789056</c:v>
                </c:pt>
                <c:pt idx="29">
                  <c:v>10049.76088148015</c:v>
                </c:pt>
                <c:pt idx="30">
                  <c:v>10250.780167453726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39-D443-A6CE-93759FC57120}"/>
            </c:ext>
          </c:extLst>
        </c:ser>
        <c:ser>
          <c:idx val="10"/>
          <c:order val="10"/>
          <c:tx>
            <c:strRef>
              <c:f>'6 SALES 2010-2050 MinEnergia'!$A$77</c:f>
              <c:strCache>
                <c:ptCount val="1"/>
                <c:pt idx="0">
                  <c:v>      Tractocamion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'6 SALES 2010-2050 MinEnergia'!$B$77:$AF$77</c:f>
              <c:numCache>
                <c:formatCode>_ * #,##0.000000000000_ ;_ * \-#,##0.000000000000_ ;_ * ""\-""??_ ;_ @_ </c:formatCode>
                <c:ptCount val="31"/>
                <c:pt idx="0">
                  <c:v>2545.0516371580784</c:v>
                </c:pt>
                <c:pt idx="1">
                  <c:v>4152.0832271669433</c:v>
                </c:pt>
                <c:pt idx="2">
                  <c:v>2406.2862120673744</c:v>
                </c:pt>
                <c:pt idx="3">
                  <c:v>2361.901546014059</c:v>
                </c:pt>
                <c:pt idx="4">
                  <c:v>2409.1150198876521</c:v>
                </c:pt>
                <c:pt idx="5">
                  <c:v>2457.2991716895367</c:v>
                </c:pt>
                <c:pt idx="6">
                  <c:v>2506.4738457384033</c:v>
                </c:pt>
                <c:pt idx="7">
                  <c:v>2556.5912771119438</c:v>
                </c:pt>
                <c:pt idx="8">
                  <c:v>2607.7285989434381</c:v>
                </c:pt>
                <c:pt idx="9">
                  <c:v>2659.8576214148052</c:v>
                </c:pt>
                <c:pt idx="10">
                  <c:v>2713.0669123254725</c:v>
                </c:pt>
                <c:pt idx="11">
                  <c:v>2767.3220103305653</c:v>
                </c:pt>
                <c:pt idx="12">
                  <c:v>2822.6689310687866</c:v>
                </c:pt>
                <c:pt idx="13">
                  <c:v>2879.1215882736933</c:v>
                </c:pt>
                <c:pt idx="14">
                  <c:v>2936.703763831807</c:v>
                </c:pt>
                <c:pt idx="15">
                  <c:v>2995.454535079266</c:v>
                </c:pt>
                <c:pt idx="16">
                  <c:v>3055.3733180214294</c:v>
                </c:pt>
                <c:pt idx="17">
                  <c:v>3116.4692781463359</c:v>
                </c:pt>
                <c:pt idx="18">
                  <c:v>3178.8087120293371</c:v>
                </c:pt>
                <c:pt idx="19">
                  <c:v>3242.3859038229511</c:v>
                </c:pt>
                <c:pt idx="20">
                  <c:v>3307.2115445018185</c:v>
                </c:pt>
                <c:pt idx="21">
                  <c:v>3373.3635430193144</c:v>
                </c:pt>
                <c:pt idx="22">
                  <c:v>3440.8338908207456</c:v>
                </c:pt>
                <c:pt idx="23">
                  <c:v>3509.6452866755089</c:v>
                </c:pt>
                <c:pt idx="24">
                  <c:v>3579.8272187505481</c:v>
                </c:pt>
                <c:pt idx="25">
                  <c:v>3651.4459919705864</c:v>
                </c:pt>
                <c:pt idx="26">
                  <c:v>3724.4600052261503</c:v>
                </c:pt>
                <c:pt idx="27">
                  <c:v>3798.9598025812729</c:v>
                </c:pt>
                <c:pt idx="28">
                  <c:v>3874.9365734280241</c:v>
                </c:pt>
                <c:pt idx="29">
                  <c:v>3952.4348996407093</c:v>
                </c:pt>
                <c:pt idx="30">
                  <c:v>4031.4930633873682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39-D443-A6CE-93759FC5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45727"/>
        <c:axId val="605661567"/>
      </c:areaChart>
      <c:catAx>
        <c:axId val="6056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61567"/>
        <c:crosses val="autoZero"/>
        <c:auto val="1"/>
        <c:lblAlgn val="ctr"/>
        <c:lblOffset val="100"/>
        <c:noMultiLvlLbl val="0"/>
      </c:catAx>
      <c:valAx>
        <c:axId val="60566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5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VENTAS (ESCENARIO TEJ) </a:t>
            </a:r>
          </a:p>
          <a:p>
            <a:pPr>
              <a:defRPr/>
            </a:pPr>
            <a:r>
              <a:rPr lang="en-US"/>
              <a:t>Electricos sin motos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SALES 2010-2050 MinEnergia'!$A$133</c:f>
              <c:strCache>
                <c:ptCount val="1"/>
                <c:pt idx="0">
                  <c:v>Electricos sin motos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SALES 2010-2050 MinEnergia'!$B$133:$AF$133</c:f>
              <c:numCache>
                <c:formatCode>_-* #,##0.000000000000_-;\-* #,##0.000000000000_-;_-* "-"????????????_-;_-@_-</c:formatCode>
                <c:ptCount val="31"/>
                <c:pt idx="0">
                  <c:v>279.43654297830318</c:v>
                </c:pt>
                <c:pt idx="1">
                  <c:v>848.5006649383713</c:v>
                </c:pt>
                <c:pt idx="2">
                  <c:v>3982.5871588344771</c:v>
                </c:pt>
                <c:pt idx="3">
                  <c:v>9551.7580168088134</c:v>
                </c:pt>
                <c:pt idx="4">
                  <c:v>19388.504587366679</c:v>
                </c:pt>
                <c:pt idx="5">
                  <c:v>35188.930803727533</c:v>
                </c:pt>
                <c:pt idx="6">
                  <c:v>56586.312174880266</c:v>
                </c:pt>
                <c:pt idx="7">
                  <c:v>75248.373506532575</c:v>
                </c:pt>
                <c:pt idx="8">
                  <c:v>104527.21509342238</c:v>
                </c:pt>
                <c:pt idx="9">
                  <c:v>107091.75210361002</c:v>
                </c:pt>
                <c:pt idx="10">
                  <c:v>120321.18899920642</c:v>
                </c:pt>
                <c:pt idx="11">
                  <c:v>102470.69144037167</c:v>
                </c:pt>
                <c:pt idx="12">
                  <c:v>111628.86157015419</c:v>
                </c:pt>
                <c:pt idx="13">
                  <c:v>111569.79962807911</c:v>
                </c:pt>
                <c:pt idx="14">
                  <c:v>100391.05544435846</c:v>
                </c:pt>
                <c:pt idx="15">
                  <c:v>89390.561045106748</c:v>
                </c:pt>
                <c:pt idx="16">
                  <c:v>88607.328925032038</c:v>
                </c:pt>
                <c:pt idx="17">
                  <c:v>79121.762157273013</c:v>
                </c:pt>
                <c:pt idx="18">
                  <c:v>92147.233708564556</c:v>
                </c:pt>
                <c:pt idx="19">
                  <c:v>103167.89790585896</c:v>
                </c:pt>
                <c:pt idx="20">
                  <c:v>83805.848784814545</c:v>
                </c:pt>
                <c:pt idx="21">
                  <c:v>102477.33160282896</c:v>
                </c:pt>
                <c:pt idx="22">
                  <c:v>94714.366856043984</c:v>
                </c:pt>
                <c:pt idx="23">
                  <c:v>88521.616018868503</c:v>
                </c:pt>
                <c:pt idx="24">
                  <c:v>93578.221069106192</c:v>
                </c:pt>
                <c:pt idx="25">
                  <c:v>84475.445834095648</c:v>
                </c:pt>
                <c:pt idx="26">
                  <c:v>104903.07364719991</c:v>
                </c:pt>
                <c:pt idx="27">
                  <c:v>110160.26498852302</c:v>
                </c:pt>
                <c:pt idx="28">
                  <c:v>107365.15483884362</c:v>
                </c:pt>
                <c:pt idx="29">
                  <c:v>109499.04380433161</c:v>
                </c:pt>
                <c:pt idx="30">
                  <c:v>103852.97338564698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0-584E-8DFD-CAC3C267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305456"/>
        <c:axId val="285307728"/>
      </c:barChart>
      <c:catAx>
        <c:axId val="28530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5307728"/>
        <c:crosses val="autoZero"/>
        <c:auto val="1"/>
        <c:lblAlgn val="ctr"/>
        <c:lblOffset val="100"/>
        <c:noMultiLvlLbl val="0"/>
      </c:catAx>
      <c:valAx>
        <c:axId val="28530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000000000_-;\-* #,##0.000000000000_-;_-* &quot;-&quot;??????????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530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'3 ENERGY results v41F RB'!$A$7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RB'!$L$7:$AP$7</c:f>
              <c:numCache>
                <c:formatCode>_ * #,##0.000000000000_ ;_ * \-#,##0.000000000000_ ;_ * ""\-""??_ ;_ @_ </c:formatCode>
                <c:ptCount val="31"/>
                <c:pt idx="0">
                  <c:v>24.226439789987754</c:v>
                </c:pt>
                <c:pt idx="1">
                  <c:v>25.187414904294705</c:v>
                </c:pt>
                <c:pt idx="2">
                  <c:v>25.660822810634535</c:v>
                </c:pt>
                <c:pt idx="3">
                  <c:v>26.297116860998226</c:v>
                </c:pt>
                <c:pt idx="4">
                  <c:v>27.395347651964968</c:v>
                </c:pt>
                <c:pt idx="5">
                  <c:v>28.126075263480811</c:v>
                </c:pt>
                <c:pt idx="6">
                  <c:v>29.028180504245828</c:v>
                </c:pt>
                <c:pt idx="7">
                  <c:v>29.627090011714056</c:v>
                </c:pt>
                <c:pt idx="8">
                  <c:v>33.919966398492569</c:v>
                </c:pt>
                <c:pt idx="9">
                  <c:v>35.211110461944187</c:v>
                </c:pt>
                <c:pt idx="10">
                  <c:v>38.439450208684818</c:v>
                </c:pt>
                <c:pt idx="11">
                  <c:v>40.740772319789976</c:v>
                </c:pt>
                <c:pt idx="12">
                  <c:v>41.527221483975062</c:v>
                </c:pt>
                <c:pt idx="13">
                  <c:v>44.054250709127061</c:v>
                </c:pt>
                <c:pt idx="14">
                  <c:v>45.522969997020553</c:v>
                </c:pt>
                <c:pt idx="15">
                  <c:v>46.523666808920204</c:v>
                </c:pt>
                <c:pt idx="16">
                  <c:v>47.026603640687291</c:v>
                </c:pt>
                <c:pt idx="17">
                  <c:v>47.525716357073421</c:v>
                </c:pt>
                <c:pt idx="18">
                  <c:v>48.02287566740506</c:v>
                </c:pt>
                <c:pt idx="19">
                  <c:v>48.524803304628989</c:v>
                </c:pt>
                <c:pt idx="20">
                  <c:v>49.03126504882048</c:v>
                </c:pt>
                <c:pt idx="21">
                  <c:v>49.574865950878653</c:v>
                </c:pt>
                <c:pt idx="22">
                  <c:v>50.116694969992402</c:v>
                </c:pt>
                <c:pt idx="23">
                  <c:v>50.651678275364262</c:v>
                </c:pt>
                <c:pt idx="24">
                  <c:v>51.185767096721278</c:v>
                </c:pt>
                <c:pt idx="25">
                  <c:v>51.715329849460566</c:v>
                </c:pt>
                <c:pt idx="26">
                  <c:v>52.239395681051953</c:v>
                </c:pt>
                <c:pt idx="27">
                  <c:v>52.757640468159728</c:v>
                </c:pt>
                <c:pt idx="28">
                  <c:v>53.257047799088987</c:v>
                </c:pt>
                <c:pt idx="29">
                  <c:v>53.75627221704535</c:v>
                </c:pt>
                <c:pt idx="30">
                  <c:v>54.255101943148979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9-314C-967C-04A84D651A19}"/>
            </c:ext>
          </c:extLst>
        </c:ser>
        <c:ser>
          <c:idx val="3"/>
          <c:order val="1"/>
          <c:tx>
            <c:strRef>
              <c:f>'3 ENERGY results v41F RB'!$A$9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5E89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RB'!$L$9:$AP$9</c:f>
              <c:numCache>
                <c:formatCode>_ * #,##0.000000000000_ ;_ * \-#,##0.000000000000_ ;_ * ""\-""??_ ;_ @_ </c:formatCode>
                <c:ptCount val="31"/>
                <c:pt idx="0">
                  <c:v>281.44271388724928</c:v>
                </c:pt>
                <c:pt idx="1">
                  <c:v>291.32644193557564</c:v>
                </c:pt>
                <c:pt idx="2">
                  <c:v>295.00246399698688</c:v>
                </c:pt>
                <c:pt idx="3">
                  <c:v>322.751710957981</c:v>
                </c:pt>
                <c:pt idx="4">
                  <c:v>328.8817095312657</c:v>
                </c:pt>
                <c:pt idx="5">
                  <c:v>325.43637774678996</c:v>
                </c:pt>
                <c:pt idx="6">
                  <c:v>319.49780919221246</c:v>
                </c:pt>
                <c:pt idx="7">
                  <c:v>309.71213445886218</c:v>
                </c:pt>
                <c:pt idx="8">
                  <c:v>293.20505128355842</c:v>
                </c:pt>
                <c:pt idx="9">
                  <c:v>269.3161762394061</c:v>
                </c:pt>
                <c:pt idx="10">
                  <c:v>236.78289019630898</c:v>
                </c:pt>
                <c:pt idx="11">
                  <c:v>194.85391117892758</c:v>
                </c:pt>
                <c:pt idx="12">
                  <c:v>155.20711623100672</c:v>
                </c:pt>
                <c:pt idx="13">
                  <c:v>130.35662278632768</c:v>
                </c:pt>
                <c:pt idx="14">
                  <c:v>117.58301924986307</c:v>
                </c:pt>
                <c:pt idx="15">
                  <c:v>110.82358556873268</c:v>
                </c:pt>
                <c:pt idx="16">
                  <c:v>105.86001334581239</c:v>
                </c:pt>
                <c:pt idx="17">
                  <c:v>97.311990611871451</c:v>
                </c:pt>
                <c:pt idx="18">
                  <c:v>88.783818161051798</c:v>
                </c:pt>
                <c:pt idx="19">
                  <c:v>80.278278712579365</c:v>
                </c:pt>
                <c:pt idx="20">
                  <c:v>77.238856046096672</c:v>
                </c:pt>
                <c:pt idx="21">
                  <c:v>77.096688919829901</c:v>
                </c:pt>
                <c:pt idx="22">
                  <c:v>76.955071783485991</c:v>
                </c:pt>
                <c:pt idx="23">
                  <c:v>76.800982074670245</c:v>
                </c:pt>
                <c:pt idx="24">
                  <c:v>76.646348139515041</c:v>
                </c:pt>
                <c:pt idx="25">
                  <c:v>76.472468394883876</c:v>
                </c:pt>
                <c:pt idx="26">
                  <c:v>76.310949818260681</c:v>
                </c:pt>
                <c:pt idx="27">
                  <c:v>76.142228138197154</c:v>
                </c:pt>
                <c:pt idx="28">
                  <c:v>75.963893631205607</c:v>
                </c:pt>
                <c:pt idx="29">
                  <c:v>75.779947584542924</c:v>
                </c:pt>
                <c:pt idx="30">
                  <c:v>61.932058295782781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9-314C-967C-04A84D651A19}"/>
            </c:ext>
          </c:extLst>
        </c:ser>
        <c:ser>
          <c:idx val="2"/>
          <c:order val="2"/>
          <c:tx>
            <c:strRef>
              <c:f>'3 ENERGY results v41F RB'!$A$8</c:f>
              <c:strCache>
                <c:ptCount val="1"/>
                <c:pt idx="0">
                  <c:v>Gasolina </c:v>
                </c:pt>
              </c:strCache>
            </c:strRef>
          </c:tx>
          <c:spPr>
            <a:solidFill>
              <a:srgbClr val="3672C1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RB'!$L$8:$AP$8</c:f>
              <c:numCache>
                <c:formatCode>_ * #,##0.000000000000_ ;_ * \-#,##0.000000000000_ ;_ * ""\-""??_ ;_ @_ </c:formatCode>
                <c:ptCount val="31"/>
                <c:pt idx="0">
                  <c:v>209.65285622004308</c:v>
                </c:pt>
                <c:pt idx="1">
                  <c:v>220.56378297527712</c:v>
                </c:pt>
                <c:pt idx="2">
                  <c:v>223.3839175512191</c:v>
                </c:pt>
                <c:pt idx="3">
                  <c:v>225.35968746225041</c:v>
                </c:pt>
                <c:pt idx="4">
                  <c:v>244.70699144130492</c:v>
                </c:pt>
                <c:pt idx="5">
                  <c:v>245.36553726793105</c:v>
                </c:pt>
                <c:pt idx="6">
                  <c:v>245.16866200492964</c:v>
                </c:pt>
                <c:pt idx="7">
                  <c:v>244.16892818094223</c:v>
                </c:pt>
                <c:pt idx="8">
                  <c:v>242.59581844799314</c:v>
                </c:pt>
                <c:pt idx="9">
                  <c:v>240.27371019487305</c:v>
                </c:pt>
                <c:pt idx="10">
                  <c:v>237.13928836432888</c:v>
                </c:pt>
                <c:pt idx="11">
                  <c:v>232.1200205767058</c:v>
                </c:pt>
                <c:pt idx="12">
                  <c:v>225.68582178588784</c:v>
                </c:pt>
                <c:pt idx="13">
                  <c:v>217.63810656880548</c:v>
                </c:pt>
                <c:pt idx="14">
                  <c:v>207.84279789583562</c:v>
                </c:pt>
                <c:pt idx="15">
                  <c:v>196.30622831010999</c:v>
                </c:pt>
                <c:pt idx="16">
                  <c:v>183.39468663337422</c:v>
                </c:pt>
                <c:pt idx="17">
                  <c:v>169.4713391166384</c:v>
                </c:pt>
                <c:pt idx="18">
                  <c:v>155.09844150820851</c:v>
                </c:pt>
                <c:pt idx="19">
                  <c:v>140.9504196670421</c:v>
                </c:pt>
                <c:pt idx="20">
                  <c:v>127.67938671854347</c:v>
                </c:pt>
                <c:pt idx="21">
                  <c:v>115.78878459259826</c:v>
                </c:pt>
                <c:pt idx="22">
                  <c:v>105.55418157826384</c:v>
                </c:pt>
                <c:pt idx="23">
                  <c:v>97.030776975435771</c:v>
                </c:pt>
                <c:pt idx="24">
                  <c:v>90.109487113002729</c:v>
                </c:pt>
                <c:pt idx="25">
                  <c:v>84.578743695221732</c:v>
                </c:pt>
                <c:pt idx="26">
                  <c:v>80.194315084659721</c:v>
                </c:pt>
                <c:pt idx="27">
                  <c:v>76.717166767767779</c:v>
                </c:pt>
                <c:pt idx="28">
                  <c:v>73.934488552678559</c:v>
                </c:pt>
                <c:pt idx="29">
                  <c:v>71.677105600292137</c:v>
                </c:pt>
                <c:pt idx="30">
                  <c:v>69.808767949746226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9-314C-967C-04A84D651A19}"/>
            </c:ext>
          </c:extLst>
        </c:ser>
        <c:ser>
          <c:idx val="8"/>
          <c:order val="3"/>
          <c:tx>
            <c:strRef>
              <c:f>'3 ENERGY results v41F RB'!$A$13</c:f>
              <c:strCache>
                <c:ptCount val="1"/>
                <c:pt idx="0">
                  <c:v>Biocombustible</c:v>
                </c:pt>
              </c:strCache>
            </c:strRef>
          </c:tx>
          <c:spPr>
            <a:solidFill>
              <a:srgbClr val="337950"/>
            </a:solidFill>
            <a:ln w="25400">
              <a:noFill/>
            </a:ln>
            <a:effectLst/>
          </c:spPr>
          <c:val>
            <c:numRef>
              <c:f>'3 ENERGY results v41F RB'!$L$13:$AP$13</c:f>
              <c:numCache>
                <c:formatCode>General</c:formatCode>
                <c:ptCount val="31"/>
                <c:pt idx="0">
                  <c:v>49.007771423296468</c:v>
                </c:pt>
                <c:pt idx="1">
                  <c:v>51.029013631386519</c:v>
                </c:pt>
                <c:pt idx="2">
                  <c:v>51.676040241766401</c:v>
                </c:pt>
                <c:pt idx="3">
                  <c:v>52.36168312247186</c:v>
                </c:pt>
                <c:pt idx="4">
                  <c:v>52.728583438203408</c:v>
                </c:pt>
                <c:pt idx="5">
                  <c:v>52.873212361225455</c:v>
                </c:pt>
                <c:pt idx="6">
                  <c:v>52.939065619202395</c:v>
                </c:pt>
                <c:pt idx="7">
                  <c:v>52.89124460563022</c:v>
                </c:pt>
                <c:pt idx="8">
                  <c:v>52.533375056505434</c:v>
                </c:pt>
                <c:pt idx="9">
                  <c:v>51.794151708925995</c:v>
                </c:pt>
                <c:pt idx="10">
                  <c:v>50.348105847870883</c:v>
                </c:pt>
                <c:pt idx="11">
                  <c:v>47.500729306701601</c:v>
                </c:pt>
                <c:pt idx="12">
                  <c:v>44.289832166506471</c:v>
                </c:pt>
                <c:pt idx="13">
                  <c:v>40.719179594090235</c:v>
                </c:pt>
                <c:pt idx="14">
                  <c:v>39.103549620513519</c:v>
                </c:pt>
                <c:pt idx="15">
                  <c:v>38.672400223741633</c:v>
                </c:pt>
                <c:pt idx="16">
                  <c:v>37.590240830847556</c:v>
                </c:pt>
                <c:pt idx="17">
                  <c:v>35.85868961627493</c:v>
                </c:pt>
                <c:pt idx="18">
                  <c:v>34.129145546955343</c:v>
                </c:pt>
                <c:pt idx="19">
                  <c:v>32.402278008450928</c:v>
                </c:pt>
                <c:pt idx="20">
                  <c:v>31.661866716759633</c:v>
                </c:pt>
                <c:pt idx="21">
                  <c:v>31.444163523284121</c:v>
                </c:pt>
                <c:pt idx="22">
                  <c:v>31.2253630494947</c:v>
                </c:pt>
                <c:pt idx="23">
                  <c:v>31.002815532469764</c:v>
                </c:pt>
                <c:pt idx="24">
                  <c:v>30.779203560788183</c:v>
                </c:pt>
                <c:pt idx="25">
                  <c:v>30.550961588379863</c:v>
                </c:pt>
                <c:pt idx="26">
                  <c:v>30.324203584970412</c:v>
                </c:pt>
                <c:pt idx="27">
                  <c:v>30.095545889562231</c:v>
                </c:pt>
                <c:pt idx="28">
                  <c:v>29.864058672664271</c:v>
                </c:pt>
                <c:pt idx="29">
                  <c:v>29.6313436131895</c:v>
                </c:pt>
                <c:pt idx="30">
                  <c:v>29.397586588199534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19-314C-967C-04A84D651A19}"/>
            </c:ext>
          </c:extLst>
        </c:ser>
        <c:ser>
          <c:idx val="4"/>
          <c:order val="4"/>
          <c:tx>
            <c:strRef>
              <c:f>'3 ENERGY results v41F RB'!$A$10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RB'!$L$10:$AP$10</c:f>
              <c:numCache>
                <c:formatCode>_ * #,##0.000000000000_ ;_ * \-#,##0.000000000000_ ;_ * ""\-""??_ ;_ @_ </c:formatCode>
                <c:ptCount val="31"/>
                <c:pt idx="0">
                  <c:v>9.4329241546596632E-8</c:v>
                </c:pt>
                <c:pt idx="1">
                  <c:v>9.4167502309112425E-8</c:v>
                </c:pt>
                <c:pt idx="2">
                  <c:v>9.3997635458472231E-8</c:v>
                </c:pt>
                <c:pt idx="3">
                  <c:v>9.3819686008326653E-8</c:v>
                </c:pt>
                <c:pt idx="4">
                  <c:v>9.363370105499334E-8</c:v>
                </c:pt>
                <c:pt idx="5">
                  <c:v>9.3439729756685228E-8</c:v>
                </c:pt>
                <c:pt idx="6">
                  <c:v>9.3237823311858563E-8</c:v>
                </c:pt>
                <c:pt idx="7">
                  <c:v>9.3028034936693392E-8</c:v>
                </c:pt>
                <c:pt idx="8">
                  <c:v>9.2810419841720641E-8</c:v>
                </c:pt>
                <c:pt idx="9">
                  <c:v>9.2585035207610978E-8</c:v>
                </c:pt>
                <c:pt idx="10">
                  <c:v>9.2352112533540046E-8</c:v>
                </c:pt>
                <c:pt idx="11">
                  <c:v>9.2111923714455612E-8</c:v>
                </c:pt>
                <c:pt idx="12">
                  <c:v>9.1864968036719949E-8</c:v>
                </c:pt>
                <c:pt idx="13">
                  <c:v>9.1611675286732047E-8</c:v>
                </c:pt>
                <c:pt idx="14">
                  <c:v>9.1352398658123885E-8</c:v>
                </c:pt>
                <c:pt idx="15">
                  <c:v>9.1087472587635796E-8</c:v>
                </c:pt>
                <c:pt idx="16">
                  <c:v>9.0817261446813075E-8</c:v>
                </c:pt>
                <c:pt idx="17">
                  <c:v>9.0542142865771212E-8</c:v>
                </c:pt>
                <c:pt idx="18">
                  <c:v>9.0262354647285378E-8</c:v>
                </c:pt>
                <c:pt idx="19">
                  <c:v>8.9978221539081633E-8</c:v>
                </c:pt>
                <c:pt idx="20">
                  <c:v>8.9690009700061505E-8</c:v>
                </c:pt>
                <c:pt idx="21">
                  <c:v>8.9397983460241475E-8</c:v>
                </c:pt>
                <c:pt idx="22">
                  <c:v>8.9102485053079252E-8</c:v>
                </c:pt>
                <c:pt idx="23">
                  <c:v>8.8803813956881503E-8</c:v>
                </c:pt>
                <c:pt idx="24">
                  <c:v>8.8502291032000816E-8</c:v>
                </c:pt>
                <c:pt idx="25">
                  <c:v>8.8198266073847117E-8</c:v>
                </c:pt>
                <c:pt idx="26">
                  <c:v>8.7892133167068841E-8</c:v>
                </c:pt>
                <c:pt idx="27">
                  <c:v>8.7584227111928656E-8</c:v>
                </c:pt>
                <c:pt idx="28">
                  <c:v>8.7274792552756872E-8</c:v>
                </c:pt>
                <c:pt idx="29">
                  <c:v>8.6964071953124502E-8</c:v>
                </c:pt>
                <c:pt idx="30">
                  <c:v>8.6652258272442943E-8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19-314C-967C-04A84D651A19}"/>
            </c:ext>
          </c:extLst>
        </c:ser>
        <c:ser>
          <c:idx val="5"/>
          <c:order val="5"/>
          <c:tx>
            <c:strRef>
              <c:f>'3 ENERGY results v41F RB'!$A$11</c:f>
              <c:strCache>
                <c:ptCount val="1"/>
                <c:pt idx="0">
                  <c:v>Electricidad</c:v>
                </c:pt>
              </c:strCache>
            </c:strRef>
          </c:tx>
          <c:spPr>
            <a:solidFill>
              <a:srgbClr val="F8C133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RB'!$L$11:$AP$11</c:f>
              <c:numCache>
                <c:formatCode>_ * #,##0.000000000000_ ;_ * \-#,##0.000000000000_ ;_ * ""\-""??_ ;_ @_ </c:formatCode>
                <c:ptCount val="31"/>
                <c:pt idx="0">
                  <c:v>0.23550581567351145</c:v>
                </c:pt>
                <c:pt idx="1">
                  <c:v>0.24394635357801722</c:v>
                </c:pt>
                <c:pt idx="2">
                  <c:v>0.33150362132243882</c:v>
                </c:pt>
                <c:pt idx="3">
                  <c:v>2.1928580394520583</c:v>
                </c:pt>
                <c:pt idx="4">
                  <c:v>3.3073569088212942</c:v>
                </c:pt>
                <c:pt idx="5">
                  <c:v>4.882292282094074</c:v>
                </c:pt>
                <c:pt idx="6">
                  <c:v>7.7561263464918344</c:v>
                </c:pt>
                <c:pt idx="7">
                  <c:v>11.469303991160841</c:v>
                </c:pt>
                <c:pt idx="8">
                  <c:v>17.873752755321334</c:v>
                </c:pt>
                <c:pt idx="9">
                  <c:v>28.990857984485494</c:v>
                </c:pt>
                <c:pt idx="10">
                  <c:v>38.494657660583442</c:v>
                </c:pt>
                <c:pt idx="11">
                  <c:v>50.376584063997655</c:v>
                </c:pt>
                <c:pt idx="12">
                  <c:v>58.867875046940505</c:v>
                </c:pt>
                <c:pt idx="13">
                  <c:v>61.327174194665517</c:v>
                </c:pt>
                <c:pt idx="14">
                  <c:v>72.791983759072934</c:v>
                </c:pt>
                <c:pt idx="15">
                  <c:v>79.776690420491846</c:v>
                </c:pt>
                <c:pt idx="16">
                  <c:v>88.653616955078022</c:v>
                </c:pt>
                <c:pt idx="17">
                  <c:v>92.561671057140984</c:v>
                </c:pt>
                <c:pt idx="18">
                  <c:v>100.27643124038985</c:v>
                </c:pt>
                <c:pt idx="19">
                  <c:v>115.8595029312762</c:v>
                </c:pt>
                <c:pt idx="20">
                  <c:v>121.7823787847104</c:v>
                </c:pt>
                <c:pt idx="21">
                  <c:v>133.21980892887998</c:v>
                </c:pt>
                <c:pt idx="22">
                  <c:v>139.54773508078128</c:v>
                </c:pt>
                <c:pt idx="23">
                  <c:v>149.12237202665116</c:v>
                </c:pt>
                <c:pt idx="24">
                  <c:v>158.84924876909997</c:v>
                </c:pt>
                <c:pt idx="25">
                  <c:v>162.2719466580235</c:v>
                </c:pt>
                <c:pt idx="26">
                  <c:v>175.74136679523289</c:v>
                </c:pt>
                <c:pt idx="27">
                  <c:v>186.1214934510779</c:v>
                </c:pt>
                <c:pt idx="28">
                  <c:v>197.28001872353315</c:v>
                </c:pt>
                <c:pt idx="29">
                  <c:v>207.83139146924822</c:v>
                </c:pt>
                <c:pt idx="30">
                  <c:v>235.15264884630912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19-314C-967C-04A84D651A19}"/>
            </c:ext>
          </c:extLst>
        </c:ser>
        <c:ser>
          <c:idx val="6"/>
          <c:order val="6"/>
          <c:tx>
            <c:strRef>
              <c:f>'3 ENERGY results v41F RB'!$A$12</c:f>
              <c:strCache>
                <c:ptCount val="1"/>
                <c:pt idx="0">
                  <c:v>Hidrogeno</c:v>
                </c:pt>
              </c:strCache>
            </c:strRef>
          </c:tx>
          <c:spPr>
            <a:solidFill>
              <a:srgbClr val="44CFD5"/>
            </a:solidFill>
            <a:ln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RB'!$L$12:$AP$12</c:f>
              <c:numCache>
                <c:formatCode>_ * #,##0.000000000000_ ;_ * \-#,##0.000000000000_ ;_ * ""\-""??_ ;_ @_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2.5988502977258533E-6</c:v>
                </c:pt>
                <c:pt idx="3">
                  <c:v>8.2758254233411239E-6</c:v>
                </c:pt>
                <c:pt idx="4">
                  <c:v>2.1161956554186594E-5</c:v>
                </c:pt>
                <c:pt idx="5">
                  <c:v>5.0411271927098381E-5</c:v>
                </c:pt>
                <c:pt idx="6">
                  <c:v>1.1679804543902935E-4</c:v>
                </c:pt>
                <c:pt idx="7">
                  <c:v>2.6744387828920473E-4</c:v>
                </c:pt>
                <c:pt idx="8">
                  <c:v>6.0914526288626686E-4</c:v>
                </c:pt>
                <c:pt idx="9">
                  <c:v>1.3834454413720867E-3</c:v>
                </c:pt>
                <c:pt idx="10">
                  <c:v>3.1342688368185614E-3</c:v>
                </c:pt>
                <c:pt idx="11">
                  <c:v>7.0743828225760738E-3</c:v>
                </c:pt>
                <c:pt idx="12">
                  <c:v>1.5850022512266002E-2</c:v>
                </c:pt>
                <c:pt idx="13">
                  <c:v>3.4969931684195106E-2</c:v>
                </c:pt>
                <c:pt idx="14">
                  <c:v>7.4814888523144815E-2</c:v>
                </c:pt>
                <c:pt idx="15">
                  <c:v>0.15135551572158681</c:v>
                </c:pt>
                <c:pt idx="16">
                  <c:v>0.28097207465780516</c:v>
                </c:pt>
                <c:pt idx="17">
                  <c:v>0.4692569021324533</c:v>
                </c:pt>
                <c:pt idx="18">
                  <c:v>0.70680749757643391</c:v>
                </c:pt>
                <c:pt idx="19">
                  <c:v>0.9780959039136583</c:v>
                </c:pt>
                <c:pt idx="20">
                  <c:v>1.2705311102496344</c:v>
                </c:pt>
                <c:pt idx="21">
                  <c:v>1.5765798856465094</c:v>
                </c:pt>
                <c:pt idx="22">
                  <c:v>1.8923666086467748</c:v>
                </c:pt>
                <c:pt idx="23">
                  <c:v>2.2160585349453115</c:v>
                </c:pt>
                <c:pt idx="24">
                  <c:v>2.5468461544509364</c:v>
                </c:pt>
                <c:pt idx="25">
                  <c:v>2.8844122155942991</c:v>
                </c:pt>
                <c:pt idx="26">
                  <c:v>3.2286620642693369</c:v>
                </c:pt>
                <c:pt idx="27">
                  <c:v>3.5796137615307546</c:v>
                </c:pt>
                <c:pt idx="28">
                  <c:v>3.9373322358022036</c:v>
                </c:pt>
                <c:pt idx="29">
                  <c:v>4.3019081441645524</c:v>
                </c:pt>
                <c:pt idx="30">
                  <c:v>4.6734452983831538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19-314C-967C-04A84D651A19}"/>
            </c:ext>
          </c:extLst>
        </c:ser>
        <c:ser>
          <c:idx val="1"/>
          <c:order val="7"/>
          <c:tx>
            <c:strRef>
              <c:f>'3 ENERGY results v41F RB'!$A$38</c:f>
              <c:strCache>
                <c:ptCount val="1"/>
                <c:pt idx="0">
                  <c:v>Jet Fuel </c:v>
                </c:pt>
              </c:strCache>
            </c:strRef>
          </c:tx>
          <c:spPr>
            <a:solidFill>
              <a:srgbClr val="405E65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RB'!$L$38:$AP$38</c:f>
              <c:numCache>
                <c:formatCode>General</c:formatCode>
                <c:ptCount val="31"/>
                <c:pt idx="0">
                  <c:v>23.980653367420068</c:v>
                </c:pt>
                <c:pt idx="1">
                  <c:v>48.577708035325664</c:v>
                </c:pt>
                <c:pt idx="2">
                  <c:v>69.43007164953049</c:v>
                </c:pt>
                <c:pt idx="3">
                  <c:v>71.68552370641136</c:v>
                </c:pt>
                <c:pt idx="4">
                  <c:v>72.857434267616142</c:v>
                </c:pt>
                <c:pt idx="5">
                  <c:v>74.920796861010601</c:v>
                </c:pt>
                <c:pt idx="6">
                  <c:v>76.693685858523196</c:v>
                </c:pt>
                <c:pt idx="7">
                  <c:v>77.505008469294921</c:v>
                </c:pt>
                <c:pt idx="8">
                  <c:v>73.853242357923207</c:v>
                </c:pt>
                <c:pt idx="9">
                  <c:v>73.072602458521771</c:v>
                </c:pt>
                <c:pt idx="10">
                  <c:v>73.619493846399365</c:v>
                </c:pt>
                <c:pt idx="11">
                  <c:v>73.026653607217824</c:v>
                </c:pt>
                <c:pt idx="12">
                  <c:v>72.699734465424058</c:v>
                </c:pt>
                <c:pt idx="13">
                  <c:v>72.370310135076238</c:v>
                </c:pt>
                <c:pt idx="14">
                  <c:v>72.924770518597853</c:v>
                </c:pt>
                <c:pt idx="15">
                  <c:v>72.977011944385026</c:v>
                </c:pt>
                <c:pt idx="16">
                  <c:v>73.959013288613832</c:v>
                </c:pt>
                <c:pt idx="17">
                  <c:v>74.458626918233691</c:v>
                </c:pt>
                <c:pt idx="18">
                  <c:v>75.483697826474668</c:v>
                </c:pt>
                <c:pt idx="19">
                  <c:v>76.034995888206069</c:v>
                </c:pt>
                <c:pt idx="20">
                  <c:v>77.180663486275023</c:v>
                </c:pt>
                <c:pt idx="21">
                  <c:v>78.56752350870299</c:v>
                </c:pt>
                <c:pt idx="22">
                  <c:v>79.377243730992248</c:v>
                </c:pt>
                <c:pt idx="23">
                  <c:v>81.384315028165034</c:v>
                </c:pt>
                <c:pt idx="24">
                  <c:v>84.037439338489946</c:v>
                </c:pt>
                <c:pt idx="25">
                  <c:v>84.987594230798024</c:v>
                </c:pt>
                <c:pt idx="26">
                  <c:v>87.479705408016272</c:v>
                </c:pt>
                <c:pt idx="27">
                  <c:v>89.449416190277333</c:v>
                </c:pt>
                <c:pt idx="28">
                  <c:v>90.382887165309199</c:v>
                </c:pt>
                <c:pt idx="29">
                  <c:v>90.555688757477284</c:v>
                </c:pt>
                <c:pt idx="30">
                  <c:v>89.951930917951856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19-314C-967C-04A84D651A19}"/>
            </c:ext>
          </c:extLst>
        </c:ser>
        <c:ser>
          <c:idx val="7"/>
          <c:order val="8"/>
          <c:tx>
            <c:strRef>
              <c:f>'3 ENERGY results v41F RB'!$A$39</c:f>
              <c:strCache>
                <c:ptCount val="1"/>
                <c:pt idx="0">
                  <c:v>SAF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cat>
            <c:numRef>
              <c:f>'3 ENERGY results v41F RB'!$L$6:$AP$6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'3 ENERGY results v41F RB'!$L$39:$AP$39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5.1341826238128441</c:v>
                </c:pt>
                <c:pt idx="9">
                  <c:v>7.2269606827109421</c:v>
                </c:pt>
                <c:pt idx="10">
                  <c:v>7.281048841951586</c:v>
                </c:pt>
                <c:pt idx="11">
                  <c:v>9.0257661761729882</c:v>
                </c:pt>
                <c:pt idx="12">
                  <c:v>9.9136001543760059</c:v>
                </c:pt>
                <c:pt idx="13">
                  <c:v>10.8139543879999</c:v>
                </c:pt>
                <c:pt idx="14">
                  <c:v>11.381322566486375</c:v>
                </c:pt>
                <c:pt idx="15">
                  <c:v>11.879978688620819</c:v>
                </c:pt>
                <c:pt idx="16">
                  <c:v>12.039839372565043</c:v>
                </c:pt>
                <c:pt idx="17">
                  <c:v>12.121171823898507</c:v>
                </c:pt>
                <c:pt idx="18">
                  <c:v>12.288043832216802</c:v>
                </c:pt>
                <c:pt idx="19">
                  <c:v>12.377790028312617</c:v>
                </c:pt>
                <c:pt idx="20">
                  <c:v>12.564294055905236</c:v>
                </c:pt>
                <c:pt idx="21">
                  <c:v>12.790061966533047</c:v>
                </c:pt>
                <c:pt idx="22">
                  <c:v>12.921876886440597</c:v>
                </c:pt>
                <c:pt idx="23">
                  <c:v>13.248609423189658</c:v>
                </c:pt>
                <c:pt idx="24">
                  <c:v>13.680513380684411</c:v>
                </c:pt>
                <c:pt idx="25">
                  <c:v>14.413100775983285</c:v>
                </c:pt>
                <c:pt idx="26">
                  <c:v>14.83573951364019</c:v>
                </c:pt>
                <c:pt idx="27">
                  <c:v>15.169784032269254</c:v>
                </c:pt>
                <c:pt idx="28">
                  <c:v>15.328091975403312</c:v>
                </c:pt>
                <c:pt idx="29">
                  <c:v>17.248702620471867</c:v>
                </c:pt>
                <c:pt idx="30">
                  <c:v>19.74554581125772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19-314C-967C-04A84D651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82015"/>
        <c:axId val="176270975"/>
      </c:areaChart>
      <c:catAx>
        <c:axId val="17628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7097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6270975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800">
                    <a:solidFill>
                      <a:schemeClr val="tx1"/>
                    </a:solidFill>
                  </a:rPr>
                  <a:t>PJ /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282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Tractocamión</a:t>
            </a:r>
          </a:p>
        </c:rich>
      </c:tx>
      <c:layout>
        <c:manualLayout>
          <c:xMode val="edge"/>
          <c:yMode val="edge"/>
          <c:x val="0.10791593521474743"/>
          <c:y val="3.1868862345209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v41'!$R$169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v41'!$S$169:$AU$169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09-984F-B42D-33457F441BD4}"/>
            </c:ext>
          </c:extLst>
        </c:ser>
        <c:ser>
          <c:idx val="1"/>
          <c:order val="1"/>
          <c:tx>
            <c:strRef>
              <c:f>'[3]3 TEJ Energetico HdR v41'!$R$170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v41'!$S$170:$AU$170</c:f>
              <c:numCache>
                <c:formatCode>General</c:formatCode>
                <c:ptCount val="29"/>
                <c:pt idx="0">
                  <c:v>0.79482952486412639</c:v>
                </c:pt>
                <c:pt idx="1">
                  <c:v>0.668915076286832</c:v>
                </c:pt>
                <c:pt idx="2">
                  <c:v>0.51255278423779549</c:v>
                </c:pt>
                <c:pt idx="3">
                  <c:v>0.38865906511280135</c:v>
                </c:pt>
                <c:pt idx="4">
                  <c:v>0.32275095261213638</c:v>
                </c:pt>
                <c:pt idx="5">
                  <c:v>0.29801124994811845</c:v>
                </c:pt>
                <c:pt idx="6">
                  <c:v>0.28982570405384833</c:v>
                </c:pt>
                <c:pt idx="7">
                  <c:v>0.28545017473863354</c:v>
                </c:pt>
                <c:pt idx="8">
                  <c:v>0.27861400101077494</c:v>
                </c:pt>
                <c:pt idx="9">
                  <c:v>0.26324383001104223</c:v>
                </c:pt>
                <c:pt idx="10">
                  <c:v>0.23134616361800919</c:v>
                </c:pt>
                <c:pt idx="11">
                  <c:v>0.17842103217178473</c:v>
                </c:pt>
                <c:pt idx="12">
                  <c:v>0.11567266900748363</c:v>
                </c:pt>
                <c:pt idx="13">
                  <c:v>6.4534930427081472E-2</c:v>
                </c:pt>
                <c:pt idx="14">
                  <c:v>3.3010474279542179E-2</c:v>
                </c:pt>
                <c:pt idx="15">
                  <c:v>1.5818435235423811E-2</c:v>
                </c:pt>
                <c:pt idx="16">
                  <c:v>7.1640418435817699E-3</c:v>
                </c:pt>
                <c:pt idx="17">
                  <c:v>3.6272832446671011E-3</c:v>
                </c:pt>
                <c:pt idx="18">
                  <c:v>3.2866204677084454E-3</c:v>
                </c:pt>
                <c:pt idx="19">
                  <c:v>5.3679210958600398E-3</c:v>
                </c:pt>
                <c:pt idx="20">
                  <c:v>1.0599999998531562E-2</c:v>
                </c:pt>
                <c:pt idx="21">
                  <c:v>5.9999999999999995E-4</c:v>
                </c:pt>
                <c:pt idx="22">
                  <c:v>5.9999999999999995E-4</c:v>
                </c:pt>
                <c:pt idx="23">
                  <c:v>5.9999999999999995E-4</c:v>
                </c:pt>
                <c:pt idx="24">
                  <c:v>2.9999999999999997E-4</c:v>
                </c:pt>
                <c:pt idx="25">
                  <c:v>2.9999999999999997E-4</c:v>
                </c:pt>
                <c:pt idx="26">
                  <c:v>2.9999999999999997E-4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09-984F-B42D-33457F441BD4}"/>
            </c:ext>
          </c:extLst>
        </c:ser>
        <c:ser>
          <c:idx val="2"/>
          <c:order val="2"/>
          <c:tx>
            <c:strRef>
              <c:f>'[3]3 TEJ Energetico HdR v41'!$R$171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v41'!$S$171:$AU$171</c:f>
              <c:numCache>
                <c:formatCode>General</c:formatCode>
                <c:ptCount val="29"/>
                <c:pt idx="0">
                  <c:v>0.2051598</c:v>
                </c:pt>
                <c:pt idx="1">
                  <c:v>0.33105882636102452</c:v>
                </c:pt>
                <c:pt idx="2">
                  <c:v>0.48738338567731671</c:v>
                </c:pt>
                <c:pt idx="3">
                  <c:v>0.61118476524561094</c:v>
                </c:pt>
                <c:pt idx="4">
                  <c:v>0.67686694127623093</c:v>
                </c:pt>
                <c:pt idx="5">
                  <c:v>0.70105440734720958</c:v>
                </c:pt>
                <c:pt idx="6">
                  <c:v>0.70789447684463369</c:v>
                </c:pt>
                <c:pt idx="7">
                  <c:v>0.70901910870423013</c:v>
                </c:pt>
                <c:pt idx="8">
                  <c:v>0.70816069070177634</c:v>
                </c:pt>
                <c:pt idx="9">
                  <c:v>0.70618220945628185</c:v>
                </c:pt>
                <c:pt idx="10">
                  <c:v>0.70291881160327085</c:v>
                </c:pt>
                <c:pt idx="11">
                  <c:v>0.69771676264737703</c:v>
                </c:pt>
                <c:pt idx="12">
                  <c:v>0.68990768221996424</c:v>
                </c:pt>
                <c:pt idx="13">
                  <c:v>0.6798688849066804</c:v>
                </c:pt>
                <c:pt idx="14">
                  <c:v>0.66970640623280486</c:v>
                </c:pt>
                <c:pt idx="15">
                  <c:v>0.6616688176640283</c:v>
                </c:pt>
                <c:pt idx="16">
                  <c:v>0.65625734827354187</c:v>
                </c:pt>
                <c:pt idx="17">
                  <c:v>0.65260539134822038</c:v>
                </c:pt>
                <c:pt idx="18">
                  <c:v>0.64952243430025602</c:v>
                </c:pt>
                <c:pt idx="19">
                  <c:v>0.64587933789244434</c:v>
                </c:pt>
                <c:pt idx="20">
                  <c:v>0.64082800559880293</c:v>
                </c:pt>
                <c:pt idx="21">
                  <c:v>0.6344573659077245</c:v>
                </c:pt>
                <c:pt idx="22">
                  <c:v>0.62816725764725967</c:v>
                </c:pt>
                <c:pt idx="23">
                  <c:v>0.62344883032649601</c:v>
                </c:pt>
                <c:pt idx="24">
                  <c:v>0.620603515310854</c:v>
                </c:pt>
                <c:pt idx="25">
                  <c:v>0.61910396484298569</c:v>
                </c:pt>
                <c:pt idx="26">
                  <c:v>0.61836506224456889</c:v>
                </c:pt>
                <c:pt idx="27">
                  <c:v>0.61800987814057606</c:v>
                </c:pt>
                <c:pt idx="28">
                  <c:v>0.61783907578504116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09-984F-B42D-33457F441BD4}"/>
            </c:ext>
          </c:extLst>
        </c:ser>
        <c:ser>
          <c:idx val="3"/>
          <c:order val="3"/>
          <c:tx>
            <c:strRef>
              <c:f>'[3]3 TEJ Energetico HdR v41'!$R$172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v41'!$S$172:$AU$172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09-984F-B42D-33457F441BD4}"/>
            </c:ext>
          </c:extLst>
        </c:ser>
        <c:ser>
          <c:idx val="4"/>
          <c:order val="4"/>
          <c:tx>
            <c:strRef>
              <c:f>'[3]3 TEJ Energetico HdR v41'!$R$173</c:f>
              <c:strCache>
                <c:ptCount val="1"/>
                <c:pt idx="0">
                  <c:v>Electrico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v41'!$S$173:$AU$173</c:f>
              <c:numCache>
                <c:formatCode>General</c:formatCode>
                <c:ptCount val="29"/>
                <c:pt idx="0">
                  <c:v>1.0000000000000001E-5</c:v>
                </c:pt>
                <c:pt idx="1">
                  <c:v>2.4594834488338245E-5</c:v>
                </c:pt>
                <c:pt idx="2">
                  <c:v>6.0486293495510098E-5</c:v>
                </c:pt>
                <c:pt idx="3">
                  <c:v>1.4872850685622817E-4</c:v>
                </c:pt>
                <c:pt idx="4">
                  <c:v>3.6554858163312891E-4</c:v>
                </c:pt>
                <c:pt idx="5">
                  <c:v>8.9750819285034299E-4</c:v>
                </c:pt>
                <c:pt idx="6">
                  <c:v>2.1979163333038666E-3</c:v>
                </c:pt>
                <c:pt idx="7">
                  <c:v>5.3488037849174115E-3</c:v>
                </c:pt>
                <c:pt idx="8">
                  <c:v>1.2822251131185201E-2</c:v>
                </c:pt>
                <c:pt idx="9">
                  <c:v>2.9685715538864788E-2</c:v>
                </c:pt>
                <c:pt idx="10">
                  <c:v>6.3800320814297956E-2</c:v>
                </c:pt>
                <c:pt idx="11">
                  <c:v>0.11975138238256171</c:v>
                </c:pt>
                <c:pt idx="12">
                  <c:v>0.18610829348371494</c:v>
                </c:pt>
                <c:pt idx="13">
                  <c:v>0.24022941313116661</c:v>
                </c:pt>
                <c:pt idx="14">
                  <c:v>0.27244069359782941</c:v>
                </c:pt>
                <c:pt idx="15">
                  <c:v>0.28814917322281103</c:v>
                </c:pt>
                <c:pt idx="16">
                  <c:v>0.29506615349929549</c:v>
                </c:pt>
                <c:pt idx="17">
                  <c:v>0.29797427736846532</c:v>
                </c:pt>
                <c:pt idx="18">
                  <c:v>0.29917308913748719</c:v>
                </c:pt>
                <c:pt idx="19">
                  <c:v>0.29966325230931079</c:v>
                </c:pt>
                <c:pt idx="20">
                  <c:v>0.29898525764011136</c:v>
                </c:pt>
                <c:pt idx="21">
                  <c:v>0.31512917426140674</c:v>
                </c:pt>
                <c:pt idx="22">
                  <c:v>0.32131673280750267</c:v>
                </c:pt>
                <c:pt idx="23">
                  <c:v>0.32598894395959183</c:v>
                </c:pt>
                <c:pt idx="24">
                  <c:v>0.32911346483413378</c:v>
                </c:pt>
                <c:pt idx="25">
                  <c:v>0.33060366625505994</c:v>
                </c:pt>
                <c:pt idx="26">
                  <c:v>0.33133836691701318</c:v>
                </c:pt>
                <c:pt idx="27">
                  <c:v>0.33199166273923947</c:v>
                </c:pt>
                <c:pt idx="28">
                  <c:v>0.33216161658864002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09-984F-B42D-33457F441BD4}"/>
            </c:ext>
          </c:extLst>
        </c:ser>
        <c:ser>
          <c:idx val="5"/>
          <c:order val="5"/>
          <c:tx>
            <c:strRef>
              <c:f>'[3]3 TEJ Energetico HdR v41'!$R$174</c:f>
              <c:strCache>
                <c:ptCount val="1"/>
                <c:pt idx="0">
                  <c:v>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v41'!$S$174:$AU$174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09-984F-B42D-33457F441BD4}"/>
            </c:ext>
          </c:extLst>
        </c:ser>
        <c:ser>
          <c:idx val="6"/>
          <c:order val="6"/>
          <c:tx>
            <c:strRef>
              <c:f>'[3]3 TEJ Energetico HdR v41'!$R$175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v41'!$S$175:$AU$175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09-984F-B42D-33457F441BD4}"/>
            </c:ext>
          </c:extLst>
        </c:ser>
        <c:ser>
          <c:idx val="7"/>
          <c:order val="7"/>
          <c:tx>
            <c:strRef>
              <c:f>'[3]3 TEJ Energetico HdR v41'!$R$176</c:f>
              <c:strCache>
                <c:ptCount val="1"/>
                <c:pt idx="0">
                  <c:v>Hidrogeno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v41'!$S$176:$AU$176</c:f>
              <c:numCache>
                <c:formatCode>General</c:formatCode>
                <c:ptCount val="29"/>
                <c:pt idx="0">
                  <c:v>6.7513587359627234E-7</c:v>
                </c:pt>
                <c:pt idx="1">
                  <c:v>1.5025176551201677E-6</c:v>
                </c:pt>
                <c:pt idx="2">
                  <c:v>3.3437913923115783E-6</c:v>
                </c:pt>
                <c:pt idx="3">
                  <c:v>7.4411347314914084E-6</c:v>
                </c:pt>
                <c:pt idx="4">
                  <c:v>1.6557529999556525E-5</c:v>
                </c:pt>
                <c:pt idx="5">
                  <c:v>3.683451182153785E-5</c:v>
                </c:pt>
                <c:pt idx="6">
                  <c:v>8.1902768214028241E-5</c:v>
                </c:pt>
                <c:pt idx="7">
                  <c:v>1.8191277221890636E-4</c:v>
                </c:pt>
                <c:pt idx="8">
                  <c:v>4.0305715626356178E-4</c:v>
                </c:pt>
                <c:pt idx="9">
                  <c:v>8.8824499381113392E-4</c:v>
                </c:pt>
                <c:pt idx="10">
                  <c:v>1.9347039644219419E-3</c:v>
                </c:pt>
                <c:pt idx="11">
                  <c:v>4.1108227982765821E-3</c:v>
                </c:pt>
                <c:pt idx="12">
                  <c:v>8.3113552888371967E-3</c:v>
                </c:pt>
                <c:pt idx="13">
                  <c:v>1.5366771535071476E-2</c:v>
                </c:pt>
                <c:pt idx="14">
                  <c:v>2.4842425889823588E-2</c:v>
                </c:pt>
                <c:pt idx="15">
                  <c:v>3.436357387773685E-2</c:v>
                </c:pt>
                <c:pt idx="16">
                  <c:v>4.1512456383580837E-2</c:v>
                </c:pt>
                <c:pt idx="17">
                  <c:v>4.5793048038647248E-2</c:v>
                </c:pt>
                <c:pt idx="18">
                  <c:v>4.801785609454829E-2</c:v>
                </c:pt>
                <c:pt idx="19">
                  <c:v>4.9089488702384873E-2</c:v>
                </c:pt>
                <c:pt idx="20">
                  <c:v>4.9586736762554151E-2</c:v>
                </c:pt>
                <c:pt idx="21">
                  <c:v>4.9813459830868698E-2</c:v>
                </c:pt>
                <c:pt idx="22">
                  <c:v>4.9916009545237623E-2</c:v>
                </c:pt>
                <c:pt idx="23">
                  <c:v>4.9962225713912123E-2</c:v>
                </c:pt>
                <c:pt idx="24">
                  <c:v>4.9983019855012238E-2</c:v>
                </c:pt>
                <c:pt idx="25">
                  <c:v>4.9992368901954409E-2</c:v>
                </c:pt>
                <c:pt idx="26">
                  <c:v>4.9996570838417957E-2</c:v>
                </c:pt>
                <c:pt idx="27">
                  <c:v>4.9998459120184448E-2</c:v>
                </c:pt>
                <c:pt idx="28">
                  <c:v>4.9999307626318823E-2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09-984F-B42D-33457F441BD4}"/>
            </c:ext>
          </c:extLst>
        </c:ser>
        <c:ser>
          <c:idx val="8"/>
          <c:order val="8"/>
          <c:tx>
            <c:strRef>
              <c:f>'[3]3 TEJ Energetico HdR v41'!$R$177</c:f>
              <c:strCache>
                <c:ptCount val="1"/>
                <c:pt idx="0">
                  <c:v>GNL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v41'!$S$168:$AU$168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v41'!$S$177:$AU$177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09-984F-B42D-33457F44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101967"/>
        <c:axId val="307880831"/>
      </c:scatterChart>
      <c:valAx>
        <c:axId val="343101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307880831"/>
        <c:crosses val="autoZero"/>
        <c:crossBetween val="midCat"/>
      </c:valAx>
      <c:valAx>
        <c:axId val="30788083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Porcentaje</a:t>
                </a:r>
                <a:r>
                  <a:rPr lang="es-CO" baseline="0"/>
                  <a:t> de participación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3431019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Motocicletas</a:t>
            </a:r>
          </a:p>
        </c:rich>
      </c:tx>
      <c:layout>
        <c:manualLayout>
          <c:xMode val="edge"/>
          <c:yMode val="edge"/>
          <c:x val="7.2865120814905412E-2"/>
          <c:y val="3.1659882406151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v41'!$R$189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v41'!$S$189:$AU$189</c:f>
              <c:numCache>
                <c:formatCode>General</c:formatCode>
                <c:ptCount val="29"/>
                <c:pt idx="0">
                  <c:v>0.99475947301880829</c:v>
                </c:pt>
                <c:pt idx="1">
                  <c:v>0.98588993766160138</c:v>
                </c:pt>
                <c:pt idx="2">
                  <c:v>0.9626092786507694</c:v>
                </c:pt>
                <c:pt idx="3">
                  <c:v>0.90486391150302081</c:v>
                </c:pt>
                <c:pt idx="4">
                  <c:v>0.77970387621382831</c:v>
                </c:pt>
                <c:pt idx="5">
                  <c:v>0.57308746834344459</c:v>
                </c:pt>
                <c:pt idx="6">
                  <c:v>0.3481900618407533</c:v>
                </c:pt>
                <c:pt idx="7">
                  <c:v>0.19150463883408353</c:v>
                </c:pt>
                <c:pt idx="8">
                  <c:v>0.11307107412014195</c:v>
                </c:pt>
                <c:pt idx="9">
                  <c:v>8.0246320639906443E-2</c:v>
                </c:pt>
                <c:pt idx="10">
                  <c:v>6.755101227962268E-2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9F-D449-AB02-303DFBB2B0E6}"/>
            </c:ext>
          </c:extLst>
        </c:ser>
        <c:ser>
          <c:idx val="1"/>
          <c:order val="1"/>
          <c:tx>
            <c:strRef>
              <c:f>'[3]3 TEJ Energetico HdR v41'!$R$190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v41'!$S$190:$AU$190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9F-D449-AB02-303DFBB2B0E6}"/>
            </c:ext>
          </c:extLst>
        </c:ser>
        <c:ser>
          <c:idx val="2"/>
          <c:order val="2"/>
          <c:tx>
            <c:strRef>
              <c:f>'[3]3 TEJ Energetico HdR v41'!$R$191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v41'!$S$191:$AU$191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9F-D449-AB02-303DFBB2B0E6}"/>
            </c:ext>
          </c:extLst>
        </c:ser>
        <c:ser>
          <c:idx val="3"/>
          <c:order val="3"/>
          <c:tx>
            <c:strRef>
              <c:f>'[3]3 TEJ Energetico HdR v41'!$R$192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v41'!$S$192:$AU$192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9F-D449-AB02-303DFBB2B0E6}"/>
            </c:ext>
          </c:extLst>
        </c:ser>
        <c:ser>
          <c:idx val="4"/>
          <c:order val="4"/>
          <c:tx>
            <c:strRef>
              <c:f>'[3]3 TEJ Energetico HdR v41'!$R$193</c:f>
              <c:strCache>
                <c:ptCount val="1"/>
                <c:pt idx="0">
                  <c:v>Electrico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v41'!$S$193:$AU$193</c:f>
              <c:numCache>
                <c:formatCode>General</c:formatCode>
                <c:ptCount val="29"/>
                <c:pt idx="0">
                  <c:v>5.2405269811916563E-3</c:v>
                </c:pt>
                <c:pt idx="1">
                  <c:v>1.4110062338398658E-2</c:v>
                </c:pt>
                <c:pt idx="2">
                  <c:v>3.7390721349230632E-2</c:v>
                </c:pt>
                <c:pt idx="3">
                  <c:v>9.5136088496979215E-2</c:v>
                </c:pt>
                <c:pt idx="4">
                  <c:v>0.22029612378617172</c:v>
                </c:pt>
                <c:pt idx="5">
                  <c:v>0.42691253165655535</c:v>
                </c:pt>
                <c:pt idx="6">
                  <c:v>0.6518099381592467</c:v>
                </c:pt>
                <c:pt idx="7">
                  <c:v>0.80849536116591647</c:v>
                </c:pt>
                <c:pt idx="8">
                  <c:v>0.88692892587985805</c:v>
                </c:pt>
                <c:pt idx="9">
                  <c:v>0.91975367936009356</c:v>
                </c:pt>
                <c:pt idx="10">
                  <c:v>0.93244898772037732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9F-D449-AB02-303DFBB2B0E6}"/>
            </c:ext>
          </c:extLst>
        </c:ser>
        <c:ser>
          <c:idx val="5"/>
          <c:order val="5"/>
          <c:tx>
            <c:strRef>
              <c:f>'[3]3 TEJ Energetico HdR v41'!$R$194</c:f>
              <c:strCache>
                <c:ptCount val="1"/>
                <c:pt idx="0">
                  <c:v>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v41'!$S$194:$AU$194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9F-D449-AB02-303DFBB2B0E6}"/>
            </c:ext>
          </c:extLst>
        </c:ser>
        <c:ser>
          <c:idx val="6"/>
          <c:order val="6"/>
          <c:tx>
            <c:strRef>
              <c:f>'[3]3 TEJ Energetico HdR v41'!$R$195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v41'!$S$195:$AU$195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9F-D449-AB02-303DFBB2B0E6}"/>
            </c:ext>
          </c:extLst>
        </c:ser>
        <c:ser>
          <c:idx val="7"/>
          <c:order val="7"/>
          <c:tx>
            <c:strRef>
              <c:f>'[3]3 TEJ Energetico HdR v41'!$R$196</c:f>
              <c:strCache>
                <c:ptCount val="1"/>
                <c:pt idx="0">
                  <c:v>Hidrogeno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v41'!$S$196:$AU$196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9F-D449-AB02-303DFBB2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686623"/>
        <c:axId val="1639390175"/>
      </c:scatterChart>
      <c:valAx>
        <c:axId val="1722686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39390175"/>
        <c:crosses val="autoZero"/>
        <c:crossBetween val="midCat"/>
      </c:valAx>
      <c:valAx>
        <c:axId val="16393901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26866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Automóviles</a:t>
            </a:r>
            <a:r>
              <a:rPr lang="es-CO" baseline="0"/>
              <a:t> y camperos</a:t>
            </a:r>
            <a:endParaRPr lang="es-CO"/>
          </a:p>
        </c:rich>
      </c:tx>
      <c:layout>
        <c:manualLayout>
          <c:xMode val="edge"/>
          <c:yMode val="edge"/>
          <c:x val="0.36917631917631916"/>
          <c:y val="6.4283665361501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v41'!$R$5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v41'!$S$5:$AU$5</c:f>
              <c:numCache>
                <c:formatCode>General</c:formatCode>
                <c:ptCount val="29"/>
                <c:pt idx="0">
                  <c:v>0.96127401586383465</c:v>
                </c:pt>
                <c:pt idx="1">
                  <c:v>0.92420130155722224</c:v>
                </c:pt>
                <c:pt idx="2">
                  <c:v>0.8489198993156567</c:v>
                </c:pt>
                <c:pt idx="3">
                  <c:v>0.72595305900104756</c:v>
                </c:pt>
                <c:pt idx="4">
                  <c:v>0.57727486853849963</c:v>
                </c:pt>
                <c:pt idx="5">
                  <c:v>0.45022835771696468</c:v>
                </c:pt>
                <c:pt idx="6">
                  <c:v>0.36737087147816339</c:v>
                </c:pt>
                <c:pt idx="7">
                  <c:v>0.31843414284510008</c:v>
                </c:pt>
                <c:pt idx="8">
                  <c:v>0.28681010109682248</c:v>
                </c:pt>
                <c:pt idx="9">
                  <c:v>0.26190223276714231</c:v>
                </c:pt>
                <c:pt idx="10">
                  <c:v>0.2387273480366765</c:v>
                </c:pt>
                <c:pt idx="11">
                  <c:v>0.21543636170374136</c:v>
                </c:pt>
                <c:pt idx="12">
                  <c:v>0.1917362011911351</c:v>
                </c:pt>
                <c:pt idx="13">
                  <c:v>0.16812929898871709</c:v>
                </c:pt>
                <c:pt idx="14">
                  <c:v>0.14552063502063528</c:v>
                </c:pt>
                <c:pt idx="15">
                  <c:v>0.12490594194944027</c:v>
                </c:pt>
                <c:pt idx="16">
                  <c:v>0.10707534324262691</c:v>
                </c:pt>
                <c:pt idx="17">
                  <c:v>9.2416203315888512E-2</c:v>
                </c:pt>
                <c:pt idx="18">
                  <c:v>8.0889715170889831E-2</c:v>
                </c:pt>
                <c:pt idx="19">
                  <c:v>5.3705795146897682E-2</c:v>
                </c:pt>
                <c:pt idx="20">
                  <c:v>4.2163032156377442E-2</c:v>
                </c:pt>
                <c:pt idx="21">
                  <c:v>3.2282282012886562E-2</c:v>
                </c:pt>
                <c:pt idx="22">
                  <c:v>2.4054926168595895E-2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E8-5548-85F5-683D177026B7}"/>
            </c:ext>
          </c:extLst>
        </c:ser>
        <c:ser>
          <c:idx val="1"/>
          <c:order val="1"/>
          <c:tx>
            <c:strRef>
              <c:f>'[3]3 TEJ Energetico HdR v41'!$R$6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v41'!$S$6:$AU$6</c:f>
              <c:numCache>
                <c:formatCode>General</c:formatCode>
                <c:ptCount val="29"/>
                <c:pt idx="0">
                  <c:v>1.5712909929545341E-3</c:v>
                </c:pt>
                <c:pt idx="1">
                  <c:v>2.7803971090105254E-4</c:v>
                </c:pt>
                <c:pt idx="2">
                  <c:v>1.7790530992953677E-4</c:v>
                </c:pt>
                <c:pt idx="3">
                  <c:v>1.4274806707353897E-4</c:v>
                </c:pt>
                <c:pt idx="4">
                  <c:v>1.2575336311464454E-4</c:v>
                </c:pt>
                <c:pt idx="5">
                  <c:v>1.1628580120194702E-4</c:v>
                </c:pt>
                <c:pt idx="6">
                  <c:v>1.1059189957077043E-4</c:v>
                </c:pt>
                <c:pt idx="7">
                  <c:v>1.0700870432730418E-4</c:v>
                </c:pt>
                <c:pt idx="8">
                  <c:v>1.0468908532708585E-4</c:v>
                </c:pt>
                <c:pt idx="9">
                  <c:v>1.0315984296149258E-4</c:v>
                </c:pt>
                <c:pt idx="10">
                  <c:v>1.0213952194244344E-4</c:v>
                </c:pt>
                <c:pt idx="11">
                  <c:v>1.0145330653661576E-4</c:v>
                </c:pt>
                <c:pt idx="12">
                  <c:v>1.0098931488570312E-4</c:v>
                </c:pt>
                <c:pt idx="13">
                  <c:v>1.0067444487396406E-4</c:v>
                </c:pt>
                <c:pt idx="14">
                  <c:v>1.0046024549546519E-4</c:v>
                </c:pt>
                <c:pt idx="15">
                  <c:v>1.0031428684147644E-4</c:v>
                </c:pt>
                <c:pt idx="16">
                  <c:v>1.0021471530504854E-4</c:v>
                </c:pt>
                <c:pt idx="17">
                  <c:v>1.0014673590705858E-4</c:v>
                </c:pt>
                <c:pt idx="18">
                  <c:v>1.0010030049590357E-4</c:v>
                </c:pt>
                <c:pt idx="19">
                  <c:v>1.0006856989574284E-4</c:v>
                </c:pt>
                <c:pt idx="20">
                  <c:v>1.0004688214261347E-4</c:v>
                </c:pt>
                <c:pt idx="21">
                  <c:v>1.0003205613699293E-4</c:v>
                </c:pt>
                <c:pt idx="22">
                  <c:v>1.0002191973363217E-4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E8-5548-85F5-683D177026B7}"/>
            </c:ext>
          </c:extLst>
        </c:ser>
        <c:ser>
          <c:idx val="2"/>
          <c:order val="2"/>
          <c:tx>
            <c:strRef>
              <c:f>'[3]3 TEJ Energetico HdR v41'!$R$7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v41'!$S$7:$AU$7</c:f>
              <c:numCache>
                <c:formatCode>General</c:formatCode>
                <c:ptCount val="29"/>
                <c:pt idx="0">
                  <c:v>5.3854731613361051E-4</c:v>
                </c:pt>
                <c:pt idx="1">
                  <c:v>8.0178457644841444E-4</c:v>
                </c:pt>
                <c:pt idx="2">
                  <c:v>1.1925047311566064E-3</c:v>
                </c:pt>
                <c:pt idx="3">
                  <c:v>1.7710179497289124E-3</c:v>
                </c:pt>
                <c:pt idx="4">
                  <c:v>2.6244637968650714E-3</c:v>
                </c:pt>
                <c:pt idx="5">
                  <c:v>3.8767475019741539E-3</c:v>
                </c:pt>
                <c:pt idx="6">
                  <c:v>5.6998295775302988E-3</c:v>
                </c:pt>
                <c:pt idx="7">
                  <c:v>8.3236554252524454E-3</c:v>
                </c:pt>
                <c:pt idx="8">
                  <c:v>1.2038340064833461E-2</c:v>
                </c:pt>
                <c:pt idx="9">
                  <c:v>1.717678899407139E-2</c:v>
                </c:pt>
                <c:pt idx="10">
                  <c:v>2.4061158635649321E-2</c:v>
                </c:pt>
                <c:pt idx="11">
                  <c:v>3.2900138194891466E-2</c:v>
                </c:pt>
                <c:pt idx="12">
                  <c:v>4.3648330805034385E-2</c:v>
                </c:pt>
                <c:pt idx="13">
                  <c:v>5.5886874679712574E-2</c:v>
                </c:pt>
                <c:pt idx="14">
                  <c:v>6.882203538807069E-2</c:v>
                </c:pt>
                <c:pt idx="15">
                  <c:v>8.146039553452615E-2</c:v>
                </c:pt>
                <c:pt idx="16">
                  <c:v>9.2895498852864689E-2</c:v>
                </c:pt>
                <c:pt idx="17">
                  <c:v>0.10254464223469367</c:v>
                </c:pt>
                <c:pt idx="18">
                  <c:v>0.11021882376074506</c:v>
                </c:pt>
                <c:pt idx="19">
                  <c:v>0.11603997562920926</c:v>
                </c:pt>
                <c:pt idx="20">
                  <c:v>0.12029887044848363</c:v>
                </c:pt>
                <c:pt idx="21">
                  <c:v>0.123333119388224</c:v>
                </c:pt>
                <c:pt idx="22">
                  <c:v>0.12545419949181591</c:v>
                </c:pt>
                <c:pt idx="23">
                  <c:v>0.11</c:v>
                </c:pt>
                <c:pt idx="24">
                  <c:v>0.1</c:v>
                </c:pt>
                <c:pt idx="25">
                  <c:v>0.09</c:v>
                </c:pt>
                <c:pt idx="26">
                  <c:v>0.08</c:v>
                </c:pt>
                <c:pt idx="27">
                  <c:v>7.0000000000000007E-2</c:v>
                </c:pt>
                <c:pt idx="28">
                  <c:v>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E8-5548-85F5-683D177026B7}"/>
            </c:ext>
          </c:extLst>
        </c:ser>
        <c:ser>
          <c:idx val="3"/>
          <c:order val="3"/>
          <c:tx>
            <c:strRef>
              <c:f>'[3]3 TEJ Energetico HdR v41'!$R$8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v41'!$S$8:$AU$8</c:f>
              <c:numCache>
                <c:formatCode>General</c:formatCode>
                <c:ptCount val="29"/>
                <c:pt idx="0">
                  <c:v>1.9149229459268771E-3</c:v>
                </c:pt>
                <c:pt idx="1">
                  <c:v>1.8770049310821884E-3</c:v>
                </c:pt>
                <c:pt idx="2">
                  <c:v>1.7676966734559521E-3</c:v>
                </c:pt>
                <c:pt idx="3">
                  <c:v>1.5994780938806384E-3</c:v>
                </c:pt>
                <c:pt idx="4">
                  <c:v>1.3905194532551172E-3</c:v>
                </c:pt>
                <c:pt idx="5">
                  <c:v>1.1614594776918883E-3</c:v>
                </c:pt>
                <c:pt idx="6">
                  <c:v>9.3209306391942232E-4</c:v>
                </c:pt>
                <c:pt idx="7">
                  <c:v>7.1869183505157545E-4</c:v>
                </c:pt>
                <c:pt idx="8">
                  <c:v>5.3242000646138679E-4</c:v>
                </c:pt>
                <c:pt idx="9">
                  <c:v>3.7896075984429194E-4</c:v>
                </c:pt>
                <c:pt idx="10">
                  <c:v>2.5915663926330269E-4</c:v>
                </c:pt>
                <c:pt idx="11">
                  <c:v>1.7027804566191091E-4</c:v>
                </c:pt>
                <c:pt idx="12">
                  <c:v>1.0749374541524592E-4</c:v>
                </c:pt>
                <c:pt idx="13">
                  <c:v>6.5198252321690975E-5</c:v>
                </c:pt>
                <c:pt idx="14">
                  <c:v>3.7994167598303829E-5</c:v>
                </c:pt>
                <c:pt idx="15">
                  <c:v>2.1272872377302435E-5</c:v>
                </c:pt>
                <c:pt idx="16">
                  <c:v>1.1443623367031244E-5</c:v>
                </c:pt>
                <c:pt idx="17">
                  <c:v>5.91465200867049E-6</c:v>
                </c:pt>
                <c:pt idx="18">
                  <c:v>2.9371292645461055E-6</c:v>
                </c:pt>
                <c:pt idx="19">
                  <c:v>1.4013452437990095E-6</c:v>
                </c:pt>
                <c:pt idx="20">
                  <c:v>6.4238508367144977E-7</c:v>
                </c:pt>
                <c:pt idx="21">
                  <c:v>2.8292672523139128E-7</c:v>
                </c:pt>
                <c:pt idx="22">
                  <c:v>1.1972386219225718E-7</c:v>
                </c:pt>
                <c:pt idx="23">
                  <c:v>4.8676089914336363E-8</c:v>
                </c:pt>
                <c:pt idx="24">
                  <c:v>1.9014235636953963E-8</c:v>
                </c:pt>
                <c:pt idx="25">
                  <c:v>7.1362536707246297E-9</c:v>
                </c:pt>
                <c:pt idx="26">
                  <c:v>2.5732969654548594E-9</c:v>
                </c:pt>
                <c:pt idx="27">
                  <c:v>8.9153368538654077E-10</c:v>
                </c:pt>
                <c:pt idx="28">
                  <c:v>2.9676578400796063E-10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E8-5548-85F5-683D177026B7}"/>
            </c:ext>
          </c:extLst>
        </c:ser>
        <c:ser>
          <c:idx val="4"/>
          <c:order val="4"/>
          <c:tx>
            <c:strRef>
              <c:f>'[3]3 TEJ Energetico HdR v41'!$R$9</c:f>
              <c:strCache>
                <c:ptCount val="1"/>
                <c:pt idx="0">
                  <c:v>Electricidad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v41'!$S$9:$AU$9</c:f>
              <c:numCache>
                <c:formatCode>General</c:formatCode>
                <c:ptCount val="29"/>
                <c:pt idx="0">
                  <c:v>2.7437363504870426E-2</c:v>
                </c:pt>
                <c:pt idx="1">
                  <c:v>6.29972444197828E-2</c:v>
                </c:pt>
                <c:pt idx="2">
                  <c:v>0.13467444189870334</c:v>
                </c:pt>
                <c:pt idx="3">
                  <c:v>0.25278497569213265</c:v>
                </c:pt>
                <c:pt idx="4">
                  <c:v>0.39506806397002092</c:v>
                </c:pt>
                <c:pt idx="5">
                  <c:v>0.51383786916973628</c:v>
                </c:pt>
                <c:pt idx="6">
                  <c:v>0.58620883921305555</c:v>
                </c:pt>
                <c:pt idx="7">
                  <c:v>0.62219563302129777</c:v>
                </c:pt>
                <c:pt idx="8">
                  <c:v>0.6382866869424888</c:v>
                </c:pt>
                <c:pt idx="9">
                  <c:v>0.64513822728393333</c:v>
                </c:pt>
                <c:pt idx="10">
                  <c:v>0.64799464528371775</c:v>
                </c:pt>
                <c:pt idx="11">
                  <c:v>0.64917498949724683</c:v>
                </c:pt>
                <c:pt idx="12">
                  <c:v>0.64966095107444166</c:v>
                </c:pt>
                <c:pt idx="13">
                  <c:v>0.64986072479365653</c:v>
                </c:pt>
                <c:pt idx="14">
                  <c:v>0.64994279861199244</c:v>
                </c:pt>
                <c:pt idx="15">
                  <c:v>0.64997650870260715</c:v>
                </c:pt>
                <c:pt idx="16">
                  <c:v>0.64999035295811192</c:v>
                </c:pt>
                <c:pt idx="17">
                  <c:v>0.64999603835209985</c:v>
                </c:pt>
                <c:pt idx="18">
                  <c:v>0.64999837312065567</c:v>
                </c:pt>
                <c:pt idx="19">
                  <c:v>0.66844255015245968</c:v>
                </c:pt>
                <c:pt idx="20">
                  <c:v>0.67353850535985049</c:v>
                </c:pt>
                <c:pt idx="21">
                  <c:v>0.67875856354438691</c:v>
                </c:pt>
                <c:pt idx="22">
                  <c:v>0.68366331409720893</c:v>
                </c:pt>
                <c:pt idx="23">
                  <c:v>0.72238892727015425</c:v>
                </c:pt>
                <c:pt idx="24">
                  <c:v>0.73174143533413827</c:v>
                </c:pt>
                <c:pt idx="25">
                  <c:v>0.74126810568352863</c:v>
                </c:pt>
                <c:pt idx="26">
                  <c:v>0.75092272125862547</c:v>
                </c:pt>
                <c:pt idx="27">
                  <c:v>0.76067103155632898</c:v>
                </c:pt>
                <c:pt idx="28">
                  <c:v>0.77048779655706956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AE8-5548-85F5-683D177026B7}"/>
            </c:ext>
          </c:extLst>
        </c:ser>
        <c:ser>
          <c:idx val="5"/>
          <c:order val="5"/>
          <c:tx>
            <c:strRef>
              <c:f>'[3]3 TEJ Energetico HdR v41'!$R$10</c:f>
              <c:strCache>
                <c:ptCount val="1"/>
                <c:pt idx="0">
                  <c:v>Híbrido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v41'!$S$10:$AU$10</c:f>
              <c:numCache>
                <c:formatCode>General</c:formatCode>
                <c:ptCount val="29"/>
                <c:pt idx="0">
                  <c:v>7.263859376279957E-3</c:v>
                </c:pt>
                <c:pt idx="1">
                  <c:v>9.8446248045633115E-3</c:v>
                </c:pt>
                <c:pt idx="2">
                  <c:v>1.3267552071097847E-2</c:v>
                </c:pt>
                <c:pt idx="3">
                  <c:v>1.7748721196136699E-2</c:v>
                </c:pt>
                <c:pt idx="4">
                  <c:v>2.3516330878244684E-2</c:v>
                </c:pt>
                <c:pt idx="5">
                  <c:v>3.0779280332431092E-2</c:v>
                </c:pt>
                <c:pt idx="6">
                  <c:v>3.9677774767760542E-2</c:v>
                </c:pt>
                <c:pt idx="7">
                  <c:v>5.0220868168970818E-2</c:v>
                </c:pt>
                <c:pt idx="8">
                  <c:v>6.2227762804066847E-2</c:v>
                </c:pt>
                <c:pt idx="9">
                  <c:v>7.530063035204719E-2</c:v>
                </c:pt>
                <c:pt idx="10">
                  <c:v>8.8855551882750794E-2</c:v>
                </c:pt>
                <c:pt idx="11">
                  <c:v>0.10221677925192181</c:v>
                </c:pt>
                <c:pt idx="12">
                  <c:v>0.11474603386908787</c:v>
                </c:pt>
                <c:pt idx="13">
                  <c:v>0.12595722884071817</c:v>
                </c:pt>
                <c:pt idx="14">
                  <c:v>0.13557607656620782</c:v>
                </c:pt>
                <c:pt idx="15">
                  <c:v>0.14353556665420769</c:v>
                </c:pt>
                <c:pt idx="16">
                  <c:v>0.14992714660772441</c:v>
                </c:pt>
                <c:pt idx="17">
                  <c:v>0.15493705470940219</c:v>
                </c:pt>
                <c:pt idx="18">
                  <c:v>0.15879005051794901</c:v>
                </c:pt>
                <c:pt idx="19">
                  <c:v>0.16171020915629375</c:v>
                </c:pt>
                <c:pt idx="20">
                  <c:v>0.16389890276806215</c:v>
                </c:pt>
                <c:pt idx="21">
                  <c:v>0.16552572007164032</c:v>
                </c:pt>
                <c:pt idx="22">
                  <c:v>0.1667274185987834</c:v>
                </c:pt>
                <c:pt idx="23">
                  <c:v>0.1676110240537558</c:v>
                </c:pt>
                <c:pt idx="24">
                  <c:v>0.1682585456516261</c:v>
                </c:pt>
                <c:pt idx="25">
                  <c:v>0.16873188718021767</c:v>
                </c:pt>
                <c:pt idx="26">
                  <c:v>0.16907727616807755</c:v>
                </c:pt>
                <c:pt idx="27">
                  <c:v>0.16932896755213728</c:v>
                </c:pt>
                <c:pt idx="28">
                  <c:v>0.16951220314616461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AE8-5548-85F5-683D177026B7}"/>
            </c:ext>
          </c:extLst>
        </c:ser>
        <c:ser>
          <c:idx val="6"/>
          <c:order val="6"/>
          <c:tx>
            <c:strRef>
              <c:f>'[3]3 TEJ Energetico HdR v41'!$R$11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v41'!$S$11:$AU$11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AE8-5548-85F5-683D177026B7}"/>
            </c:ext>
          </c:extLst>
        </c:ser>
        <c:ser>
          <c:idx val="7"/>
          <c:order val="7"/>
          <c:tx>
            <c:strRef>
              <c:f>'[3]3 TEJ Energetico HdR v41'!$R$12</c:f>
              <c:strCache>
                <c:ptCount val="1"/>
                <c:pt idx="0">
                  <c:v>Hidrógeno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v41'!$S$4:$AU$4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v41'!$S$12:$AU$12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AE8-5548-85F5-683D1770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736383"/>
        <c:axId val="1975737823"/>
      </c:scatterChart>
      <c:valAx>
        <c:axId val="197573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975737823"/>
        <c:crosses val="autoZero"/>
        <c:crossBetween val="midCat"/>
      </c:valAx>
      <c:valAx>
        <c:axId val="1975737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975736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Microbús</a:t>
            </a:r>
          </a:p>
        </c:rich>
      </c:tx>
      <c:layout>
        <c:manualLayout>
          <c:xMode val="edge"/>
          <c:yMode val="edge"/>
          <c:x val="9.1660945310991435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v41'!$R$73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v41'!$S$73:$AU$73</c:f>
              <c:numCache>
                <c:formatCode>General</c:formatCode>
                <c:ptCount val="29"/>
                <c:pt idx="0">
                  <c:v>0.18891035247064702</c:v>
                </c:pt>
                <c:pt idx="1">
                  <c:v>0.18529734264737807</c:v>
                </c:pt>
                <c:pt idx="2">
                  <c:v>0.17836024597023073</c:v>
                </c:pt>
                <c:pt idx="3">
                  <c:v>0.16585251857801092</c:v>
                </c:pt>
                <c:pt idx="4">
                  <c:v>0.1455312902124892</c:v>
                </c:pt>
                <c:pt idx="5">
                  <c:v>0.11673123436362617</c:v>
                </c:pt>
                <c:pt idx="6">
                  <c:v>8.3481937710014956E-2</c:v>
                </c:pt>
                <c:pt idx="7">
                  <c:v>5.5446808064090344E-2</c:v>
                </c:pt>
                <c:pt idx="8">
                  <c:v>3.8538693676009185E-2</c:v>
                </c:pt>
                <c:pt idx="9">
                  <c:v>3.0482304924947665E-2</c:v>
                </c:pt>
                <c:pt idx="10">
                  <c:v>2.7095717921811913E-2</c:v>
                </c:pt>
                <c:pt idx="11">
                  <c:v>2.5767061547423725E-2</c:v>
                </c:pt>
                <c:pt idx="12">
                  <c:v>2.5279162885161934E-2</c:v>
                </c:pt>
                <c:pt idx="13">
                  <c:v>2.5120259418656872E-2</c:v>
                </c:pt>
                <c:pt idx="14">
                  <c:v>2.5083365885117424E-2</c:v>
                </c:pt>
                <c:pt idx="15">
                  <c:v>2.5086910234231801E-2</c:v>
                </c:pt>
                <c:pt idx="16">
                  <c:v>2.5100142871034851E-2</c:v>
                </c:pt>
                <c:pt idx="17">
                  <c:v>2.5112625453368651E-2</c:v>
                </c:pt>
                <c:pt idx="18">
                  <c:v>2.5121745662586278E-2</c:v>
                </c:pt>
                <c:pt idx="19">
                  <c:v>2.5127628481272764E-2</c:v>
                </c:pt>
                <c:pt idx="20">
                  <c:v>2.5131121488313885E-2</c:v>
                </c:pt>
                <c:pt idx="21">
                  <c:v>2.5133064861023787E-2</c:v>
                </c:pt>
                <c:pt idx="22">
                  <c:v>1.0297200407373497E-2</c:v>
                </c:pt>
                <c:pt idx="23">
                  <c:v>8.9050883962780939E-3</c:v>
                </c:pt>
                <c:pt idx="24">
                  <c:v>8.6272715893273219E-3</c:v>
                </c:pt>
                <c:pt idx="25">
                  <c:v>9.2634161597249659E-3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86-4741-A19F-7631DF9EC9F6}"/>
            </c:ext>
          </c:extLst>
        </c:ser>
        <c:ser>
          <c:idx val="1"/>
          <c:order val="1"/>
          <c:tx>
            <c:strRef>
              <c:f>'[3]3 TEJ Energetico HdR v41'!$R$74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v41'!$S$74:$AU$74</c:f>
              <c:numCache>
                <c:formatCode>General</c:formatCode>
                <c:ptCount val="29"/>
                <c:pt idx="0">
                  <c:v>0.78814629999999997</c:v>
                </c:pt>
                <c:pt idx="1">
                  <c:v>0.77307258759180597</c:v>
                </c:pt>
                <c:pt idx="2">
                  <c:v>0.74413056823007984</c:v>
                </c:pt>
                <c:pt idx="3">
                  <c:v>0.69194751454000525</c:v>
                </c:pt>
                <c:pt idx="4">
                  <c:v>0.60716602565770816</c:v>
                </c:pt>
                <c:pt idx="5">
                  <c:v>0.4870103160302981</c:v>
                </c:pt>
                <c:pt idx="6">
                  <c:v>0.34829208385073634</c:v>
                </c:pt>
                <c:pt idx="7">
                  <c:v>0.23132769618495691</c:v>
                </c:pt>
                <c:pt idx="8">
                  <c:v>0.16078594121674503</c:v>
                </c:pt>
                <c:pt idx="9">
                  <c:v>0.1271741623890211</c:v>
                </c:pt>
                <c:pt idx="10">
                  <c:v>0.11304510074024639</c:v>
                </c:pt>
                <c:pt idx="11">
                  <c:v>0.10750185977038915</c:v>
                </c:pt>
                <c:pt idx="12">
                  <c:v>0.1054663147597136</c:v>
                </c:pt>
                <c:pt idx="13">
                  <c:v>0.10480335914322562</c:v>
                </c:pt>
                <c:pt idx="14">
                  <c:v>0.10464943691729807</c:v>
                </c:pt>
                <c:pt idx="15">
                  <c:v>0.1046642241727548</c:v>
                </c:pt>
                <c:pt idx="16">
                  <c:v>0.10471943159574232</c:v>
                </c:pt>
                <c:pt idx="17">
                  <c:v>0.10477150974261021</c:v>
                </c:pt>
                <c:pt idx="18">
                  <c:v>0.10480955984974351</c:v>
                </c:pt>
                <c:pt idx="19">
                  <c:v>0.10483410335263092</c:v>
                </c:pt>
                <c:pt idx="20">
                  <c:v>0.10484867640561255</c:v>
                </c:pt>
                <c:pt idx="21">
                  <c:v>0.1048567842831894</c:v>
                </c:pt>
                <c:pt idx="22">
                  <c:v>4.2628962530750748E-2</c:v>
                </c:pt>
                <c:pt idx="23">
                  <c:v>3.6865814450511437E-2</c:v>
                </c:pt>
                <c:pt idx="24">
                  <c:v>3.5715691913764759E-2</c:v>
                </c:pt>
                <c:pt idx="25">
                  <c:v>3.8349241032241979E-2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86-4741-A19F-7631DF9EC9F6}"/>
            </c:ext>
          </c:extLst>
        </c:ser>
        <c:ser>
          <c:idx val="2"/>
          <c:order val="2"/>
          <c:tx>
            <c:strRef>
              <c:f>'[3]3 TEJ Energetico HdR v41'!$R$75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v41'!$S$75:$AU$75</c:f>
              <c:numCache>
                <c:formatCode>General</c:formatCode>
                <c:ptCount val="29"/>
                <c:pt idx="0">
                  <c:v>1.5132399999999999E-2</c:v>
                </c:pt>
                <c:pt idx="1">
                  <c:v>3.0671005109791174E-2</c:v>
                </c:pt>
                <c:pt idx="2">
                  <c:v>5.9560725045579285E-2</c:v>
                </c:pt>
                <c:pt idx="3">
                  <c:v>0.10730363703836597</c:v>
                </c:pt>
                <c:pt idx="4">
                  <c:v>0.17269195680889288</c:v>
                </c:pt>
                <c:pt idx="5">
                  <c:v>0.24249348905249227</c:v>
                </c:pt>
                <c:pt idx="6">
                  <c:v>0.29971844300904049</c:v>
                </c:pt>
                <c:pt idx="7">
                  <c:v>0.33732007517198109</c:v>
                </c:pt>
                <c:pt idx="8">
                  <c:v>0.35856942373981837</c:v>
                </c:pt>
                <c:pt idx="9">
                  <c:v>0.36956644600220928</c:v>
                </c:pt>
                <c:pt idx="10">
                  <c:v>0.37499908945216121</c:v>
                </c:pt>
                <c:pt idx="11">
                  <c:v>0.3776212193237059</c:v>
                </c:pt>
                <c:pt idx="12">
                  <c:v>0.378872619882415</c:v>
                </c:pt>
                <c:pt idx="13">
                  <c:v>0.37946662841233414</c:v>
                </c:pt>
                <c:pt idx="14">
                  <c:v>0.37974786637383728</c:v>
                </c:pt>
                <c:pt idx="15">
                  <c:v>0.37988085879805655</c:v>
                </c:pt>
                <c:pt idx="16">
                  <c:v>0.37994371236956248</c:v>
                </c:pt>
                <c:pt idx="17">
                  <c:v>0.37997340952784631</c:v>
                </c:pt>
                <c:pt idx="18">
                  <c:v>0.37998743908657018</c:v>
                </c:pt>
                <c:pt idx="19">
                  <c:v>0.37999406654113876</c:v>
                </c:pt>
                <c:pt idx="20">
                  <c:v>0.37999719720940067</c:v>
                </c:pt>
                <c:pt idx="21">
                  <c:v>0.37999867605031412</c:v>
                </c:pt>
                <c:pt idx="22">
                  <c:v>0.37</c:v>
                </c:pt>
                <c:pt idx="23">
                  <c:v>0.36</c:v>
                </c:pt>
                <c:pt idx="24">
                  <c:v>0.35</c:v>
                </c:pt>
                <c:pt idx="25">
                  <c:v>0.34</c:v>
                </c:pt>
                <c:pt idx="26">
                  <c:v>0.33</c:v>
                </c:pt>
                <c:pt idx="27">
                  <c:v>0.32</c:v>
                </c:pt>
                <c:pt idx="28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86-4741-A19F-7631DF9EC9F6}"/>
            </c:ext>
          </c:extLst>
        </c:ser>
        <c:ser>
          <c:idx val="3"/>
          <c:order val="3"/>
          <c:tx>
            <c:strRef>
              <c:f>'[3]3 TEJ Energetico HdR v41'!$R$76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v41'!$S$76:$AU$76</c:f>
              <c:numCache>
                <c:formatCode>General</c:formatCode>
                <c:ptCount val="29"/>
                <c:pt idx="0">
                  <c:v>6.3312674549441941E-3</c:v>
                </c:pt>
                <c:pt idx="1">
                  <c:v>6.9971326657631439E-3</c:v>
                </c:pt>
                <c:pt idx="2">
                  <c:v>7.4298111855336628E-3</c:v>
                </c:pt>
                <c:pt idx="3">
                  <c:v>7.579903327627222E-3</c:v>
                </c:pt>
                <c:pt idx="4">
                  <c:v>7.4298111855336628E-3</c:v>
                </c:pt>
                <c:pt idx="5">
                  <c:v>6.9971326657631439E-3</c:v>
                </c:pt>
                <c:pt idx="6">
                  <c:v>6.3312674549441941E-3</c:v>
                </c:pt>
                <c:pt idx="7">
                  <c:v>5.5041395024681729E-3</c:v>
                </c:pt>
                <c:pt idx="8">
                  <c:v>4.5974437658637245E-3</c:v>
                </c:pt>
                <c:pt idx="9">
                  <c:v>3.6895350446810465E-3</c:v>
                </c:pt>
                <c:pt idx="10">
                  <c:v>2.8448218470791529E-3</c:v>
                </c:pt>
                <c:pt idx="11">
                  <c:v>2.1074958589096561E-3</c:v>
                </c:pt>
                <c:pt idx="12">
                  <c:v>1.500053007716989E-3</c:v>
                </c:pt>
                <c:pt idx="13">
                  <c:v>1.0258283637505732E-3</c:v>
                </c:pt>
                <c:pt idx="14">
                  <c:v>6.7401726407839745E-4</c:v>
                </c:pt>
                <c:pt idx="15">
                  <c:v>4.2549607560201513E-4</c:v>
                </c:pt>
                <c:pt idx="16">
                  <c:v>2.5807641544002677E-4</c:v>
                </c:pt>
                <c:pt idx="17">
                  <c:v>1.5039358007661933E-4</c:v>
                </c:pt>
                <c:pt idx="18">
                  <c:v>8.4205119826822141E-5</c:v>
                </c:pt>
                <c:pt idx="19">
                  <c:v>4.5297675827832008E-5</c:v>
                </c:pt>
                <c:pt idx="20">
                  <c:v>2.3412164200987356E-5</c:v>
                </c:pt>
                <c:pt idx="21">
                  <c:v>1.1626136672161668E-5</c:v>
                </c:pt>
                <c:pt idx="22">
                  <c:v>5.5469915900377461E-6</c:v>
                </c:pt>
                <c:pt idx="23">
                  <c:v>2.5427742895328221E-6</c:v>
                </c:pt>
                <c:pt idx="24">
                  <c:v>1.1199182873742573E-6</c:v>
                </c:pt>
                <c:pt idx="25">
                  <c:v>4.73906954511018E-7</c:v>
                </c:pt>
                <c:pt idx="26">
                  <c:v>1.9267618924424811E-7</c:v>
                </c:pt>
                <c:pt idx="27">
                  <c:v>7.5264682729609435E-8</c:v>
                </c:pt>
                <c:pt idx="28">
                  <c:v>2.824767077995166E-8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86-4741-A19F-7631DF9EC9F6}"/>
            </c:ext>
          </c:extLst>
        </c:ser>
        <c:ser>
          <c:idx val="4"/>
          <c:order val="4"/>
          <c:tx>
            <c:strRef>
              <c:f>'[3]3 TEJ Energetico HdR v41'!$R$77</c:f>
              <c:strCache>
                <c:ptCount val="1"/>
                <c:pt idx="0">
                  <c:v>Electrico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v41'!$S$77:$AU$77</c:f>
              <c:numCache>
                <c:formatCode>General</c:formatCode>
                <c:ptCount val="29"/>
                <c:pt idx="0">
                  <c:v>1.4796800744088328E-3</c:v>
                </c:pt>
                <c:pt idx="1">
                  <c:v>3.9619319852615947E-3</c:v>
                </c:pt>
                <c:pt idx="2">
                  <c:v>1.0518649568576371E-2</c:v>
                </c:pt>
                <c:pt idx="3">
                  <c:v>2.731642651599064E-2</c:v>
                </c:pt>
                <c:pt idx="4">
                  <c:v>6.7180916135376093E-2</c:v>
                </c:pt>
                <c:pt idx="5">
                  <c:v>0.14676782788782033</c:v>
                </c:pt>
                <c:pt idx="6">
                  <c:v>0.26217626797526411</c:v>
                </c:pt>
                <c:pt idx="7">
                  <c:v>0.3704012810765035</c:v>
                </c:pt>
                <c:pt idx="8">
                  <c:v>0.43750849760156363</c:v>
                </c:pt>
                <c:pt idx="9">
                  <c:v>0.4690875516391409</c:v>
                </c:pt>
                <c:pt idx="10">
                  <c:v>0.48201527003870137</c:v>
                </c:pt>
                <c:pt idx="11">
                  <c:v>0.48700236349957154</c:v>
                </c:pt>
                <c:pt idx="12">
                  <c:v>0.48888184946499241</c:v>
                </c:pt>
                <c:pt idx="13">
                  <c:v>0.48958392466203277</c:v>
                </c:pt>
                <c:pt idx="14">
                  <c:v>0.48984531355966882</c:v>
                </c:pt>
                <c:pt idx="15">
                  <c:v>0.4899425107193548</c:v>
                </c:pt>
                <c:pt idx="16">
                  <c:v>0.48997863674822029</c:v>
                </c:pt>
                <c:pt idx="17">
                  <c:v>0.48999206169609821</c:v>
                </c:pt>
                <c:pt idx="18">
                  <c:v>0.48999705028127322</c:v>
                </c:pt>
                <c:pt idx="19">
                  <c:v>0.4899989039491297</c:v>
                </c:pt>
                <c:pt idx="20">
                  <c:v>0.4899995927324719</c:v>
                </c:pt>
                <c:pt idx="21">
                  <c:v>0.48999984866880053</c:v>
                </c:pt>
                <c:pt idx="22">
                  <c:v>0.57706829007028571</c:v>
                </c:pt>
                <c:pt idx="23">
                  <c:v>0.59422655437892091</c:v>
                </c:pt>
                <c:pt idx="24">
                  <c:v>0.60565591657862061</c:v>
                </c:pt>
                <c:pt idx="25">
                  <c:v>0.61238686890107863</c:v>
                </c:pt>
                <c:pt idx="26">
                  <c:v>0.6699998073238107</c:v>
                </c:pt>
                <c:pt idx="27">
                  <c:v>0.67999992473531723</c:v>
                </c:pt>
                <c:pt idx="28">
                  <c:v>0.6999999717523292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86-4741-A19F-7631DF9EC9F6}"/>
            </c:ext>
          </c:extLst>
        </c:ser>
        <c:ser>
          <c:idx val="5"/>
          <c:order val="5"/>
          <c:tx>
            <c:strRef>
              <c:f>'[3]3 TEJ Energetico HdR v41'!$R$78</c:f>
              <c:strCache>
                <c:ptCount val="1"/>
                <c:pt idx="0">
                  <c:v>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v41'!$S$78:$AU$78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86-4741-A19F-7631DF9EC9F6}"/>
            </c:ext>
          </c:extLst>
        </c:ser>
        <c:ser>
          <c:idx val="6"/>
          <c:order val="6"/>
          <c:tx>
            <c:strRef>
              <c:f>'[3]3 TEJ Energetico HdR v41'!$R$79</c:f>
              <c:strCache>
                <c:ptCount val="1"/>
                <c:pt idx="0">
                  <c:v>Hidrogeno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v41'!$S$72:$AU$72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v41'!$S$79:$AU$79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86-4741-A19F-7631DF9E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5712383"/>
        <c:axId val="1975712863"/>
      </c:scatterChart>
      <c:valAx>
        <c:axId val="1975712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975712863"/>
        <c:crosses val="autoZero"/>
        <c:crossBetween val="midCat"/>
      </c:valAx>
      <c:valAx>
        <c:axId val="197571286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975712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Camión</a:t>
            </a:r>
          </a:p>
        </c:rich>
      </c:tx>
      <c:layout>
        <c:manualLayout>
          <c:xMode val="edge"/>
          <c:yMode val="edge"/>
          <c:x val="8.5042037428248299E-2"/>
          <c:y val="3.3121004105256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v41'!$R$142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v41'!$S$142:$AU$142</c:f>
              <c:numCache>
                <c:formatCode>General</c:formatCode>
                <c:ptCount val="29"/>
                <c:pt idx="0">
                  <c:v>0.14863365667391348</c:v>
                </c:pt>
                <c:pt idx="1">
                  <c:v>0.14454885925072725</c:v>
                </c:pt>
                <c:pt idx="2">
                  <c:v>0.13675353082834651</c:v>
                </c:pt>
                <c:pt idx="3">
                  <c:v>0.12409795950036367</c:v>
                </c:pt>
                <c:pt idx="4">
                  <c:v>0.10646161728411223</c:v>
                </c:pt>
                <c:pt idx="5">
                  <c:v>8.8844277455747966E-2</c:v>
                </c:pt>
                <c:pt idx="6">
                  <c:v>7.5491592353063311E-2</c:v>
                </c:pt>
                <c:pt idx="7">
                  <c:v>6.4143107434223953E-2</c:v>
                </c:pt>
                <c:pt idx="8">
                  <c:v>5.2626396704607149E-2</c:v>
                </c:pt>
                <c:pt idx="9">
                  <c:v>4.2419525280417814E-2</c:v>
                </c:pt>
                <c:pt idx="10">
                  <c:v>3.4318508415250852E-2</c:v>
                </c:pt>
                <c:pt idx="11">
                  <c:v>2.8327937647208038E-2</c:v>
                </c:pt>
                <c:pt idx="12">
                  <c:v>2.385569374612153E-2</c:v>
                </c:pt>
                <c:pt idx="13">
                  <c:v>2.0200532404430635E-2</c:v>
                </c:pt>
                <c:pt idx="14">
                  <c:v>1.6906031644686126E-2</c:v>
                </c:pt>
                <c:pt idx="15">
                  <c:v>1.3961379819530433E-2</c:v>
                </c:pt>
                <c:pt idx="16">
                  <c:v>1.1619716192855399E-2</c:v>
                </c:pt>
                <c:pt idx="17">
                  <c:v>9.9754593864967937E-3</c:v>
                </c:pt>
                <c:pt idx="18">
                  <c:v>8.8883017583528592E-3</c:v>
                </c:pt>
                <c:pt idx="19">
                  <c:v>8.1660890387142884E-3</c:v>
                </c:pt>
                <c:pt idx="20">
                  <c:v>7.6682302873321943E-3</c:v>
                </c:pt>
                <c:pt idx="21">
                  <c:v>7.3106267086378955E-3</c:v>
                </c:pt>
                <c:pt idx="22">
                  <c:v>7.0453077756143139E-3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9-1D4E-A3AA-28EBB7F3A72D}"/>
            </c:ext>
          </c:extLst>
        </c:ser>
        <c:ser>
          <c:idx val="1"/>
          <c:order val="1"/>
          <c:tx>
            <c:strRef>
              <c:f>'[3]3 TEJ Energetico HdR v41'!$R$143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v41'!$S$143:$AU$143</c:f>
              <c:numCache>
                <c:formatCode>General</c:formatCode>
                <c:ptCount val="29"/>
                <c:pt idx="0">
                  <c:v>0.81832000000000005</c:v>
                </c:pt>
                <c:pt idx="1">
                  <c:v>0.79583066950687209</c:v>
                </c:pt>
                <c:pt idx="2">
                  <c:v>0.75291257613991935</c:v>
                </c:pt>
                <c:pt idx="3">
                  <c:v>0.68323584638122437</c:v>
                </c:pt>
                <c:pt idx="4">
                  <c:v>0.58613689930986523</c:v>
                </c:pt>
                <c:pt idx="5">
                  <c:v>0.48914257210996614</c:v>
                </c:pt>
                <c:pt idx="6">
                  <c:v>0.41562780084116069</c:v>
                </c:pt>
                <c:pt idx="7">
                  <c:v>0.35314738835182363</c:v>
                </c:pt>
                <c:pt idx="8">
                  <c:v>0.28974078896406813</c:v>
                </c:pt>
                <c:pt idx="9">
                  <c:v>0.23354566323849246</c:v>
                </c:pt>
                <c:pt idx="10">
                  <c:v>0.18894456635740553</c:v>
                </c:pt>
                <c:pt idx="11">
                  <c:v>0.15596277757143956</c:v>
                </c:pt>
                <c:pt idx="12">
                  <c:v>0.13134031512899177</c:v>
                </c:pt>
                <c:pt idx="13">
                  <c:v>0.11121639638766236</c:v>
                </c:pt>
                <c:pt idx="14">
                  <c:v>9.3078136709178028E-2</c:v>
                </c:pt>
                <c:pt idx="15">
                  <c:v>7.6866011303100168E-2</c:v>
                </c:pt>
                <c:pt idx="16">
                  <c:v>6.3973708026294429E-2</c:v>
                </c:pt>
                <c:pt idx="17">
                  <c:v>5.4921059656542481E-2</c:v>
                </c:pt>
                <c:pt idx="18">
                  <c:v>4.8935586041945707E-2</c:v>
                </c:pt>
                <c:pt idx="19">
                  <c:v>4.4959359351706703E-2</c:v>
                </c:pt>
                <c:pt idx="20">
                  <c:v>4.2218339702807098E-2</c:v>
                </c:pt>
                <c:pt idx="21">
                  <c:v>4.0249511329304002E-2</c:v>
                </c:pt>
                <c:pt idx="22">
                  <c:v>3.8788766877943394E-2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9-1D4E-A3AA-28EBB7F3A72D}"/>
            </c:ext>
          </c:extLst>
        </c:ser>
        <c:ser>
          <c:idx val="2"/>
          <c:order val="2"/>
          <c:tx>
            <c:strRef>
              <c:f>'[3]3 TEJ Energetico HdR v41'!$R$144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v41'!$S$144:$AU$144</c:f>
              <c:numCache>
                <c:formatCode>General</c:formatCode>
                <c:ptCount val="29"/>
                <c:pt idx="0">
                  <c:v>3.4906000000000004E-3</c:v>
                </c:pt>
                <c:pt idx="1">
                  <c:v>1.1327103887583567E-2</c:v>
                </c:pt>
                <c:pt idx="2">
                  <c:v>3.4980735277964414E-2</c:v>
                </c:pt>
                <c:pt idx="3">
                  <c:v>9.4278464752953817E-2</c:v>
                </c:pt>
                <c:pt idx="4">
                  <c:v>0.1926293213654855</c:v>
                </c:pt>
                <c:pt idx="5">
                  <c:v>0.28088445340326024</c:v>
                </c:pt>
                <c:pt idx="6">
                  <c:v>0.3258502455616647</c:v>
                </c:pt>
                <c:pt idx="7">
                  <c:v>0.34235774636693356</c:v>
                </c:pt>
                <c:pt idx="8">
                  <c:v>0.34766253133391112</c:v>
                </c:pt>
                <c:pt idx="9">
                  <c:v>0.34929266687054611</c:v>
                </c:pt>
                <c:pt idx="10">
                  <c:v>0.34978665405710652</c:v>
                </c:pt>
                <c:pt idx="11">
                  <c:v>0.34993571405337032</c:v>
                </c:pt>
                <c:pt idx="12">
                  <c:v>0.3499806349594155</c:v>
                </c:pt>
                <c:pt idx="13">
                  <c:v>0.34999416713634068</c:v>
                </c:pt>
                <c:pt idx="14">
                  <c:v>0.34999824315476696</c:v>
                </c:pt>
                <c:pt idx="15">
                  <c:v>0.34999947084652844</c:v>
                </c:pt>
                <c:pt idx="16">
                  <c:v>0.34999984062186879</c:v>
                </c:pt>
                <c:pt idx="17">
                  <c:v>0.34999995199621409</c:v>
                </c:pt>
                <c:pt idx="18">
                  <c:v>0.34999998554153616</c:v>
                </c:pt>
                <c:pt idx="19">
                  <c:v>0.34999999564519424</c:v>
                </c:pt>
                <c:pt idx="20">
                  <c:v>0.34999999868835774</c:v>
                </c:pt>
                <c:pt idx="21">
                  <c:v>0.34999999960494088</c:v>
                </c:pt>
                <c:pt idx="22">
                  <c:v>0.34999999988101044</c:v>
                </c:pt>
                <c:pt idx="23">
                  <c:v>0.34999999996416109</c:v>
                </c:pt>
                <c:pt idx="24">
                  <c:v>0.34999999998920545</c:v>
                </c:pt>
                <c:pt idx="25">
                  <c:v>0.34999999999674875</c:v>
                </c:pt>
                <c:pt idx="26">
                  <c:v>0.34999999999902071</c:v>
                </c:pt>
                <c:pt idx="27">
                  <c:v>0.3499999999997051</c:v>
                </c:pt>
                <c:pt idx="28">
                  <c:v>0.3499999999999111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9-1D4E-A3AA-28EBB7F3A72D}"/>
            </c:ext>
          </c:extLst>
        </c:ser>
        <c:ser>
          <c:idx val="3"/>
          <c:order val="3"/>
          <c:tx>
            <c:strRef>
              <c:f>'[3]3 TEJ Energetico HdR v41'!$R$145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v41'!$S$145:$AU$145</c:f>
              <c:numCache>
                <c:formatCode>General</c:formatCode>
                <c:ptCount val="29"/>
                <c:pt idx="0">
                  <c:v>1.1968268412042982E-4</c:v>
                </c:pt>
                <c:pt idx="1">
                  <c:v>1.1731280819263677E-4</c:v>
                </c:pt>
                <c:pt idx="2">
                  <c:v>1.10481042090997E-4</c:v>
                </c:pt>
                <c:pt idx="3">
                  <c:v>9.9967380867539899E-5</c:v>
                </c:pt>
                <c:pt idx="4">
                  <c:v>8.6907465828444828E-5</c:v>
                </c:pt>
                <c:pt idx="5">
                  <c:v>7.259121735574302E-5</c:v>
                </c:pt>
                <c:pt idx="6">
                  <c:v>5.8255816494963895E-5</c:v>
                </c:pt>
                <c:pt idx="7">
                  <c:v>4.4918239690723466E-5</c:v>
                </c:pt>
                <c:pt idx="8">
                  <c:v>3.3276250403836675E-5</c:v>
                </c:pt>
                <c:pt idx="9">
                  <c:v>2.3685047490268246E-5</c:v>
                </c:pt>
                <c:pt idx="10">
                  <c:v>1.6197289953956418E-5</c:v>
                </c:pt>
                <c:pt idx="11">
                  <c:v>1.0642377853869432E-5</c:v>
                </c:pt>
                <c:pt idx="12">
                  <c:v>6.7183590884528701E-6</c:v>
                </c:pt>
                <c:pt idx="13">
                  <c:v>4.0748907701056859E-6</c:v>
                </c:pt>
                <c:pt idx="14">
                  <c:v>2.3746354748939893E-6</c:v>
                </c:pt>
                <c:pt idx="15">
                  <c:v>1.3295545235814022E-6</c:v>
                </c:pt>
                <c:pt idx="16">
                  <c:v>7.1522646043945277E-7</c:v>
                </c:pt>
                <c:pt idx="17">
                  <c:v>3.6966575054190562E-7</c:v>
                </c:pt>
                <c:pt idx="18">
                  <c:v>1.8357057903413159E-7</c:v>
                </c:pt>
                <c:pt idx="19">
                  <c:v>8.7584077737438094E-8</c:v>
                </c:pt>
                <c:pt idx="20">
                  <c:v>4.0149067729465611E-8</c:v>
                </c:pt>
                <c:pt idx="21">
                  <c:v>1.7682920326961955E-8</c:v>
                </c:pt>
                <c:pt idx="22">
                  <c:v>7.4827413870160737E-9</c:v>
                </c:pt>
                <c:pt idx="23">
                  <c:v>3.0422556196460227E-9</c:v>
                </c:pt>
                <c:pt idx="24">
                  <c:v>1.1883897273096227E-9</c:v>
                </c:pt>
                <c:pt idx="25">
                  <c:v>4.4601585442028936E-10</c:v>
                </c:pt>
                <c:pt idx="26">
                  <c:v>1.6083106034092871E-10</c:v>
                </c:pt>
                <c:pt idx="27">
                  <c:v>5.5720855336658798E-11</c:v>
                </c:pt>
                <c:pt idx="28">
                  <c:v>1.8547861500497539E-11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19-1D4E-A3AA-28EBB7F3A72D}"/>
            </c:ext>
          </c:extLst>
        </c:ser>
        <c:ser>
          <c:idx val="4"/>
          <c:order val="4"/>
          <c:tx>
            <c:strRef>
              <c:f>'[3]3 TEJ Energetico HdR v41'!$R$146</c:f>
              <c:strCache>
                <c:ptCount val="1"/>
                <c:pt idx="0">
                  <c:v>Electrico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v41'!$S$146:$AU$146</c:f>
              <c:numCache>
                <c:formatCode>General</c:formatCode>
                <c:ptCount val="29"/>
                <c:pt idx="0">
                  <c:v>2.5675626766476934E-3</c:v>
                </c:pt>
                <c:pt idx="1">
                  <c:v>4.8854588823617415E-3</c:v>
                </c:pt>
                <c:pt idx="2">
                  <c:v>9.2402103704094588E-3</c:v>
                </c:pt>
                <c:pt idx="3">
                  <c:v>1.7282273372950071E-2</c:v>
                </c:pt>
                <c:pt idx="4">
                  <c:v>3.1673041087946815E-2</c:v>
                </c:pt>
                <c:pt idx="5">
                  <c:v>5.6028932333724697E-2</c:v>
                </c:pt>
                <c:pt idx="6">
                  <c:v>9.3606527506249204E-2</c:v>
                </c:pt>
                <c:pt idx="7">
                  <c:v>0.14403811739729774</c:v>
                </c:pt>
                <c:pt idx="8">
                  <c:v>0.20040313068072896</c:v>
                </c:pt>
                <c:pt idx="9">
                  <c:v>0.25185353842410624</c:v>
                </c:pt>
                <c:pt idx="10">
                  <c:v>0.29083307805883601</c:v>
                </c:pt>
                <c:pt idx="11">
                  <c:v>0.31639713509930778</c:v>
                </c:pt>
                <c:pt idx="12">
                  <c:v>0.33161408216142041</c:v>
                </c:pt>
                <c:pt idx="13">
                  <c:v>0.3401545136330521</c:v>
                </c:pt>
                <c:pt idx="14">
                  <c:v>0.34479015998952256</c:v>
                </c:pt>
                <c:pt idx="15">
                  <c:v>0.34726073661355439</c:v>
                </c:pt>
                <c:pt idx="16">
                  <c:v>0.34856460976364884</c:v>
                </c:pt>
                <c:pt idx="17">
                  <c:v>0.34924918889030443</c:v>
                </c:pt>
                <c:pt idx="18">
                  <c:v>0.34960763994613497</c:v>
                </c:pt>
                <c:pt idx="19">
                  <c:v>0.34979506028412549</c:v>
                </c:pt>
                <c:pt idx="20">
                  <c:v>0.34989298213657249</c:v>
                </c:pt>
                <c:pt idx="21">
                  <c:v>0.34994412361048199</c:v>
                </c:pt>
                <c:pt idx="22">
                  <c:v>0.34997082774087501</c:v>
                </c:pt>
                <c:pt idx="23">
                  <c:v>0.39451016341191808</c:v>
                </c:pt>
                <c:pt idx="24">
                  <c:v>0.39351205101483566</c:v>
                </c:pt>
                <c:pt idx="25">
                  <c:v>0.41001034519047797</c:v>
                </c:pt>
                <c:pt idx="26">
                  <c:v>0.42000464896254114</c:v>
                </c:pt>
                <c:pt idx="27">
                  <c:v>0.43000208903689002</c:v>
                </c:pt>
                <c:pt idx="28">
                  <c:v>0.44000093869282531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419-1D4E-A3AA-28EBB7F3A72D}"/>
            </c:ext>
          </c:extLst>
        </c:ser>
        <c:ser>
          <c:idx val="5"/>
          <c:order val="5"/>
          <c:tx>
            <c:strRef>
              <c:f>'[3]3 TEJ Energetico HdR v41'!$R$147</c:f>
              <c:strCache>
                <c:ptCount val="1"/>
                <c:pt idx="0">
                  <c:v>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v41'!$S$147:$AU$147</c:f>
              <c:numCache>
                <c:formatCode>General</c:formatCode>
                <c:ptCount val="29"/>
                <c:pt idx="0">
                  <c:v>2.6867999999999996E-2</c:v>
                </c:pt>
                <c:pt idx="1">
                  <c:v>4.3289487435592397E-2</c:v>
                </c:pt>
                <c:pt idx="2">
                  <c:v>6.6000000000000003E-2</c:v>
                </c:pt>
                <c:pt idx="3">
                  <c:v>8.1000000000000003E-2</c:v>
                </c:pt>
                <c:pt idx="4">
                  <c:v>8.3000000000000004E-2</c:v>
                </c:pt>
                <c:pt idx="5">
                  <c:v>8.5000000000000006E-2</c:v>
                </c:pt>
                <c:pt idx="6">
                  <c:v>8.9305142482255406E-2</c:v>
                </c:pt>
                <c:pt idx="7">
                  <c:v>9.6134419612159808E-2</c:v>
                </c:pt>
                <c:pt idx="8">
                  <c:v>0.10923596083511906</c:v>
                </c:pt>
                <c:pt idx="9">
                  <c:v>0.12220670498931809</c:v>
                </c:pt>
                <c:pt idx="10">
                  <c:v>0.13465936723525004</c:v>
                </c:pt>
                <c:pt idx="11">
                  <c:v>0.14626689107618593</c:v>
                </c:pt>
                <c:pt idx="12">
                  <c:v>0.15679269353959363</c:v>
                </c:pt>
                <c:pt idx="13">
                  <c:v>0.1661018432863787</c:v>
                </c:pt>
                <c:pt idx="14">
                  <c:v>0.17415461840193117</c:v>
                </c:pt>
                <c:pt idx="15">
                  <c:v>0.18098818977634468</c:v>
                </c:pt>
                <c:pt idx="16">
                  <c:v>0.18669335164537446</c:v>
                </c:pt>
                <c:pt idx="17">
                  <c:v>0.19139194400117127</c:v>
                </c:pt>
                <c:pt idx="18">
                  <c:v>0.19521830402242271</c:v>
                </c:pt>
                <c:pt idx="19">
                  <c:v>0.19830592690308044</c:v>
                </c:pt>
                <c:pt idx="20">
                  <c:v>0.20077906589129246</c:v>
                </c:pt>
                <c:pt idx="21">
                  <c:v>0.20274829579219963</c:v>
                </c:pt>
                <c:pt idx="22">
                  <c:v>0.20430889595762439</c:v>
                </c:pt>
                <c:pt idx="23">
                  <c:v>0.20554103396011419</c:v>
                </c:pt>
                <c:pt idx="24">
                  <c:v>0.20651096660067753</c:v>
                </c:pt>
                <c:pt idx="25">
                  <c:v>0.19</c:v>
                </c:pt>
                <c:pt idx="26">
                  <c:v>0.18</c:v>
                </c:pt>
                <c:pt idx="27">
                  <c:v>0.17</c:v>
                </c:pt>
                <c:pt idx="28">
                  <c:v>0.16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419-1D4E-A3AA-28EBB7F3A72D}"/>
            </c:ext>
          </c:extLst>
        </c:ser>
        <c:ser>
          <c:idx val="6"/>
          <c:order val="6"/>
          <c:tx>
            <c:strRef>
              <c:f>'[3]3 TEJ Energetico HdR v41'!$R$148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v41'!$S$148:$AU$148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419-1D4E-A3AA-28EBB7F3A72D}"/>
            </c:ext>
          </c:extLst>
        </c:ser>
        <c:ser>
          <c:idx val="7"/>
          <c:order val="7"/>
          <c:tx>
            <c:strRef>
              <c:f>'[3]3 TEJ Energetico HdR v41'!$R$149</c:f>
              <c:strCache>
                <c:ptCount val="1"/>
                <c:pt idx="0">
                  <c:v>Hidrogeno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v41'!$S$149:$AU$149</c:f>
              <c:numCache>
                <c:formatCode>General</c:formatCode>
                <c:ptCount val="29"/>
                <c:pt idx="0">
                  <c:v>4.9796531829562923E-7</c:v>
                </c:pt>
                <c:pt idx="1">
                  <c:v>1.1082286703100292E-6</c:v>
                </c:pt>
                <c:pt idx="2">
                  <c:v>2.4663412692161023E-6</c:v>
                </c:pt>
                <c:pt idx="3">
                  <c:v>5.4886116404815028E-6</c:v>
                </c:pt>
                <c:pt idx="4">
                  <c:v>1.2213486761670543E-5</c:v>
                </c:pt>
                <c:pt idx="5">
                  <c:v>2.7173479945229279E-5</c:v>
                </c:pt>
                <c:pt idx="6">
                  <c:v>6.0435439111755244E-5</c:v>
                </c:pt>
                <c:pt idx="7">
                  <c:v>1.3430259787056121E-4</c:v>
                </c:pt>
                <c:pt idx="8">
                  <c:v>2.9791523116176773E-4</c:v>
                </c:pt>
                <c:pt idx="9">
                  <c:v>6.5821614962904818E-4</c:v>
                </c:pt>
                <c:pt idx="10">
                  <c:v>1.4416285861969902E-3</c:v>
                </c:pt>
                <c:pt idx="11">
                  <c:v>3.0989021746344538E-3</c:v>
                </c:pt>
                <c:pt idx="12">
                  <c:v>6.409862105368631E-3</c:v>
                </c:pt>
                <c:pt idx="13">
                  <c:v>1.232847226136544E-2</c:v>
                </c:pt>
                <c:pt idx="14">
                  <c:v>2.1070435464440342E-2</c:v>
                </c:pt>
                <c:pt idx="15">
                  <c:v>3.0922882086418239E-2</c:v>
                </c:pt>
                <c:pt idx="16">
                  <c:v>3.9148058523497717E-2</c:v>
                </c:pt>
                <c:pt idx="17">
                  <c:v>4.4462026403520254E-2</c:v>
                </c:pt>
                <c:pt idx="18">
                  <c:v>4.7349999119028548E-2</c:v>
                </c:pt>
                <c:pt idx="19">
                  <c:v>4.8773481193101056E-2</c:v>
                </c:pt>
                <c:pt idx="20">
                  <c:v>4.9441343144570264E-2</c:v>
                </c:pt>
                <c:pt idx="21">
                  <c:v>4.9747425271515225E-2</c:v>
                </c:pt>
                <c:pt idx="22">
                  <c:v>4.9886194284191158E-2</c:v>
                </c:pt>
                <c:pt idx="23">
                  <c:v>4.9948799621550972E-2</c:v>
                </c:pt>
                <c:pt idx="24">
                  <c:v>4.9976981206891723E-2</c:v>
                </c:pt>
                <c:pt idx="25">
                  <c:v>4.9989654366757459E-2</c:v>
                </c:pt>
                <c:pt idx="26">
                  <c:v>4.9995350877607224E-2</c:v>
                </c:pt>
                <c:pt idx="27">
                  <c:v>4.9997910907683948E-2</c:v>
                </c:pt>
                <c:pt idx="28">
                  <c:v>4.9999061288715757E-2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419-1D4E-A3AA-28EBB7F3A72D}"/>
            </c:ext>
          </c:extLst>
        </c:ser>
        <c:ser>
          <c:idx val="8"/>
          <c:order val="8"/>
          <c:tx>
            <c:strRef>
              <c:f>'[3]3 TEJ Energetico HdR v41'!$R$150</c:f>
              <c:strCache>
                <c:ptCount val="1"/>
                <c:pt idx="0">
                  <c:v>GNL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v41'!$S$141:$AU$141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v41'!$S$150:$AU$150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419-1D4E-A3AA-28EBB7F3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18655"/>
        <c:axId val="108904255"/>
      </c:scatterChart>
      <c:valAx>
        <c:axId val="108918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8904255"/>
        <c:crosses val="autoZero"/>
        <c:crossBetween val="midCat"/>
      </c:valAx>
      <c:valAx>
        <c:axId val="10890425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8918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Camionetas</a:t>
            </a:r>
          </a:p>
        </c:rich>
      </c:tx>
      <c:layout>
        <c:manualLayout>
          <c:xMode val="edge"/>
          <c:yMode val="edge"/>
          <c:x val="7.2537351100343261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v41'!$R$49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v41'!$S$49:$AU$49</c:f>
              <c:numCache>
                <c:formatCode>General</c:formatCode>
                <c:ptCount val="29"/>
                <c:pt idx="0">
                  <c:v>0.68505059170769489</c:v>
                </c:pt>
                <c:pt idx="1">
                  <c:v>0.6748095061404964</c:v>
                </c:pt>
                <c:pt idx="2">
                  <c:v>0.64767742257985961</c:v>
                </c:pt>
                <c:pt idx="3">
                  <c:v>0.60537110069910449</c:v>
                </c:pt>
                <c:pt idx="4">
                  <c:v>0.54307033221861911</c:v>
                </c:pt>
                <c:pt idx="5">
                  <c:v>0.46370892956065385</c:v>
                </c:pt>
                <c:pt idx="6">
                  <c:v>0.37670813055352986</c:v>
                </c:pt>
                <c:pt idx="7">
                  <c:v>0.28966771932481095</c:v>
                </c:pt>
                <c:pt idx="8">
                  <c:v>0.21091528950924637</c:v>
                </c:pt>
                <c:pt idx="9">
                  <c:v>0.14907078045109748</c:v>
                </c:pt>
                <c:pt idx="10">
                  <c:v>0.10697850431119595</c:v>
                </c:pt>
                <c:pt idx="11">
                  <c:v>8.1377262189306562E-2</c:v>
                </c:pt>
                <c:pt idx="12">
                  <c:v>6.6957898403391766E-2</c:v>
                </c:pt>
                <c:pt idx="13">
                  <c:v>5.9229404997960658E-2</c:v>
                </c:pt>
                <c:pt idx="14">
                  <c:v>5.5217542321184518E-2</c:v>
                </c:pt>
                <c:pt idx="15">
                  <c:v>5.3177958081694877E-2</c:v>
                </c:pt>
                <c:pt idx="16">
                  <c:v>5.2154004008281143E-2</c:v>
                </c:pt>
                <c:pt idx="17">
                  <c:v>5.1642242202351585E-2</c:v>
                </c:pt>
                <c:pt idx="18">
                  <c:v>5.138524257753245E-2</c:v>
                </c:pt>
                <c:pt idx="19">
                  <c:v>5.1254205526771394E-2</c:v>
                </c:pt>
                <c:pt idx="20">
                  <c:v>5.1185705262186465E-2</c:v>
                </c:pt>
                <c:pt idx="21">
                  <c:v>5.1148763289951334E-2</c:v>
                </c:pt>
                <c:pt idx="22">
                  <c:v>5.1128203265406194E-2</c:v>
                </c:pt>
                <c:pt idx="23">
                  <c:v>5.1116458433989792E-2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BD-DB40-A698-3D84021E1956}"/>
            </c:ext>
          </c:extLst>
        </c:ser>
        <c:ser>
          <c:idx val="1"/>
          <c:order val="1"/>
          <c:tx>
            <c:strRef>
              <c:f>'[3]3 TEJ Energetico HdR v41'!$R$48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v41'!$S$48:$AU$48</c:f>
              <c:numCache>
                <c:formatCode>General</c:formatCode>
                <c:ptCount val="29"/>
                <c:pt idx="0">
                  <c:v>0.26334000000000002</c:v>
                </c:pt>
                <c:pt idx="1">
                  <c:v>0.24958707761360827</c:v>
                </c:pt>
                <c:pt idx="2">
                  <c:v>0.23955192341994808</c:v>
                </c:pt>
                <c:pt idx="3">
                  <c:v>0.22390437971062771</c:v>
                </c:pt>
                <c:pt idx="4">
                  <c:v>0.20086162972469476</c:v>
                </c:pt>
                <c:pt idx="5">
                  <c:v>0.17150878216626925</c:v>
                </c:pt>
                <c:pt idx="6">
                  <c:v>0.13933040445130557</c:v>
                </c:pt>
                <c:pt idx="7">
                  <c:v>0.1071373756406835</c:v>
                </c:pt>
                <c:pt idx="8">
                  <c:v>7.8009764613008944E-2</c:v>
                </c:pt>
                <c:pt idx="9">
                  <c:v>5.513576811204976E-2</c:v>
                </c:pt>
                <c:pt idx="10">
                  <c:v>3.9567392005510835E-2</c:v>
                </c:pt>
                <c:pt idx="11">
                  <c:v>3.0098439439880512E-2</c:v>
                </c:pt>
                <c:pt idx="12">
                  <c:v>2.4765250094405177E-2</c:v>
                </c:pt>
                <c:pt idx="13">
                  <c:v>2.1906766232122437E-2</c:v>
                </c:pt>
                <c:pt idx="14">
                  <c:v>2.0422926611944961E-2</c:v>
                </c:pt>
                <c:pt idx="15">
                  <c:v>1.9668559838435094E-2</c:v>
                </c:pt>
                <c:pt idx="16">
                  <c:v>1.9289837098953305E-2</c:v>
                </c:pt>
                <c:pt idx="17">
                  <c:v>1.9100555335116343E-2</c:v>
                </c:pt>
                <c:pt idx="18">
                  <c:v>1.9005500679361315E-2</c:v>
                </c:pt>
                <c:pt idx="19">
                  <c:v>1.8957034920860656E-2</c:v>
                </c:pt>
                <c:pt idx="20">
                  <c:v>1.8931699206562121E-2</c:v>
                </c:pt>
                <c:pt idx="21">
                  <c:v>1.8918035737379262E-2</c:v>
                </c:pt>
                <c:pt idx="22">
                  <c:v>1.8910431344739281E-2</c:v>
                </c:pt>
                <c:pt idx="23">
                  <c:v>1.8906087365996225E-2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BD-DB40-A698-3D84021E1956}"/>
            </c:ext>
          </c:extLst>
        </c:ser>
        <c:ser>
          <c:idx val="2"/>
          <c:order val="2"/>
          <c:tx>
            <c:strRef>
              <c:f>'[3]3 TEJ Energetico HdR v41'!$R$50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v41'!$S$50:$AU$50</c:f>
              <c:numCache>
                <c:formatCode>General</c:formatCode>
                <c:ptCount val="29"/>
                <c:pt idx="0">
                  <c:v>1.9989999999999999E-3</c:v>
                </c:pt>
                <c:pt idx="1">
                  <c:v>5.2611981017496442E-3</c:v>
                </c:pt>
                <c:pt idx="2">
                  <c:v>1.336623953289769E-2</c:v>
                </c:pt>
                <c:pt idx="3">
                  <c:v>3.1260616879728351E-2</c:v>
                </c:pt>
                <c:pt idx="4">
                  <c:v>6.2204897839899388E-2</c:v>
                </c:pt>
                <c:pt idx="5">
                  <c:v>9.8396916035880064E-2</c:v>
                </c:pt>
                <c:pt idx="6">
                  <c:v>0.12553678013818886</c:v>
                </c:pt>
                <c:pt idx="7">
                  <c:v>0.13987203939850898</c:v>
                </c:pt>
                <c:pt idx="8">
                  <c:v>0.14606992916878156</c:v>
                </c:pt>
                <c:pt idx="9">
                  <c:v>0.14851523057511895</c:v>
                </c:pt>
                <c:pt idx="10">
                  <c:v>0.14944484096516206</c:v>
                </c:pt>
                <c:pt idx="11">
                  <c:v>0.14979323494194835</c:v>
                </c:pt>
                <c:pt idx="12">
                  <c:v>0.14992310431380024</c:v>
                </c:pt>
                <c:pt idx="13">
                  <c:v>0.14997141814762108</c:v>
                </c:pt>
                <c:pt idx="14">
                  <c:v>0.14998937837800116</c:v>
                </c:pt>
                <c:pt idx="15">
                  <c:v>0.14999605307720962</c:v>
                </c:pt>
                <c:pt idx="16">
                  <c:v>0.14999853339123861</c:v>
                </c:pt>
                <c:pt idx="17">
                  <c:v>0.14999945503902098</c:v>
                </c:pt>
                <c:pt idx="18">
                  <c:v>0.14999979750474038</c:v>
                </c:pt>
                <c:pt idx="19">
                  <c:v>0.14999992475741764</c:v>
                </c:pt>
                <c:pt idx="20">
                  <c:v>0.1499999720416014</c:v>
                </c:pt>
                <c:pt idx="21">
                  <c:v>0.14999998961130956</c:v>
                </c:pt>
                <c:pt idx="22">
                  <c:v>0.14999999613980458</c:v>
                </c:pt>
                <c:pt idx="23">
                  <c:v>0.14999999856564136</c:v>
                </c:pt>
                <c:pt idx="24">
                  <c:v>0.14000000000000001</c:v>
                </c:pt>
                <c:pt idx="25">
                  <c:v>0.13</c:v>
                </c:pt>
                <c:pt idx="26">
                  <c:v>0.12</c:v>
                </c:pt>
                <c:pt idx="27">
                  <c:v>0.11</c:v>
                </c:pt>
                <c:pt idx="28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BD-DB40-A698-3D84021E1956}"/>
            </c:ext>
          </c:extLst>
        </c:ser>
        <c:ser>
          <c:idx val="3"/>
          <c:order val="3"/>
          <c:tx>
            <c:strRef>
              <c:f>'[3]3 TEJ Energetico HdR v41'!$R$51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v41'!$S$51:$AU$51</c:f>
              <c:numCache>
                <c:formatCode>General</c:formatCode>
                <c:ptCount val="29"/>
                <c:pt idx="0">
                  <c:v>1.6661230144589985E-2</c:v>
                </c:pt>
                <c:pt idx="1">
                  <c:v>1.841350701516617E-2</c:v>
                </c:pt>
                <c:pt idx="2">
                  <c:v>1.9552134698772795E-2</c:v>
                </c:pt>
                <c:pt idx="3">
                  <c:v>1.9947114020071637E-2</c:v>
                </c:pt>
                <c:pt idx="4">
                  <c:v>1.9552134698772795E-2</c:v>
                </c:pt>
                <c:pt idx="5">
                  <c:v>1.841350701516617E-2</c:v>
                </c:pt>
                <c:pt idx="6">
                  <c:v>1.6661230144589985E-2</c:v>
                </c:pt>
                <c:pt idx="7">
                  <c:v>1.4484577638074139E-2</c:v>
                </c:pt>
                <c:pt idx="8">
                  <c:v>1.209853622595717E-2</c:v>
                </c:pt>
                <c:pt idx="9">
                  <c:v>9.7093027491606497E-3</c:v>
                </c:pt>
                <c:pt idx="10">
                  <c:v>7.4863732817872447E-3</c:v>
                </c:pt>
                <c:pt idx="11">
                  <c:v>5.5460417339727791E-3</c:v>
                </c:pt>
                <c:pt idx="12">
                  <c:v>3.9475079150447078E-3</c:v>
                </c:pt>
                <c:pt idx="13">
                  <c:v>2.6995483256594031E-3</c:v>
                </c:pt>
                <c:pt idx="14">
                  <c:v>1.7737296423115721E-3</c:v>
                </c:pt>
                <c:pt idx="15">
                  <c:v>1.1197265147421451E-3</c:v>
                </c:pt>
                <c:pt idx="16">
                  <c:v>6.7914846168428105E-4</c:v>
                </c:pt>
                <c:pt idx="17">
                  <c:v>3.9577257914899825E-4</c:v>
                </c:pt>
                <c:pt idx="18">
                  <c:v>2.2159242059690038E-4</c:v>
                </c:pt>
                <c:pt idx="19">
                  <c:v>1.1920441007324213E-4</c:v>
                </c:pt>
                <c:pt idx="20">
                  <c:v>6.1610958423650937E-5</c:v>
                </c:pt>
                <c:pt idx="21">
                  <c:v>3.05950965056886E-5</c:v>
                </c:pt>
                <c:pt idx="22">
                  <c:v>1.4597346289573015E-5</c:v>
                </c:pt>
                <c:pt idx="23">
                  <c:v>6.6915112882442687E-6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3BD-DB40-A698-3D84021E1956}"/>
            </c:ext>
          </c:extLst>
        </c:ser>
        <c:ser>
          <c:idx val="4"/>
          <c:order val="4"/>
          <c:tx>
            <c:strRef>
              <c:f>'[3]3 TEJ Energetico HdR v41'!$R$52</c:f>
              <c:strCache>
                <c:ptCount val="1"/>
                <c:pt idx="0">
                  <c:v>Eléctricidad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v41'!$S$52:$AU$52</c:f>
              <c:numCache>
                <c:formatCode>General</c:formatCode>
                <c:ptCount val="29"/>
                <c:pt idx="0">
                  <c:v>6.0811781477150681E-3</c:v>
                </c:pt>
                <c:pt idx="1">
                  <c:v>1.1541646878896604E-2</c:v>
                </c:pt>
                <c:pt idx="2">
                  <c:v>2.1725872475925903E-2</c:v>
                </c:pt>
                <c:pt idx="3">
                  <c:v>4.0281405204833177E-2</c:v>
                </c:pt>
                <c:pt idx="4">
                  <c:v>7.2692593230250027E-2</c:v>
                </c:pt>
                <c:pt idx="5">
                  <c:v>0.12534243118450158</c:v>
                </c:pt>
                <c:pt idx="6">
                  <c:v>0.20155004487951478</c:v>
                </c:pt>
                <c:pt idx="7">
                  <c:v>0.29526876306015454</c:v>
                </c:pt>
                <c:pt idx="8">
                  <c:v>0.38992035847145795</c:v>
                </c:pt>
                <c:pt idx="9">
                  <c:v>0.46828697556162019</c:v>
                </c:pt>
                <c:pt idx="10">
                  <c:v>0.52317968214680577</c:v>
                </c:pt>
                <c:pt idx="11">
                  <c:v>0.55728218991698086</c:v>
                </c:pt>
                <c:pt idx="12">
                  <c:v>0.57691375514923726</c:v>
                </c:pt>
                <c:pt idx="13">
                  <c:v>0.58772212990085437</c:v>
                </c:pt>
                <c:pt idx="14">
                  <c:v>0.59352708182386971</c:v>
                </c:pt>
                <c:pt idx="15">
                  <c:v>0.5966033262552688</c:v>
                </c:pt>
                <c:pt idx="16">
                  <c:v>0.59822196989806298</c:v>
                </c:pt>
                <c:pt idx="17">
                  <c:v>0.59907047034416305</c:v>
                </c:pt>
                <c:pt idx="18">
                  <c:v>0.59951438339185437</c:v>
                </c:pt>
                <c:pt idx="19">
                  <c:v>0.59974638779387712</c:v>
                </c:pt>
                <c:pt idx="20">
                  <c:v>0.59986757606590779</c:v>
                </c:pt>
                <c:pt idx="21">
                  <c:v>0.59993086135119278</c:v>
                </c:pt>
                <c:pt idx="22">
                  <c:v>0.59996390447241155</c:v>
                </c:pt>
                <c:pt idx="23">
                  <c:v>0.59998115594043266</c:v>
                </c:pt>
                <c:pt idx="24">
                  <c:v>0.68000630309901244</c:v>
                </c:pt>
                <c:pt idx="25">
                  <c:v>0.69000382307547725</c:v>
                </c:pt>
                <c:pt idx="26">
                  <c:v>0.70000231883186992</c:v>
                </c:pt>
                <c:pt idx="27">
                  <c:v>0.71000140644975285</c:v>
                </c:pt>
                <c:pt idx="28">
                  <c:v>0.72000085305751915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3BD-DB40-A698-3D84021E1956}"/>
            </c:ext>
          </c:extLst>
        </c:ser>
        <c:ser>
          <c:idx val="5"/>
          <c:order val="5"/>
          <c:tx>
            <c:strRef>
              <c:f>'[3]3 TEJ Energetico HdR v41'!$R$53</c:f>
              <c:strCache>
                <c:ptCount val="1"/>
                <c:pt idx="0">
                  <c:v>Híbrido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v41'!$S$53:$AU$53</c:f>
              <c:numCache>
                <c:formatCode>General</c:formatCode>
                <c:ptCount val="29"/>
                <c:pt idx="0">
                  <c:v>2.6868E-2</c:v>
                </c:pt>
                <c:pt idx="1">
                  <c:v>4.0387064250082934E-2</c:v>
                </c:pt>
                <c:pt idx="2">
                  <c:v>5.8126407292596015E-2</c:v>
                </c:pt>
                <c:pt idx="3">
                  <c:v>7.9235383485634622E-2</c:v>
                </c:pt>
                <c:pt idx="4">
                  <c:v>0.10161841228776389</c:v>
                </c:pt>
                <c:pt idx="5">
                  <c:v>0.12262943403752913</c:v>
                </c:pt>
                <c:pt idx="6">
                  <c:v>0.14021340983287098</c:v>
                </c:pt>
                <c:pt idx="7">
                  <c:v>0.15356952493776793</c:v>
                </c:pt>
                <c:pt idx="8">
                  <c:v>0.16298612201154794</c:v>
                </c:pt>
                <c:pt idx="9">
                  <c:v>0.16928194255095294</c:v>
                </c:pt>
                <c:pt idx="10">
                  <c:v>0.17334320728953817</c:v>
                </c:pt>
                <c:pt idx="11">
                  <c:v>0.17590283177791091</c:v>
                </c:pt>
                <c:pt idx="12">
                  <c:v>0.17749248412412086</c:v>
                </c:pt>
                <c:pt idx="13">
                  <c:v>0.17847073239578209</c:v>
                </c:pt>
                <c:pt idx="14">
                  <c:v>0.17906934122268817</c:v>
                </c:pt>
                <c:pt idx="15">
                  <c:v>0.17943437623264949</c:v>
                </c:pt>
                <c:pt idx="16">
                  <c:v>0.17965650714177978</c:v>
                </c:pt>
                <c:pt idx="17">
                  <c:v>0.17979150450019896</c:v>
                </c:pt>
                <c:pt idx="18">
                  <c:v>0.17987348342591464</c:v>
                </c:pt>
                <c:pt idx="19">
                  <c:v>0.17992324259099995</c:v>
                </c:pt>
                <c:pt idx="20">
                  <c:v>0.17995343646531861</c:v>
                </c:pt>
                <c:pt idx="21">
                  <c:v>0.17997175491366138</c:v>
                </c:pt>
                <c:pt idx="22">
                  <c:v>0.17998286743134886</c:v>
                </c:pt>
                <c:pt idx="23">
                  <c:v>0.17998960818265178</c:v>
                </c:pt>
                <c:pt idx="24">
                  <c:v>0.1799936969009876</c:v>
                </c:pt>
                <c:pt idx="25">
                  <c:v>0.17999617692452269</c:v>
                </c:pt>
                <c:pt idx="26">
                  <c:v>0.17999768116813009</c:v>
                </c:pt>
                <c:pt idx="27">
                  <c:v>0.17999859355024711</c:v>
                </c:pt>
                <c:pt idx="28">
                  <c:v>0.1799991469424809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3BD-DB40-A698-3D84021E1956}"/>
            </c:ext>
          </c:extLst>
        </c:ser>
        <c:ser>
          <c:idx val="6"/>
          <c:order val="6"/>
          <c:tx>
            <c:strRef>
              <c:f>'[3]3 TEJ Energetico HdR v41'!$R$54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v41'!$S$54:$AU$54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3BD-DB40-A698-3D84021E1956}"/>
            </c:ext>
          </c:extLst>
        </c:ser>
        <c:ser>
          <c:idx val="7"/>
          <c:order val="7"/>
          <c:tx>
            <c:strRef>
              <c:f>'[3]3 TEJ Energetico HdR v41'!$R$55</c:f>
              <c:strCache>
                <c:ptCount val="1"/>
                <c:pt idx="0">
                  <c:v>Hidrógeno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v41'!$S$47:$AU$47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v41'!$S$55:$AU$55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3BD-DB40-A698-3D84021E1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91984"/>
        <c:axId val="53389584"/>
      </c:scatterChart>
      <c:valAx>
        <c:axId val="533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389584"/>
        <c:crosses val="autoZero"/>
        <c:crossBetween val="midCat"/>
      </c:valAx>
      <c:valAx>
        <c:axId val="533895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53391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Bus masivo</a:t>
            </a:r>
          </a:p>
        </c:rich>
      </c:tx>
      <c:layout>
        <c:manualLayout>
          <c:xMode val="edge"/>
          <c:yMode val="edge"/>
          <c:x val="5.6748299607710308E-2"/>
          <c:y val="2.244668911335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v41'!$R$118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v41'!$S$118:$AU$118</c:f>
              <c:numCache>
                <c:formatCode>General</c:formatCode>
                <c:ptCount val="29"/>
                <c:pt idx="0">
                  <c:v>0.29920671030107454</c:v>
                </c:pt>
                <c:pt idx="1">
                  <c:v>0.29328202048159191</c:v>
                </c:pt>
                <c:pt idx="2">
                  <c:v>0.27620260522749251</c:v>
                </c:pt>
                <c:pt idx="3">
                  <c:v>0.24415569239255142</c:v>
                </c:pt>
                <c:pt idx="4">
                  <c:v>0.21726866457111207</c:v>
                </c:pt>
                <c:pt idx="5">
                  <c:v>0.18147804338935752</c:v>
                </c:pt>
                <c:pt idx="6">
                  <c:v>0.14563954123740974</c:v>
                </c:pt>
                <c:pt idx="7">
                  <c:v>0.11229559922680867</c:v>
                </c:pt>
                <c:pt idx="8">
                  <c:v>8.3190626009591678E-2</c:v>
                </c:pt>
                <c:pt idx="9">
                  <c:v>5.9212618725670615E-2</c:v>
                </c:pt>
                <c:pt idx="10">
                  <c:v>4.0493224884891044E-2</c:v>
                </c:pt>
                <c:pt idx="11">
                  <c:v>2.660594463467358E-2</c:v>
                </c:pt>
                <c:pt idx="12">
                  <c:v>1.6795897721132175E-2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FA-F24E-B865-B8E67EE2E707}"/>
            </c:ext>
          </c:extLst>
        </c:ser>
        <c:ser>
          <c:idx val="1"/>
          <c:order val="1"/>
          <c:tx>
            <c:strRef>
              <c:f>'[3]3 TEJ Energetico HdR v41'!$R$119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v41'!$S$119:$AU$119</c:f>
              <c:numCache>
                <c:formatCode>General</c:formatCode>
                <c:ptCount val="29"/>
                <c:pt idx="0">
                  <c:v>0.65825476266236405</c:v>
                </c:pt>
                <c:pt idx="1">
                  <c:v>0.64522044505950227</c:v>
                </c:pt>
                <c:pt idx="2">
                  <c:v>0.60764573150048351</c:v>
                </c:pt>
                <c:pt idx="3">
                  <c:v>0.5498205947714695</c:v>
                </c:pt>
                <c:pt idx="4">
                  <c:v>0.47799106205644665</c:v>
                </c:pt>
                <c:pt idx="5">
                  <c:v>0.39925169545658662</c:v>
                </c:pt>
                <c:pt idx="6">
                  <c:v>0.32040699072230144</c:v>
                </c:pt>
                <c:pt idx="7">
                  <c:v>0.24705031829897908</c:v>
                </c:pt>
                <c:pt idx="8">
                  <c:v>0.1830193772211017</c:v>
                </c:pt>
                <c:pt idx="9">
                  <c:v>0.13026776119647537</c:v>
                </c:pt>
                <c:pt idx="10">
                  <c:v>8.908509474676031E-2</c:v>
                </c:pt>
                <c:pt idx="11">
                  <c:v>5.8533078196281882E-2</c:v>
                </c:pt>
                <c:pt idx="12">
                  <c:v>3.6950974986490789E-2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FA-F24E-B865-B8E67EE2E707}"/>
            </c:ext>
          </c:extLst>
        </c:ser>
        <c:ser>
          <c:idx val="2"/>
          <c:order val="2"/>
          <c:tx>
            <c:strRef>
              <c:f>'[3]3 TEJ Energetico HdR v41'!$R$120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v41'!$S$120:$AU$120</c:f>
              <c:numCache>
                <c:formatCode>General</c:formatCode>
                <c:ptCount val="29"/>
                <c:pt idx="0">
                  <c:v>1.9E-2</c:v>
                </c:pt>
                <c:pt idx="1">
                  <c:v>1.3465876320680501E-2</c:v>
                </c:pt>
                <c:pt idx="2">
                  <c:v>4.8601802467534823E-2</c:v>
                </c:pt>
                <c:pt idx="3">
                  <c:v>0.10602371283597907</c:v>
                </c:pt>
                <c:pt idx="4">
                  <c:v>0.15474027337244131</c:v>
                </c:pt>
                <c:pt idx="5">
                  <c:v>0.2192702611540559</c:v>
                </c:pt>
                <c:pt idx="6">
                  <c:v>0.23395346804028888</c:v>
                </c:pt>
                <c:pt idx="7">
                  <c:v>0.24065408247421227</c:v>
                </c:pt>
                <c:pt idx="8">
                  <c:v>0.23378999676930656</c:v>
                </c:pt>
                <c:pt idx="9">
                  <c:v>0.21051962007785396</c:v>
                </c:pt>
                <c:pt idx="10">
                  <c:v>0.1704216803683487</c:v>
                </c:pt>
                <c:pt idx="11">
                  <c:v>0.11486097716904453</c:v>
                </c:pt>
                <c:pt idx="12">
                  <c:v>4.6253127292376961E-2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FA-F24E-B865-B8E67EE2E707}"/>
            </c:ext>
          </c:extLst>
        </c:ser>
        <c:ser>
          <c:idx val="3"/>
          <c:order val="3"/>
          <c:tx>
            <c:strRef>
              <c:f>'[3]3 TEJ Energetico HdR v41'!$R$121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v41'!$S$121:$AU$121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1FA-F24E-B865-B8E67EE2E707}"/>
            </c:ext>
          </c:extLst>
        </c:ser>
        <c:ser>
          <c:idx val="4"/>
          <c:order val="4"/>
          <c:tx>
            <c:strRef>
              <c:f>'[3]3 TEJ Energetico HdR v41'!$R$122</c:f>
              <c:strCache>
                <c:ptCount val="1"/>
                <c:pt idx="0">
                  <c:v>Eléctricidad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v41'!$S$122:$AU$122</c:f>
              <c:numCache>
                <c:formatCode>General</c:formatCode>
                <c:ptCount val="29"/>
                <c:pt idx="0">
                  <c:v>2.3538527036561469E-2</c:v>
                </c:pt>
                <c:pt idx="1">
                  <c:v>4.8031658138225325E-2</c:v>
                </c:pt>
                <c:pt idx="2">
                  <c:v>6.7549860804489159E-2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  <c:pt idx="7">
                  <c:v>0.4</c:v>
                </c:pt>
                <c:pt idx="8">
                  <c:v>0.5</c:v>
                </c:pt>
                <c:pt idx="9">
                  <c:v>0.6</c:v>
                </c:pt>
                <c:pt idx="10">
                  <c:v>0.7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1FA-F24E-B865-B8E67EE2E707}"/>
            </c:ext>
          </c:extLst>
        </c:ser>
        <c:ser>
          <c:idx val="5"/>
          <c:order val="5"/>
          <c:tx>
            <c:strRef>
              <c:f>'[3]3 TEJ Energetico HdR v41'!$R$123</c:f>
              <c:strCache>
                <c:ptCount val="1"/>
                <c:pt idx="0">
                  <c:v>Híbrido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v41'!$S$123:$AU$123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1FA-F24E-B865-B8E67EE2E707}"/>
            </c:ext>
          </c:extLst>
        </c:ser>
        <c:ser>
          <c:idx val="6"/>
          <c:order val="6"/>
          <c:tx>
            <c:strRef>
              <c:f>'[3]3 TEJ Energetico HdR v41'!$R$124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v41'!$S$124:$AU$124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1FA-F24E-B865-B8E67EE2E707}"/>
            </c:ext>
          </c:extLst>
        </c:ser>
        <c:ser>
          <c:idx val="7"/>
          <c:order val="7"/>
          <c:tx>
            <c:strRef>
              <c:f>'[3]3 TEJ Energetico HdR v41'!$R$125</c:f>
              <c:strCache>
                <c:ptCount val="1"/>
                <c:pt idx="0">
                  <c:v>Hidrógeno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v41'!$S$117:$AU$117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v41'!$S$125:$AU$125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1FA-F24E-B865-B8E67EE2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723055"/>
        <c:axId val="1455710575"/>
      </c:scatterChart>
      <c:valAx>
        <c:axId val="1455723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455710575"/>
        <c:crosses val="autoZero"/>
        <c:crossBetween val="midCat"/>
      </c:valAx>
      <c:valAx>
        <c:axId val="14557105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455723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Motocicletas</a:t>
            </a:r>
          </a:p>
        </c:rich>
      </c:tx>
      <c:layout>
        <c:manualLayout>
          <c:xMode val="edge"/>
          <c:yMode val="edge"/>
          <c:x val="7.2865120814905412E-2"/>
          <c:y val="3.1659882406151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'[3]3 TEJ Energetico HdR v41'!$R$189</c:f>
              <c:strCache>
                <c:ptCount val="1"/>
                <c:pt idx="0">
                  <c:v>Gasolina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v41'!$S$189:$AU$189</c:f>
              <c:numCache>
                <c:formatCode>General</c:formatCode>
                <c:ptCount val="29"/>
                <c:pt idx="0">
                  <c:v>0.99475947301880829</c:v>
                </c:pt>
                <c:pt idx="1">
                  <c:v>0.98588993766160138</c:v>
                </c:pt>
                <c:pt idx="2">
                  <c:v>0.9626092786507694</c:v>
                </c:pt>
                <c:pt idx="3">
                  <c:v>0.90486391150302081</c:v>
                </c:pt>
                <c:pt idx="4">
                  <c:v>0.77970387621382831</c:v>
                </c:pt>
                <c:pt idx="5">
                  <c:v>0.57308746834344459</c:v>
                </c:pt>
                <c:pt idx="6">
                  <c:v>0.3481900618407533</c:v>
                </c:pt>
                <c:pt idx="7">
                  <c:v>0.19150463883408353</c:v>
                </c:pt>
                <c:pt idx="8">
                  <c:v>0.11307107412014195</c:v>
                </c:pt>
                <c:pt idx="9">
                  <c:v>8.0246320639906443E-2</c:v>
                </c:pt>
                <c:pt idx="10">
                  <c:v>6.755101227962268E-2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FC-E446-8059-F4224E823307}"/>
            </c:ext>
          </c:extLst>
        </c:ser>
        <c:ser>
          <c:idx val="1"/>
          <c:order val="1"/>
          <c:tx>
            <c:strRef>
              <c:f>'[3]3 TEJ Energetico HdR v41'!$R$190</c:f>
              <c:strCache>
                <c:ptCount val="1"/>
                <c:pt idx="0">
                  <c:v>Diesel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v41'!$S$190:$AU$190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FC-E446-8059-F4224E823307}"/>
            </c:ext>
          </c:extLst>
        </c:ser>
        <c:ser>
          <c:idx val="2"/>
          <c:order val="2"/>
          <c:tx>
            <c:strRef>
              <c:f>'[3]3 TEJ Energetico HdR v41'!$R$191</c:f>
              <c:strCache>
                <c:ptCount val="1"/>
                <c:pt idx="0">
                  <c:v>GNV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v41'!$S$191:$AU$191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FC-E446-8059-F4224E823307}"/>
            </c:ext>
          </c:extLst>
        </c:ser>
        <c:ser>
          <c:idx val="3"/>
          <c:order val="3"/>
          <c:tx>
            <c:strRef>
              <c:f>'[3]3 TEJ Energetico HdR v41'!$R$192</c:f>
              <c:strCache>
                <c:ptCount val="1"/>
                <c:pt idx="0">
                  <c:v>GNV Dual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v41'!$S$192:$AU$192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FC-E446-8059-F4224E823307}"/>
            </c:ext>
          </c:extLst>
        </c:ser>
        <c:ser>
          <c:idx val="4"/>
          <c:order val="4"/>
          <c:tx>
            <c:strRef>
              <c:f>'[3]3 TEJ Energetico HdR v41'!$R$193</c:f>
              <c:strCache>
                <c:ptCount val="1"/>
                <c:pt idx="0">
                  <c:v>Electrico</c:v>
                </c:pt>
              </c:strCache>
            </c:strRef>
          </c:tx>
          <c:spPr>
            <a:ln w="190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v41'!$S$193:$AU$193</c:f>
              <c:numCache>
                <c:formatCode>General</c:formatCode>
                <c:ptCount val="29"/>
                <c:pt idx="0">
                  <c:v>5.2405269811916563E-3</c:v>
                </c:pt>
                <c:pt idx="1">
                  <c:v>1.4110062338398658E-2</c:v>
                </c:pt>
                <c:pt idx="2">
                  <c:v>3.7390721349230632E-2</c:v>
                </c:pt>
                <c:pt idx="3">
                  <c:v>9.5136088496979215E-2</c:v>
                </c:pt>
                <c:pt idx="4">
                  <c:v>0.22029612378617172</c:v>
                </c:pt>
                <c:pt idx="5">
                  <c:v>0.42691253165655535</c:v>
                </c:pt>
                <c:pt idx="6">
                  <c:v>0.6518099381592467</c:v>
                </c:pt>
                <c:pt idx="7">
                  <c:v>0.80849536116591647</c:v>
                </c:pt>
                <c:pt idx="8">
                  <c:v>0.88692892587985805</c:v>
                </c:pt>
                <c:pt idx="9">
                  <c:v>0.91975367936009356</c:v>
                </c:pt>
                <c:pt idx="10">
                  <c:v>0.93244898772037732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FC-E446-8059-F4224E823307}"/>
            </c:ext>
          </c:extLst>
        </c:ser>
        <c:ser>
          <c:idx val="5"/>
          <c:order val="5"/>
          <c:tx>
            <c:strRef>
              <c:f>'[3]3 TEJ Energetico HdR v41'!$R$194</c:f>
              <c:strCache>
                <c:ptCount val="1"/>
                <c:pt idx="0">
                  <c:v>Hibrido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v41'!$S$194:$AU$194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FC-E446-8059-F4224E823307}"/>
            </c:ext>
          </c:extLst>
        </c:ser>
        <c:ser>
          <c:idx val="6"/>
          <c:order val="6"/>
          <c:tx>
            <c:strRef>
              <c:f>'[3]3 TEJ Energetico HdR v41'!$R$195</c:f>
              <c:strCache>
                <c:ptCount val="1"/>
                <c:pt idx="0">
                  <c:v>GLP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v41'!$S$195:$AU$195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FC-E446-8059-F4224E823307}"/>
            </c:ext>
          </c:extLst>
        </c:ser>
        <c:ser>
          <c:idx val="7"/>
          <c:order val="7"/>
          <c:tx>
            <c:strRef>
              <c:f>'[3]3 TEJ Energetico HdR v41'!$R$196</c:f>
              <c:strCache>
                <c:ptCount val="1"/>
                <c:pt idx="0">
                  <c:v>Hidrogeno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'[3]3 TEJ Energetico HdR v41'!$S$188:$AU$188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xVal>
          <c:yVal>
            <c:numRef>
              <c:f>'[3]3 TEJ Energetico HdR v41'!$S$196:$AU$196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FC-E446-8059-F4224E82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686623"/>
        <c:axId val="1639390175"/>
      </c:scatterChart>
      <c:valAx>
        <c:axId val="1722686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639390175"/>
        <c:crosses val="autoZero"/>
        <c:crossBetween val="midCat"/>
      </c:valAx>
      <c:valAx>
        <c:axId val="16393901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7226866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'8 EMISSIONS transport - results'!$A$7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results'!$B$7:$AP$7</c:f>
              <c:numCache>
                <c:formatCode>_ * #,##0.000000000_ ;_ * \-#,##0.000000000_ ;_ * ""\-""??_ ;_ @_ </c:formatCode>
                <c:ptCount val="41"/>
                <c:pt idx="0">
                  <c:v>0.89242019419051322</c:v>
                </c:pt>
                <c:pt idx="1">
                  <c:v>0.9859043480038725</c:v>
                </c:pt>
                <c:pt idx="2">
                  <c:v>1.0993622741907225</c:v>
                </c:pt>
                <c:pt idx="3">
                  <c:v>1.1565998493253393</c:v>
                </c:pt>
                <c:pt idx="4">
                  <c:v>1.1942940851327002</c:v>
                </c:pt>
                <c:pt idx="5">
                  <c:v>1.2392736277255849</c:v>
                </c:pt>
                <c:pt idx="6">
                  <c:v>1.2690468669698758</c:v>
                </c:pt>
                <c:pt idx="7">
                  <c:v>1.297105769479405</c:v>
                </c:pt>
                <c:pt idx="8">
                  <c:v>1.3237818572397786</c:v>
                </c:pt>
                <c:pt idx="9">
                  <c:v>1.3623184100820744</c:v>
                </c:pt>
                <c:pt idx="10">
                  <c:v>1.4316393382271686</c:v>
                </c:pt>
                <c:pt idx="11">
                  <c:v>1.4884272851407643</c:v>
                </c:pt>
                <c:pt idx="12">
                  <c:v>1.5164028930971671</c:v>
                </c:pt>
                <c:pt idx="13">
                  <c:v>1.5540041090032708</c:v>
                </c:pt>
                <c:pt idx="14">
                  <c:v>1.6189030548009307</c:v>
                </c:pt>
                <c:pt idx="15">
                  <c:v>1.6620847357760866</c:v>
                </c:pt>
                <c:pt idx="16">
                  <c:v>1.715393821266799</c:v>
                </c:pt>
                <c:pt idx="17">
                  <c:v>1.7507858317463492</c:v>
                </c:pt>
                <c:pt idx="18">
                  <c:v>2.0044694419976254</c:v>
                </c:pt>
                <c:pt idx="19">
                  <c:v>2.0807684214836182</c:v>
                </c:pt>
                <c:pt idx="20">
                  <c:v>2.2715442110202551</c:v>
                </c:pt>
                <c:pt idx="21">
                  <c:v>2.4075387398387846</c:v>
                </c:pt>
                <c:pt idx="22">
                  <c:v>2.4540132350895658</c:v>
                </c:pt>
                <c:pt idx="23">
                  <c:v>2.6033457197195369</c:v>
                </c:pt>
                <c:pt idx="24">
                  <c:v>2.6901383449500513</c:v>
                </c:pt>
                <c:pt idx="25">
                  <c:v>2.7492736093129642</c:v>
                </c:pt>
                <c:pt idx="26">
                  <c:v>2.7789942021546139</c:v>
                </c:pt>
                <c:pt idx="27">
                  <c:v>2.8084888123896237</c:v>
                </c:pt>
                <c:pt idx="28">
                  <c:v>2.8378679878775266</c:v>
                </c:pt>
                <c:pt idx="29">
                  <c:v>2.8675289432891544</c:v>
                </c:pt>
                <c:pt idx="30">
                  <c:v>2.8974578376119609</c:v>
                </c:pt>
                <c:pt idx="31">
                  <c:v>2.9295814365570947</c:v>
                </c:pt>
                <c:pt idx="32">
                  <c:v>2.9616003276974996</c:v>
                </c:pt>
                <c:pt idx="33">
                  <c:v>2.9932146776352027</c:v>
                </c:pt>
                <c:pt idx="34">
                  <c:v>3.0247761688567922</c:v>
                </c:pt>
                <c:pt idx="35">
                  <c:v>3.0560701961862122</c:v>
                </c:pt>
                <c:pt idx="36">
                  <c:v>3.0870393879795719</c:v>
                </c:pt>
                <c:pt idx="37">
                  <c:v>3.1176645904644036</c:v>
                </c:pt>
                <c:pt idx="38">
                  <c:v>3.1471766106768193</c:v>
                </c:pt>
                <c:pt idx="39">
                  <c:v>3.1766778218141134</c:v>
                </c:pt>
                <c:pt idx="40">
                  <c:v>3.206155708996806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1-624D-9207-ED44314FB84A}"/>
            </c:ext>
          </c:extLst>
        </c:ser>
        <c:ser>
          <c:idx val="1"/>
          <c:order val="1"/>
          <c:tx>
            <c:strRef>
              <c:f>'8 EMISSIONS transport - results'!$A$8</c:f>
              <c:strCache>
                <c:ptCount val="1"/>
                <c:pt idx="0">
                  <c:v>Gasoline 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results'!$B$8:$AP$8</c:f>
              <c:numCache>
                <c:formatCode>_ * #,##0.000000000_ ;_ * \-#,##0.000000000_ ;_ * ""\-""??_ ;_ @_ </c:formatCode>
                <c:ptCount val="41"/>
                <c:pt idx="0">
                  <c:v>7.4648536192276307</c:v>
                </c:pt>
                <c:pt idx="1">
                  <c:v>8.2167971171885181</c:v>
                </c:pt>
                <c:pt idx="2">
                  <c:v>8.995310545671348</c:v>
                </c:pt>
                <c:pt idx="3">
                  <c:v>9.778296358253538</c:v>
                </c:pt>
                <c:pt idx="4">
                  <c:v>10.626037216201018</c:v>
                </c:pt>
                <c:pt idx="5">
                  <c:v>11.428522648260541</c:v>
                </c:pt>
                <c:pt idx="6">
                  <c:v>12.126718998951807</c:v>
                </c:pt>
                <c:pt idx="7">
                  <c:v>12.749011199028873</c:v>
                </c:pt>
                <c:pt idx="8">
                  <c:v>13.413432088805811</c:v>
                </c:pt>
                <c:pt idx="9">
                  <c:v>14.108355007727884</c:v>
                </c:pt>
                <c:pt idx="10">
                  <c:v>15.256744222481476</c:v>
                </c:pt>
                <c:pt idx="11">
                  <c:v>16.052474334960923</c:v>
                </c:pt>
                <c:pt idx="12">
                  <c:v>15.019753817958332</c:v>
                </c:pt>
                <c:pt idx="13">
                  <c:v>15.152599449774286</c:v>
                </c:pt>
                <c:pt idx="14">
                  <c:v>16.453461866335598</c:v>
                </c:pt>
                <c:pt idx="15">
                  <c:v>16.49774077549878</c:v>
                </c:pt>
                <c:pt idx="16">
                  <c:v>16.484503394690282</c:v>
                </c:pt>
                <c:pt idx="17">
                  <c:v>16.417283891673268</c:v>
                </c:pt>
                <c:pt idx="18">
                  <c:v>16.311512083315083</c:v>
                </c:pt>
                <c:pt idx="19">
                  <c:v>16.155379561856751</c:v>
                </c:pt>
                <c:pt idx="20">
                  <c:v>15.944629187467729</c:v>
                </c:pt>
                <c:pt idx="21">
                  <c:v>15.607146671524211</c:v>
                </c:pt>
                <c:pt idx="22">
                  <c:v>15.174527873746467</c:v>
                </c:pt>
                <c:pt idx="23">
                  <c:v>14.633420426609367</c:v>
                </c:pt>
                <c:pt idx="24">
                  <c:v>13.97480933924148</c:v>
                </c:pt>
                <c:pt idx="25">
                  <c:v>13.199120395378186</c:v>
                </c:pt>
                <c:pt idx="26">
                  <c:v>12.330981903042819</c:v>
                </c:pt>
                <c:pt idx="27">
                  <c:v>11.394812216721036</c:v>
                </c:pt>
                <c:pt idx="28">
                  <c:v>10.428415951064048</c:v>
                </c:pt>
                <c:pt idx="29">
                  <c:v>9.4771397473207699</c:v>
                </c:pt>
                <c:pt idx="30">
                  <c:v>8.5848299965493631</c:v>
                </c:pt>
                <c:pt idx="31">
                  <c:v>7.7853368251663477</c:v>
                </c:pt>
                <c:pt idx="32">
                  <c:v>7.0971887284503676</c:v>
                </c:pt>
                <c:pt idx="33">
                  <c:v>6.5240971638081797</c:v>
                </c:pt>
                <c:pt idx="34">
                  <c:v>6.0587276288118268</c:v>
                </c:pt>
                <c:pt idx="35">
                  <c:v>5.68685482133312</c:v>
                </c:pt>
                <c:pt idx="36">
                  <c:v>5.3920572410733181</c:v>
                </c:pt>
                <c:pt idx="37">
                  <c:v>5.1582628288311243</c:v>
                </c:pt>
                <c:pt idx="38">
                  <c:v>4.9711627806118983</c:v>
                </c:pt>
                <c:pt idx="39">
                  <c:v>4.8193822200890732</c:v>
                </c:pt>
                <c:pt idx="40">
                  <c:v>4.693760054144251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1-624D-9207-ED44314FB84A}"/>
            </c:ext>
          </c:extLst>
        </c:ser>
        <c:ser>
          <c:idx val="2"/>
          <c:order val="2"/>
          <c:tx>
            <c:strRef>
              <c:f>'8 EMISSIONS transport - results'!$A$9</c:f>
              <c:strCache>
                <c:ptCount val="1"/>
                <c:pt idx="0">
                  <c:v>Diesel Bx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results'!$B$9:$AP$9</c:f>
              <c:numCache>
                <c:formatCode>_ * #,##0.000000000_ ;_ * \-#,##0.000000000_ ;_ * ""\-""??_ ;_ @_ </c:formatCode>
                <c:ptCount val="41"/>
                <c:pt idx="0">
                  <c:v>13.426333057548531</c:v>
                </c:pt>
                <c:pt idx="1">
                  <c:v>14.48688846985555</c:v>
                </c:pt>
                <c:pt idx="2">
                  <c:v>15.96166083337995</c:v>
                </c:pt>
                <c:pt idx="3">
                  <c:v>16.834595641437232</c:v>
                </c:pt>
                <c:pt idx="4">
                  <c:v>17.604470969662113</c:v>
                </c:pt>
                <c:pt idx="5">
                  <c:v>18.309416435785412</c:v>
                </c:pt>
                <c:pt idx="6">
                  <c:v>18.731111863140693</c:v>
                </c:pt>
                <c:pt idx="7">
                  <c:v>19.004220542144886</c:v>
                </c:pt>
                <c:pt idx="8">
                  <c:v>19.246155931494613</c:v>
                </c:pt>
                <c:pt idx="9">
                  <c:v>19.856196348091647</c:v>
                </c:pt>
                <c:pt idx="10">
                  <c:v>20.981752748354221</c:v>
                </c:pt>
                <c:pt idx="11">
                  <c:v>21.720170143756089</c:v>
                </c:pt>
                <c:pt idx="12">
                  <c:v>22.022641943288669</c:v>
                </c:pt>
                <c:pt idx="13">
                  <c:v>24.094189827119582</c:v>
                </c:pt>
                <c:pt idx="14">
                  <c:v>24.55180893261188</c:v>
                </c:pt>
                <c:pt idx="15">
                  <c:v>24.294606646104466</c:v>
                </c:pt>
                <c:pt idx="16">
                  <c:v>23.851278250940688</c:v>
                </c:pt>
                <c:pt idx="17">
                  <c:v>23.120754146476749</c:v>
                </c:pt>
                <c:pt idx="18">
                  <c:v>21.888460770440687</c:v>
                </c:pt>
                <c:pt idx="19">
                  <c:v>20.105098915094633</c:v>
                </c:pt>
                <c:pt idx="20">
                  <c:v>17.67641103209094</c:v>
                </c:pt>
                <c:pt idx="21">
                  <c:v>14.546312118893804</c:v>
                </c:pt>
                <c:pt idx="22">
                  <c:v>11.586583723723626</c:v>
                </c:pt>
                <c:pt idx="23">
                  <c:v>9.7314347468940703</c:v>
                </c:pt>
                <c:pt idx="24">
                  <c:v>8.7778545862484716</c:v>
                </c:pt>
                <c:pt idx="25">
                  <c:v>8.2732466393112833</c:v>
                </c:pt>
                <c:pt idx="26">
                  <c:v>7.9027040602968972</c:v>
                </c:pt>
                <c:pt idx="27">
                  <c:v>7.2645736479537133</c:v>
                </c:pt>
                <c:pt idx="28">
                  <c:v>6.6279251068861189</c:v>
                </c:pt>
                <c:pt idx="29">
                  <c:v>5.9929661737629321</c:v>
                </c:pt>
                <c:pt idx="30">
                  <c:v>5.7660659770956517</c:v>
                </c:pt>
                <c:pt idx="31">
                  <c:v>5.7554528599187176</c:v>
                </c:pt>
                <c:pt idx="32">
                  <c:v>5.7448808008095114</c:v>
                </c:pt>
                <c:pt idx="33">
                  <c:v>5.7333776342310951</c:v>
                </c:pt>
                <c:pt idx="34">
                  <c:v>5.721833839850329</c:v>
                </c:pt>
                <c:pt idx="35">
                  <c:v>5.7088532996022385</c:v>
                </c:pt>
                <c:pt idx="36">
                  <c:v>5.6967955502127472</c:v>
                </c:pt>
                <c:pt idx="37">
                  <c:v>5.6842000718639385</c:v>
                </c:pt>
                <c:pt idx="38">
                  <c:v>5.6708869729142419</c:v>
                </c:pt>
                <c:pt idx="39">
                  <c:v>5.6571549590603372</c:v>
                </c:pt>
                <c:pt idx="40">
                  <c:v>4.62337678872011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1-624D-9207-ED44314FB84A}"/>
            </c:ext>
          </c:extLst>
        </c:ser>
        <c:ser>
          <c:idx val="3"/>
          <c:order val="3"/>
          <c:tx>
            <c:strRef>
              <c:f>'8 EMISSIONS transport - results'!$A$10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results'!$B$10:$AP$10</c:f>
              <c:numCache>
                <c:formatCode>_ * #,##0.000000000_ ;_ * \-#,##0.000000000_ ;_ * ""\-""??_ ;_ @_ </c:formatCode>
                <c:ptCount val="41"/>
                <c:pt idx="0">
                  <c:v>2.2966776521865073E-2</c:v>
                </c:pt>
                <c:pt idx="1">
                  <c:v>2.2966776521865073E-2</c:v>
                </c:pt>
                <c:pt idx="2">
                  <c:v>2.4607068557875159E-2</c:v>
                </c:pt>
                <c:pt idx="3">
                  <c:v>2.6116474374480333E-2</c:v>
                </c:pt>
                <c:pt idx="4">
                  <c:v>2.7771508470708937E-2</c:v>
                </c:pt>
                <c:pt idx="5">
                  <c:v>2.9232941742595588E-2</c:v>
                </c:pt>
                <c:pt idx="6">
                  <c:v>3.0542610196780506E-2</c:v>
                </c:pt>
                <c:pt idx="7">
                  <c:v>3.1733225961750371E-2</c:v>
                </c:pt>
                <c:pt idx="8">
                  <c:v>3.2970545098342248E-2</c:v>
                </c:pt>
                <c:pt idx="9">
                  <c:v>3.4189205237541084E-2</c:v>
                </c:pt>
                <c:pt idx="10">
                  <c:v>3.4969345543438009E-2</c:v>
                </c:pt>
                <c:pt idx="11">
                  <c:v>3.4921439602398421E-2</c:v>
                </c:pt>
                <c:pt idx="12">
                  <c:v>6.3205759168000015E-9</c:v>
                </c:pt>
                <c:pt idx="13">
                  <c:v>6.3086069120000002E-9</c:v>
                </c:pt>
                <c:pt idx="14">
                  <c:v>6.296099974400001E-9</c:v>
                </c:pt>
                <c:pt idx="15">
                  <c:v>6.2830551040000007E-9</c:v>
                </c:pt>
                <c:pt idx="16">
                  <c:v>6.2694723008E-9</c:v>
                </c:pt>
                <c:pt idx="17">
                  <c:v>6.2553515648000015E-9</c:v>
                </c:pt>
                <c:pt idx="18">
                  <c:v>6.240692896000001E-9</c:v>
                </c:pt>
                <c:pt idx="19">
                  <c:v>6.225563536E-9</c:v>
                </c:pt>
                <c:pt idx="20">
                  <c:v>6.2098962432000003E-9</c:v>
                </c:pt>
                <c:pt idx="21">
                  <c:v>6.193758259200001E-9</c:v>
                </c:pt>
                <c:pt idx="22">
                  <c:v>6.1771495840000011E-9</c:v>
                </c:pt>
                <c:pt idx="23">
                  <c:v>6.1601374592000006E-9</c:v>
                </c:pt>
                <c:pt idx="24">
                  <c:v>6.1426546432000012E-9</c:v>
                </c:pt>
                <c:pt idx="25">
                  <c:v>6.1248356192000018E-9</c:v>
                </c:pt>
                <c:pt idx="26">
                  <c:v>6.1066803872E-9</c:v>
                </c:pt>
                <c:pt idx="27">
                  <c:v>6.0881889471999997E-9</c:v>
                </c:pt>
                <c:pt idx="28">
                  <c:v>6.069361299200002E-9</c:v>
                </c:pt>
                <c:pt idx="29">
                  <c:v>6.0502646848000008E-9</c:v>
                </c:pt>
                <c:pt idx="30">
                  <c:v>6.0308991040000011E-9</c:v>
                </c:pt>
                <c:pt idx="31">
                  <c:v>6.011264556800002E-9</c:v>
                </c:pt>
                <c:pt idx="32">
                  <c:v>5.9913610432000011E-9</c:v>
                </c:pt>
                <c:pt idx="33">
                  <c:v>5.9713230464000014E-9</c:v>
                </c:pt>
                <c:pt idx="34">
                  <c:v>5.9510160831999998E-9</c:v>
                </c:pt>
                <c:pt idx="35">
                  <c:v>5.930574636800001E-9</c:v>
                </c:pt>
                <c:pt idx="36">
                  <c:v>5.9099987072000001E-9</c:v>
                </c:pt>
                <c:pt idx="37">
                  <c:v>5.8892882944000004E-9</c:v>
                </c:pt>
                <c:pt idx="38">
                  <c:v>5.8685106400000016E-9</c:v>
                </c:pt>
                <c:pt idx="39">
                  <c:v>5.8475985024000007E-9</c:v>
                </c:pt>
                <c:pt idx="40">
                  <c:v>5.8266191232000008E-9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1-624D-9207-ED44314FB84A}"/>
            </c:ext>
          </c:extLst>
        </c:ser>
        <c:ser>
          <c:idx val="4"/>
          <c:order val="4"/>
          <c:tx>
            <c:strRef>
              <c:f>'8 EMISSIONS transport - results'!$A$11</c:f>
              <c:strCache>
                <c:ptCount val="1"/>
                <c:pt idx="0">
                  <c:v>Jet_A1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results'!$B$11:$AP$11</c:f>
              <c:numCache>
                <c:formatCode>_ * #,##0.000000000_ ;_ * \-#,##0.000000000_ ;_ * ""\-""??_ ;_ @_ </c:formatCode>
                <c:ptCount val="41"/>
                <c:pt idx="0">
                  <c:v>3.221051010732753</c:v>
                </c:pt>
                <c:pt idx="1">
                  <c:v>3.221051010732753</c:v>
                </c:pt>
                <c:pt idx="2">
                  <c:v>3.221051010732753</c:v>
                </c:pt>
                <c:pt idx="3">
                  <c:v>3.2826819111781198</c:v>
                </c:pt>
                <c:pt idx="4">
                  <c:v>3.4449233383903346</c:v>
                </c:pt>
                <c:pt idx="5">
                  <c:v>3.7541691916811848</c:v>
                </c:pt>
                <c:pt idx="6">
                  <c:v>3.9572590953349511</c:v>
                </c:pt>
                <c:pt idx="7">
                  <c:v>3.8235795474679271</c:v>
                </c:pt>
                <c:pt idx="8">
                  <c:v>4.3972855070733319</c:v>
                </c:pt>
                <c:pt idx="9">
                  <c:v>4.681896146257575</c:v>
                </c:pt>
                <c:pt idx="10">
                  <c:v>2.1273269019182912</c:v>
                </c:pt>
                <c:pt idx="11">
                  <c:v>4.3093348439081529</c:v>
                </c:pt>
                <c:pt idx="12">
                  <c:v>6.1591507514108867</c:v>
                </c:pt>
                <c:pt idx="13">
                  <c:v>6.359232199117705</c:v>
                </c:pt>
                <c:pt idx="14">
                  <c:v>6.4631925384155879</c:v>
                </c:pt>
                <c:pt idx="15">
                  <c:v>6.6462337040749873</c:v>
                </c:pt>
                <c:pt idx="16">
                  <c:v>6.8035069195134472</c:v>
                </c:pt>
                <c:pt idx="17">
                  <c:v>6.8754794545298106</c:v>
                </c:pt>
                <c:pt idx="18">
                  <c:v>6.5515308045303486</c:v>
                </c:pt>
                <c:pt idx="19">
                  <c:v>6.482280136737522</c:v>
                </c:pt>
                <c:pt idx="20">
                  <c:v>6.5307949435871935</c:v>
                </c:pt>
                <c:pt idx="21">
                  <c:v>6.478204008234723</c:v>
                </c:pt>
                <c:pt idx="22">
                  <c:v>6.4492029684989145</c:v>
                </c:pt>
                <c:pt idx="23">
                  <c:v>6.4199796930300286</c:v>
                </c:pt>
                <c:pt idx="24">
                  <c:v>6.4691659459741375</c:v>
                </c:pt>
                <c:pt idx="25">
                  <c:v>6.4738002891859647</c:v>
                </c:pt>
                <c:pt idx="26">
                  <c:v>6.5609137575866416</c:v>
                </c:pt>
                <c:pt idx="27">
                  <c:v>6.6052345481533257</c:v>
                </c:pt>
                <c:pt idx="28">
                  <c:v>6.6961687228637148</c:v>
                </c:pt>
                <c:pt idx="29">
                  <c:v>6.7450744459863623</c:v>
                </c:pt>
                <c:pt idx="30">
                  <c:v>6.8467067688648164</c:v>
                </c:pt>
                <c:pt idx="31">
                  <c:v>6.9697353029176803</c:v>
                </c:pt>
                <c:pt idx="32">
                  <c:v>7.0415656897072285</c:v>
                </c:pt>
                <c:pt idx="33">
                  <c:v>7.2196132476565689</c:v>
                </c:pt>
                <c:pt idx="34">
                  <c:v>7.4549722527559537</c:v>
                </c:pt>
                <c:pt idx="35">
                  <c:v>7.5392606175181447</c:v>
                </c:pt>
                <c:pt idx="36">
                  <c:v>7.7603361267625077</c:v>
                </c:pt>
                <c:pt idx="37">
                  <c:v>7.9350694280884211</c:v>
                </c:pt>
                <c:pt idx="38">
                  <c:v>8.0178777610089185</c:v>
                </c:pt>
                <c:pt idx="39">
                  <c:v>8.0332070126948256</c:v>
                </c:pt>
                <c:pt idx="40">
                  <c:v>7.9796475756161502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1-624D-9207-ED44314FB84A}"/>
            </c:ext>
          </c:extLst>
        </c:ser>
        <c:ser>
          <c:idx val="5"/>
          <c:order val="5"/>
          <c:tx>
            <c:strRef>
              <c:f>'8 EMISSIONS transport - results'!$A$12</c:f>
              <c:strCache>
                <c:ptCount val="1"/>
                <c:pt idx="0">
                  <c:v>SAF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'8 EMISSIONS transport - results'!$B$6:$AP$6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'8 EMISSIONS transport - results'!$B$12:$AP$12</c:f>
              <c:numCache>
                <c:formatCode>_ * #,##0.000000000_ ;_ * \-#,##0.000000000_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91-624D-9207-ED44314FB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322559"/>
        <c:axId val="605726239"/>
      </c:areaChart>
      <c:catAx>
        <c:axId val="607322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726239"/>
        <c:crosses val="autoZero"/>
        <c:auto val="1"/>
        <c:lblAlgn val="ctr"/>
        <c:lblOffset val="100"/>
        <c:noMultiLvlLbl val="0"/>
      </c:catAx>
      <c:valAx>
        <c:axId val="605726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/>
                  <a:t>Emisiones de GEI (Mt CO2 eq.)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7322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sz="2400"/>
              <a:t>Comparación de emisiones del sector transporte </a:t>
            </a:r>
          </a:p>
          <a:p>
            <a:pPr>
              <a:defRPr sz="2400"/>
            </a:pPr>
            <a:r>
              <a:rPr lang="es-ES_tradnl" sz="2400"/>
              <a:t>con y sin retrofit como medidad de descarbonización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EMISSIONS transport - results'!$A$17</c:f>
              <c:strCache>
                <c:ptCount val="1"/>
                <c:pt idx="0">
                  <c:v>Emisiones sin retrofit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 EMISSIONS transport - results'!$L$16:$AP$16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 EMISSIONS transport - results'!$L$17:$AP$17</c:f>
              <c:numCache>
                <c:formatCode>_ * #,##0.0000_ ;_ * \-#,##0.0000_ ;_ * ""\-""??_ ;_ @_ </c:formatCode>
                <c:ptCount val="31"/>
                <c:pt idx="0">
                  <c:v>40.127795469904711</c:v>
                </c:pt>
                <c:pt idx="1">
                  <c:v>43.839792520297642</c:v>
                </c:pt>
                <c:pt idx="2">
                  <c:v>46.183706353166478</c:v>
                </c:pt>
                <c:pt idx="3">
                  <c:v>46.901031412221649</c:v>
                </c:pt>
                <c:pt idx="4">
                  <c:v>47.330637990756792</c:v>
                </c:pt>
                <c:pt idx="5">
                  <c:v>47.662972853476589</c:v>
                </c:pt>
                <c:pt idx="6">
                  <c:v>47.918356900993196</c:v>
                </c:pt>
                <c:pt idx="7">
                  <c:v>47.989099876287952</c:v>
                </c:pt>
                <c:pt idx="8">
                  <c:v>47.648664177495867</c:v>
                </c:pt>
                <c:pt idx="9">
                  <c:v>47.126797475972914</c:v>
                </c:pt>
                <c:pt idx="10">
                  <c:v>46.333950221075355</c:v>
                </c:pt>
                <c:pt idx="11">
                  <c:v>44.393353672954888</c:v>
                </c:pt>
                <c:pt idx="12">
                  <c:v>42.134336121142262</c:v>
                </c:pt>
                <c:pt idx="13">
                  <c:v>39.764899922428121</c:v>
                </c:pt>
                <c:pt idx="14">
                  <c:v>38.777639339016687</c:v>
                </c:pt>
                <c:pt idx="15">
                  <c:v>38.509774282245274</c:v>
                </c:pt>
                <c:pt idx="16">
                  <c:v>37.838979398535336</c:v>
                </c:pt>
                <c:pt idx="17">
                  <c:v>36.668680805168222</c:v>
                </c:pt>
                <c:pt idx="18">
                  <c:v>35.557161549757737</c:v>
                </c:pt>
                <c:pt idx="19">
                  <c:v>34.433932906192851</c:v>
                </c:pt>
                <c:pt idx="20">
                  <c:v>34.034274315398235</c:v>
                </c:pt>
                <c:pt idx="21">
                  <c:v>34.008247573009911</c:v>
                </c:pt>
                <c:pt idx="22">
                  <c:v>33.929996303247215</c:v>
                </c:pt>
                <c:pt idx="23">
                  <c:v>33.954831270778975</c:v>
                </c:pt>
                <c:pt idx="24">
                  <c:v>34.036091164135634</c:v>
                </c:pt>
                <c:pt idx="25">
                  <c:v>33.962749641971186</c:v>
                </c:pt>
                <c:pt idx="26">
                  <c:v>34.026771741983936</c:v>
                </c:pt>
                <c:pt idx="27">
                  <c:v>34.042767604666331</c:v>
                </c:pt>
                <c:pt idx="28">
                  <c:v>33.963763380777749</c:v>
                </c:pt>
                <c:pt idx="29">
                  <c:v>33.816427704215513</c:v>
                </c:pt>
                <c:pt idx="30">
                  <c:v>33.599479833029598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6-264D-8D00-87A9A1404AE8}"/>
            </c:ext>
          </c:extLst>
        </c:ser>
        <c:ser>
          <c:idx val="1"/>
          <c:order val="1"/>
          <c:tx>
            <c:strRef>
              <c:f>'8 EMISSIONS transport - results'!$A$18</c:f>
              <c:strCache>
                <c:ptCount val="1"/>
                <c:pt idx="0">
                  <c:v>Emisiones con retrofit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 EMISSIONS transport - results'!$L$16:$AP$16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 EMISSIONS transport - results'!$L$18:$AP$18</c:f>
              <c:numCache>
                <c:formatCode>_ * #,##0.0000_ ;_ * \-#,##0.0000_ ;_ * ""\-""??_ ;_ @_ </c:formatCode>
                <c:ptCount val="31"/>
                <c:pt idx="0">
                  <c:v>39.832432556524594</c:v>
                </c:pt>
                <c:pt idx="1">
                  <c:v>43.605328047368332</c:v>
                </c:pt>
                <c:pt idx="2">
                  <c:v>44.717949412075633</c:v>
                </c:pt>
                <c:pt idx="3">
                  <c:v>47.160025591323453</c:v>
                </c:pt>
                <c:pt idx="4">
                  <c:v>49.087366398460098</c:v>
                </c:pt>
                <c:pt idx="5">
                  <c:v>49.100665867737376</c:v>
                </c:pt>
                <c:pt idx="6">
                  <c:v>48.854682392680687</c:v>
                </c:pt>
                <c:pt idx="7">
                  <c:v>48.164303330681527</c:v>
                </c:pt>
                <c:pt idx="8">
                  <c:v>46.755973106524436</c:v>
                </c:pt>
                <c:pt idx="9">
                  <c:v>44.823527041398087</c:v>
                </c:pt>
                <c:pt idx="10">
                  <c:v>42.423379380376012</c:v>
                </c:pt>
                <c:pt idx="11">
                  <c:v>39.039201544685284</c:v>
                </c:pt>
                <c:pt idx="12">
                  <c:v>35.664327807235722</c:v>
                </c:pt>
                <c:pt idx="13">
                  <c:v>33.388180592413143</c:v>
                </c:pt>
                <c:pt idx="14">
                  <c:v>31.911968222556794</c:v>
                </c:pt>
                <c:pt idx="15">
                  <c:v>30.695440939313233</c:v>
                </c:pt>
                <c:pt idx="16">
                  <c:v>29.573593929187652</c:v>
                </c:pt>
                <c:pt idx="17">
                  <c:v>28.073109231305885</c:v>
                </c:pt>
                <c:pt idx="18">
                  <c:v>26.590377774760768</c:v>
                </c:pt>
                <c:pt idx="19">
                  <c:v>25.082709316409485</c:v>
                </c:pt>
                <c:pt idx="20">
                  <c:v>24.095060586152691</c:v>
                </c:pt>
                <c:pt idx="21">
                  <c:v>23.440106430571106</c:v>
                </c:pt>
                <c:pt idx="22">
                  <c:v>22.845235552655968</c:v>
                </c:pt>
                <c:pt idx="23">
                  <c:v>22.470302729302368</c:v>
                </c:pt>
                <c:pt idx="24">
                  <c:v>22.260309896225916</c:v>
                </c:pt>
                <c:pt idx="25">
                  <c:v>21.991038940570292</c:v>
                </c:pt>
                <c:pt idx="26">
                  <c:v>21.936228311938144</c:v>
                </c:pt>
                <c:pt idx="27">
                  <c:v>21.895196925137174</c:v>
                </c:pt>
                <c:pt idx="28">
                  <c:v>21.80710413108039</c:v>
                </c:pt>
                <c:pt idx="29">
                  <c:v>21.686422019505947</c:v>
                </c:pt>
                <c:pt idx="30">
                  <c:v>20.502940133303937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6-264D-8D00-87A9A1404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4039136"/>
        <c:axId val="1554040768"/>
      </c:lineChart>
      <c:catAx>
        <c:axId val="15540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4040768"/>
        <c:crosses val="autoZero"/>
        <c:auto val="1"/>
        <c:lblAlgn val="ctr"/>
        <c:lblOffset val="100"/>
        <c:noMultiLvlLbl val="0"/>
      </c:catAx>
      <c:valAx>
        <c:axId val="15540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 sz="1800"/>
                  <a:t>Emisiones (Mill Ton métricas CO2 eq)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 * #,##0.0000_ ;_ * \-#,##0.0000_ ;_ * &quot;&quot;\-&quot;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403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Energéticos de la demanda final 2023 - escenario tej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29-F148-B457-7B84900E68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29-F148-B457-7B84900E6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29-F148-B457-7B84900E68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29-F148-B457-7B84900E68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929-F148-B457-7B84900E68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929-F148-B457-7B84900E68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929-F148-B457-7B84900E68E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9-F148-B457-7B84900E68E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929-F148-B457-7B84900E68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929-F148-B457-7B84900E68E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929-F148-B457-7B84900E68E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929-F148-B457-7B84900E68E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929-F148-B457-7B84900E68E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929-F148-B457-7B84900E68E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929-F148-B457-7B84900E68E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929-F148-B457-7B84900E68E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2929-F148-B457-7B84900E68E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2929-F148-B457-7B84900E68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 ENERGY results v41F RB'!$A$7:$A$15</c:f>
              <c:strCache>
                <c:ptCount val="9"/>
                <c:pt idx="0">
                  <c:v>Gas Natural</c:v>
                </c:pt>
                <c:pt idx="1">
                  <c:v>Gasolina </c:v>
                </c:pt>
                <c:pt idx="2">
                  <c:v>Diesel</c:v>
                </c:pt>
                <c:pt idx="3">
                  <c:v>GLP</c:v>
                </c:pt>
                <c:pt idx="4">
                  <c:v>Electricidad</c:v>
                </c:pt>
                <c:pt idx="5">
                  <c:v>Hidrogeno</c:v>
                </c:pt>
                <c:pt idx="6">
                  <c:v>Biocombustible</c:v>
                </c:pt>
                <c:pt idx="7">
                  <c:v>SAF </c:v>
                </c:pt>
                <c:pt idx="8">
                  <c:v>Jet Fuel</c:v>
                </c:pt>
              </c:strCache>
            </c:strRef>
          </c:cat>
          <c:val>
            <c:numRef>
              <c:f>'3 ENERGY results v41F RB'!$O$7:$O$15</c:f>
              <c:numCache>
                <c:formatCode>_ * #,##0.000000000000_ ;_ * \-#,##0.000000000000_ ;_ * ""\-""??_ ;_ @_ </c:formatCode>
                <c:ptCount val="9"/>
                <c:pt idx="0">
                  <c:v>26.297116860998226</c:v>
                </c:pt>
                <c:pt idx="1">
                  <c:v>225.35968746225041</c:v>
                </c:pt>
                <c:pt idx="2">
                  <c:v>322.751710957981</c:v>
                </c:pt>
                <c:pt idx="3">
                  <c:v>9.3819686008326653E-8</c:v>
                </c:pt>
                <c:pt idx="4">
                  <c:v>2.1928580394520583</c:v>
                </c:pt>
                <c:pt idx="5">
                  <c:v>8.2758254233411239E-6</c:v>
                </c:pt>
                <c:pt idx="6" formatCode="General">
                  <c:v>52.36168312247186</c:v>
                </c:pt>
                <c:pt idx="7" formatCode="General">
                  <c:v>0</c:v>
                </c:pt>
                <c:pt idx="8" formatCode="General">
                  <c:v>71.68552370641136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929-F148-B457-7B84900E68E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Energéticos de la demanda final 2050 - escenario tej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30-1342-AAF7-EEDFFF50FA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30-1342-AAF7-EEDFFF50FA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30-1342-AAF7-EEDFFF50FA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30-1342-AAF7-EEDFFF50FA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30-1342-AAF7-EEDFFF50FA2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430-1342-AAF7-EEDFFF50FA2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430-1342-AAF7-EEDFFF50FA2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430-1342-AAF7-EEDFFF50FA2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430-1342-AAF7-EEDFFF50FA2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430-1342-AAF7-EEDFFF50FA2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430-1342-AAF7-EEDFFF50FA2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430-1342-AAF7-EEDFFF50FA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430-1342-AAF7-EEDFFF50FA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430-1342-AAF7-EEDFFF50FA2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430-1342-AAF7-EEDFFF50FA2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430-1342-AAF7-EEDFFF50FA2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8430-1342-AAF7-EEDFFF50FA2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8430-1342-AAF7-EEDFFF50FA2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 ENERGY results v41F RB'!$A$7:$A$15</c:f>
              <c:strCache>
                <c:ptCount val="9"/>
                <c:pt idx="0">
                  <c:v>Gas Natural</c:v>
                </c:pt>
                <c:pt idx="1">
                  <c:v>Gasolina </c:v>
                </c:pt>
                <c:pt idx="2">
                  <c:v>Diesel</c:v>
                </c:pt>
                <c:pt idx="3">
                  <c:v>GLP</c:v>
                </c:pt>
                <c:pt idx="4">
                  <c:v>Electricidad</c:v>
                </c:pt>
                <c:pt idx="5">
                  <c:v>Hidrogeno</c:v>
                </c:pt>
                <c:pt idx="6">
                  <c:v>Biocombustible</c:v>
                </c:pt>
                <c:pt idx="7">
                  <c:v>SAF </c:v>
                </c:pt>
                <c:pt idx="8">
                  <c:v>Jet Fuel</c:v>
                </c:pt>
              </c:strCache>
            </c:strRef>
          </c:cat>
          <c:val>
            <c:numRef>
              <c:f>'3 ENERGY results v41F RB'!$AP$7:$AP$15</c:f>
              <c:numCache>
                <c:formatCode>_ * #,##0.000000000000_ ;_ * \-#,##0.000000000000_ ;_ * ""\-""??_ ;_ @_ </c:formatCode>
                <c:ptCount val="9"/>
                <c:pt idx="0">
                  <c:v>54.255101943148979</c:v>
                </c:pt>
                <c:pt idx="1">
                  <c:v>69.808767949746226</c:v>
                </c:pt>
                <c:pt idx="2">
                  <c:v>61.932058295782781</c:v>
                </c:pt>
                <c:pt idx="3">
                  <c:v>8.6652258272442943E-8</c:v>
                </c:pt>
                <c:pt idx="4">
                  <c:v>235.15264884630912</c:v>
                </c:pt>
                <c:pt idx="5">
                  <c:v>4.6734452983831538</c:v>
                </c:pt>
                <c:pt idx="6" formatCode="General">
                  <c:v>29.397586588199534</c:v>
                </c:pt>
                <c:pt idx="7" formatCode="General">
                  <c:v>19.74554581125772</c:v>
                </c:pt>
                <c:pt idx="8" formatCode="General">
                  <c:v>89.951930917951856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30-1342-AAF7-EEDFFF50FA2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Energéticos de la demanda final 2030-2035 - escenario tej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07-DD43-A25B-CE1A366320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07-DD43-A25B-CE1A366320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07-DD43-A25B-CE1A366320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807-DD43-A25B-CE1A366320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807-DD43-A25B-CE1A366320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807-DD43-A25B-CE1A366320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807-DD43-A25B-CE1A366320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807-DD43-A25B-CE1A366320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807-DD43-A25B-CE1A3663200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807-DD43-A25B-CE1A366320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807-DD43-A25B-CE1A3663200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807-DD43-A25B-CE1A3663200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807-DD43-A25B-CE1A3663200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807-DD43-A25B-CE1A3663200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807-DD43-A25B-CE1A3663200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807-DD43-A25B-CE1A3663200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8807-DD43-A25B-CE1A3663200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8807-DD43-A25B-CE1A366320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 ENERGY results v41F RB'!$A$7:$A$15</c:f>
              <c:strCache>
                <c:ptCount val="9"/>
                <c:pt idx="0">
                  <c:v>Gas Natural</c:v>
                </c:pt>
                <c:pt idx="1">
                  <c:v>Gasolina </c:v>
                </c:pt>
                <c:pt idx="2">
                  <c:v>Diesel</c:v>
                </c:pt>
                <c:pt idx="3">
                  <c:v>GLP</c:v>
                </c:pt>
                <c:pt idx="4">
                  <c:v>Electricidad</c:v>
                </c:pt>
                <c:pt idx="5">
                  <c:v>Hidrogeno</c:v>
                </c:pt>
                <c:pt idx="6">
                  <c:v>Biocombustible</c:v>
                </c:pt>
                <c:pt idx="7">
                  <c:v>SAF </c:v>
                </c:pt>
                <c:pt idx="8">
                  <c:v>Jet Fuel</c:v>
                </c:pt>
              </c:strCache>
            </c:strRef>
          </c:cat>
          <c:val>
            <c:numRef>
              <c:f>'3 ENERGY results v41F RB'!$AA$7:$AA$15</c:f>
              <c:numCache>
                <c:formatCode>_ * #,##0.000000000000_ ;_ * \-#,##0.000000000000_ ;_ * ""\-""??_ ;_ @_ </c:formatCode>
                <c:ptCount val="9"/>
                <c:pt idx="0">
                  <c:v>46.523666808920204</c:v>
                </c:pt>
                <c:pt idx="1">
                  <c:v>196.30622831010999</c:v>
                </c:pt>
                <c:pt idx="2">
                  <c:v>110.82358556873268</c:v>
                </c:pt>
                <c:pt idx="3">
                  <c:v>9.1087472587635796E-8</c:v>
                </c:pt>
                <c:pt idx="4">
                  <c:v>79.776690420491846</c:v>
                </c:pt>
                <c:pt idx="5">
                  <c:v>0.15135551572158681</c:v>
                </c:pt>
                <c:pt idx="6" formatCode="General">
                  <c:v>38.672400223741633</c:v>
                </c:pt>
                <c:pt idx="7" formatCode="General">
                  <c:v>11.879978688620819</c:v>
                </c:pt>
                <c:pt idx="8" formatCode="General">
                  <c:v>72.977011944385026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807-DD43-A25B-CE1A366320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Livianos</a:t>
            </a:r>
            <a:r>
              <a:rPr lang="es-ES" baseline="0"/>
              <a:t> de pasajeros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 ENERGY-SEGMENT results v41FRB'!$A$100</c:f>
              <c:strCache>
                <c:ptCount val="1"/>
                <c:pt idx="0">
                  <c:v>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v41FRB'!$B$100:$AP$100</c:f>
              <c:numCache>
                <c:formatCode>_-* #,##0.000000000000_-;\-* #,##0.000000000000_-;_-* "-"????????????_-;_-@_-</c:formatCode>
                <c:ptCount val="41"/>
                <c:pt idx="0">
                  <c:v>67.96766532295122</c:v>
                </c:pt>
                <c:pt idx="1">
                  <c:v>73.465167396567153</c:v>
                </c:pt>
                <c:pt idx="2">
                  <c:v>78.716072231171196</c:v>
                </c:pt>
                <c:pt idx="3">
                  <c:v>83.548518253879777</c:v>
                </c:pt>
                <c:pt idx="4">
                  <c:v>88.842203222053357</c:v>
                </c:pt>
                <c:pt idx="5">
                  <c:v>93.518057551693261</c:v>
                </c:pt>
                <c:pt idx="6">
                  <c:v>97.71276944515462</c:v>
                </c:pt>
                <c:pt idx="7">
                  <c:v>101.52649742986785</c:v>
                </c:pt>
                <c:pt idx="8">
                  <c:v>105.48995099224388</c:v>
                </c:pt>
                <c:pt idx="9">
                  <c:v>109.3934018710318</c:v>
                </c:pt>
                <c:pt idx="10">
                  <c:v>114.34852405450624</c:v>
                </c:pt>
                <c:pt idx="11">
                  <c:v>117.19942173628189</c:v>
                </c:pt>
                <c:pt idx="12">
                  <c:v>118.49961485677213</c:v>
                </c:pt>
                <c:pt idx="13">
                  <c:v>119.39934773831249</c:v>
                </c:pt>
                <c:pt idx="14">
                  <c:v>120.31350418618551</c:v>
                </c:pt>
                <c:pt idx="15">
                  <c:v>120.80541577729163</c:v>
                </c:pt>
                <c:pt idx="16">
                  <c:v>120.96411686853017</c:v>
                </c:pt>
                <c:pt idx="17">
                  <c:v>120.9087793446984</c:v>
                </c:pt>
                <c:pt idx="18">
                  <c:v>120.80937826720947</c:v>
                </c:pt>
                <c:pt idx="19">
                  <c:v>120.67747655681259</c:v>
                </c:pt>
                <c:pt idx="20">
                  <c:v>120.52009364936181</c:v>
                </c:pt>
                <c:pt idx="21">
                  <c:v>120.34096743637883</c:v>
                </c:pt>
                <c:pt idx="22">
                  <c:v>120.14275186545893</c:v>
                </c:pt>
                <c:pt idx="23">
                  <c:v>119.92657963127962</c:v>
                </c:pt>
                <c:pt idx="24">
                  <c:v>119.69326951806511</c:v>
                </c:pt>
                <c:pt idx="25">
                  <c:v>119.44356879955754</c:v>
                </c:pt>
                <c:pt idx="26">
                  <c:v>119.17840905399953</c:v>
                </c:pt>
                <c:pt idx="27">
                  <c:v>118.89895360064267</c:v>
                </c:pt>
                <c:pt idx="28">
                  <c:v>118.60635769232476</c:v>
                </c:pt>
                <c:pt idx="29">
                  <c:v>118.30179034650806</c:v>
                </c:pt>
                <c:pt idx="30">
                  <c:v>117.9863421049038</c:v>
                </c:pt>
                <c:pt idx="31">
                  <c:v>117.65696411618086</c:v>
                </c:pt>
                <c:pt idx="32">
                  <c:v>117.31759122110947</c:v>
                </c:pt>
                <c:pt idx="33">
                  <c:v>116.96770595329795</c:v>
                </c:pt>
                <c:pt idx="34">
                  <c:v>116.60984132667463</c:v>
                </c:pt>
                <c:pt idx="35">
                  <c:v>116.24149027693764</c:v>
                </c:pt>
                <c:pt idx="36">
                  <c:v>115.86724969576204</c:v>
                </c:pt>
                <c:pt idx="37">
                  <c:v>115.48764867431957</c:v>
                </c:pt>
                <c:pt idx="38">
                  <c:v>115.10308066142926</c:v>
                </c:pt>
                <c:pt idx="39">
                  <c:v>114.71408604762829</c:v>
                </c:pt>
                <c:pt idx="40">
                  <c:v>114.32130331744293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26-A044-A395-36B218EC40C6}"/>
            </c:ext>
          </c:extLst>
        </c:ser>
        <c:ser>
          <c:idx val="1"/>
          <c:order val="1"/>
          <c:tx>
            <c:strRef>
              <c:f>'4 ENERGY-SEGMENT results v41FRB'!$A$101</c:f>
              <c:strCache>
                <c:ptCount val="1"/>
                <c:pt idx="0">
                  <c:v>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v41FRB'!$B$101:$AP$101</c:f>
              <c:numCache>
                <c:formatCode>_-* #,##0.000000000000_-;\-* #,##0.000000000000_-;_-* "-"????????????_-;_-@_-</c:formatCode>
                <c:ptCount val="41"/>
                <c:pt idx="0">
                  <c:v>0.19418740179808947</c:v>
                </c:pt>
                <c:pt idx="1">
                  <c:v>0.21126361952203959</c:v>
                </c:pt>
                <c:pt idx="2">
                  <c:v>0.2263521119046687</c:v>
                </c:pt>
                <c:pt idx="3">
                  <c:v>0.24023662616559874</c:v>
                </c:pt>
                <c:pt idx="4">
                  <c:v>0.25546072578059031</c:v>
                </c:pt>
                <c:pt idx="5">
                  <c:v>0.26890395680626911</c:v>
                </c:pt>
                <c:pt idx="6">
                  <c:v>0.28095115453781699</c:v>
                </c:pt>
                <c:pt idx="7">
                  <c:v>0.29190322679394531</c:v>
                </c:pt>
                <c:pt idx="8">
                  <c:v>0.30328490759083915</c:v>
                </c:pt>
                <c:pt idx="9">
                  <c:v>0.3144949505730949</c:v>
                </c:pt>
                <c:pt idx="10">
                  <c:v>0.42599516145617916</c:v>
                </c:pt>
                <c:pt idx="11">
                  <c:v>0.53882682169796858</c:v>
                </c:pt>
                <c:pt idx="12">
                  <c:v>0.54136511677481769</c:v>
                </c:pt>
                <c:pt idx="13">
                  <c:v>0.54132059697316681</c:v>
                </c:pt>
                <c:pt idx="14">
                  <c:v>0.5410082966678843</c:v>
                </c:pt>
                <c:pt idx="15">
                  <c:v>0.54055346896072576</c:v>
                </c:pt>
                <c:pt idx="16">
                  <c:v>0.53999043539393321</c:v>
                </c:pt>
                <c:pt idx="17">
                  <c:v>0.5393330584541649</c:v>
                </c:pt>
                <c:pt idx="18">
                  <c:v>0.53862473045050308</c:v>
                </c:pt>
                <c:pt idx="19">
                  <c:v>0.53786597626688559</c:v>
                </c:pt>
                <c:pt idx="20">
                  <c:v>0.53705843803127407</c:v>
                </c:pt>
                <c:pt idx="21">
                  <c:v>0.53620251941637265</c:v>
                </c:pt>
                <c:pt idx="22">
                  <c:v>0.53529968527452609</c:v>
                </c:pt>
                <c:pt idx="23">
                  <c:v>0.53435085738581589</c:v>
                </c:pt>
                <c:pt idx="24">
                  <c:v>0.53335761662794834</c:v>
                </c:pt>
                <c:pt idx="25">
                  <c:v>0.53232083879596115</c:v>
                </c:pt>
                <c:pt idx="26">
                  <c:v>0.53124086278835947</c:v>
                </c:pt>
                <c:pt idx="27">
                  <c:v>0.53011926608748217</c:v>
                </c:pt>
                <c:pt idx="28">
                  <c:v>0.52895665150572413</c:v>
                </c:pt>
                <c:pt idx="29">
                  <c:v>0.52775361022354328</c:v>
                </c:pt>
                <c:pt idx="30">
                  <c:v>0.52651074652341423</c:v>
                </c:pt>
                <c:pt idx="31">
                  <c:v>0.52522878477276524</c:v>
                </c:pt>
                <c:pt idx="32">
                  <c:v>0.52390859294024872</c:v>
                </c:pt>
                <c:pt idx="33">
                  <c:v>0.52254238624260696</c:v>
                </c:pt>
                <c:pt idx="34">
                  <c:v>0.52114152270465031</c:v>
                </c:pt>
                <c:pt idx="35">
                  <c:v>0.51966929870834322</c:v>
                </c:pt>
                <c:pt idx="36">
                  <c:v>0.51816440361038185</c:v>
                </c:pt>
                <c:pt idx="37">
                  <c:v>0.51662847199713147</c:v>
                </c:pt>
                <c:pt idx="38">
                  <c:v>0.51506275245321109</c:v>
                </c:pt>
                <c:pt idx="39">
                  <c:v>0.51346891989024612</c:v>
                </c:pt>
                <c:pt idx="40">
                  <c:v>0.51184893506471851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26-A044-A395-36B218EC40C6}"/>
            </c:ext>
          </c:extLst>
        </c:ser>
        <c:ser>
          <c:idx val="2"/>
          <c:order val="2"/>
          <c:tx>
            <c:strRef>
              <c:f>'4 ENERGY-SEGMENT results v41FRB'!$A$102</c:f>
              <c:strCache>
                <c:ptCount val="1"/>
                <c:pt idx="0">
                  <c:v>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v41FRB'!$B$102:$AP$102</c:f>
              <c:numCache>
                <c:formatCode>_-* #,##0.000000000000_-;\-* #,##0.000000000000_-;_-* "-"????????????_-;_-@_-</c:formatCode>
                <c:ptCount val="41"/>
                <c:pt idx="0">
                  <c:v>3.3872816759990765E-2</c:v>
                </c:pt>
                <c:pt idx="1">
                  <c:v>3.6889142076579014E-2</c:v>
                </c:pt>
                <c:pt idx="2">
                  <c:v>3.9523842306666425E-2</c:v>
                </c:pt>
                <c:pt idx="3">
                  <c:v>4.1948317466825029E-2</c:v>
                </c:pt>
                <c:pt idx="4">
                  <c:v>4.4606713062129183E-2</c:v>
                </c:pt>
                <c:pt idx="5">
                  <c:v>4.6954175959850693E-2</c:v>
                </c:pt>
                <c:pt idx="6">
                  <c:v>4.9057861020395825E-2</c:v>
                </c:pt>
                <c:pt idx="7">
                  <c:v>5.0970320567557285E-2</c:v>
                </c:pt>
                <c:pt idx="8">
                  <c:v>5.2957800878413543E-2</c:v>
                </c:pt>
                <c:pt idx="9">
                  <c:v>5.4915305637472663E-2</c:v>
                </c:pt>
                <c:pt idx="10">
                  <c:v>5.8242502066679191E-2</c:v>
                </c:pt>
                <c:pt idx="11">
                  <c:v>5.9576702625482647E-2</c:v>
                </c:pt>
                <c:pt idx="12">
                  <c:v>6.2130379656187111E-2</c:v>
                </c:pt>
                <c:pt idx="13">
                  <c:v>7.1815194447363839E-2</c:v>
                </c:pt>
                <c:pt idx="14">
                  <c:v>0.17101155174153185</c:v>
                </c:pt>
                <c:pt idx="15">
                  <c:v>0.45935770020717115</c:v>
                </c:pt>
                <c:pt idx="16">
                  <c:v>0.79837869166560083</c:v>
                </c:pt>
                <c:pt idx="17">
                  <c:v>1.0608306633436577</c:v>
                </c:pt>
                <c:pt idx="18">
                  <c:v>1.3291266038179377</c:v>
                </c:pt>
                <c:pt idx="19">
                  <c:v>1.6008708315065443</c:v>
                </c:pt>
                <c:pt idx="20">
                  <c:v>1.8640573416044752</c:v>
                </c:pt>
                <c:pt idx="21">
                  <c:v>2.0833959878192201</c:v>
                </c:pt>
                <c:pt idx="22">
                  <c:v>2.2832628820569254</c:v>
                </c:pt>
                <c:pt idx="23">
                  <c:v>2.464360165179218</c:v>
                </c:pt>
                <c:pt idx="24">
                  <c:v>2.6392913640404925</c:v>
                </c:pt>
                <c:pt idx="25">
                  <c:v>2.8086580680896813</c:v>
                </c:pt>
                <c:pt idx="26">
                  <c:v>2.972848831203402</c:v>
                </c:pt>
                <c:pt idx="27">
                  <c:v>3.1320023094033855</c:v>
                </c:pt>
                <c:pt idx="28">
                  <c:v>3.2860502722676461</c:v>
                </c:pt>
                <c:pt idx="29">
                  <c:v>3.4348164335574722</c:v>
                </c:pt>
                <c:pt idx="30">
                  <c:v>3.578119401378729</c:v>
                </c:pt>
                <c:pt idx="31">
                  <c:v>3.7158442355416148</c:v>
                </c:pt>
                <c:pt idx="32">
                  <c:v>3.8479687427218097</c:v>
                </c:pt>
                <c:pt idx="33">
                  <c:v>3.9694682421778462</c:v>
                </c:pt>
                <c:pt idx="34">
                  <c:v>4.0864859690556585</c:v>
                </c:pt>
                <c:pt idx="35">
                  <c:v>4.1945427108224571</c:v>
                </c:pt>
                <c:pt idx="36">
                  <c:v>4.2950253644077918</c:v>
                </c:pt>
                <c:pt idx="37">
                  <c:v>4.3868126198116313</c:v>
                </c:pt>
                <c:pt idx="38">
                  <c:v>4.4564075513852535</c:v>
                </c:pt>
                <c:pt idx="39">
                  <c:v>4.5221338192835114</c:v>
                </c:pt>
                <c:pt idx="40">
                  <c:v>4.5839097822352901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26-A044-A395-36B218EC40C6}"/>
            </c:ext>
          </c:extLst>
        </c:ser>
        <c:ser>
          <c:idx val="3"/>
          <c:order val="3"/>
          <c:tx>
            <c:strRef>
              <c:f>'4 ENERGY-SEGMENT results v41FRB'!$A$103</c:f>
              <c:strCache>
                <c:ptCount val="1"/>
                <c:pt idx="0">
                  <c:v>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v41FRB'!$B$103:$AP$103</c:f>
              <c:numCache>
                <c:formatCode>_-* #,##0.000000000000_-;\-* #,##0.000000000000_-;_-* "-"????????????_-;_-@_-</c:formatCode>
                <c:ptCount val="41"/>
                <c:pt idx="0">
                  <c:v>2.4955763894562564</c:v>
                </c:pt>
                <c:pt idx="1">
                  <c:v>2.7158152191091158</c:v>
                </c:pt>
                <c:pt idx="2">
                  <c:v>2.9098895488194576</c:v>
                </c:pt>
                <c:pt idx="3">
                  <c:v>3.0884926700242907</c:v>
                </c:pt>
                <c:pt idx="4">
                  <c:v>3.2843366248535406</c:v>
                </c:pt>
                <c:pt idx="5">
                  <c:v>3.4573317266727224</c:v>
                </c:pt>
                <c:pt idx="6">
                  <c:v>3.6123589001674885</c:v>
                </c:pt>
                <c:pt idx="7">
                  <c:v>3.7533024903022598</c:v>
                </c:pt>
                <c:pt idx="8">
                  <c:v>3.8997782034598067</c:v>
                </c:pt>
                <c:pt idx="9">
                  <c:v>4.0440387480399913</c:v>
                </c:pt>
                <c:pt idx="10">
                  <c:v>4.3372508878317273</c:v>
                </c:pt>
                <c:pt idx="11">
                  <c:v>4.4398364194968529</c:v>
                </c:pt>
                <c:pt idx="12">
                  <c:v>4.4880127504002552</c:v>
                </c:pt>
                <c:pt idx="13">
                  <c:v>4.5236197634027979</c:v>
                </c:pt>
                <c:pt idx="14">
                  <c:v>4.5618784441706417</c:v>
                </c:pt>
                <c:pt idx="15">
                  <c:v>4.5881479160900405</c:v>
                </c:pt>
                <c:pt idx="16">
                  <c:v>4.6028125178994932</c:v>
                </c:pt>
                <c:pt idx="17">
                  <c:v>4.6077420950031174</c:v>
                </c:pt>
                <c:pt idx="18">
                  <c:v>4.6097251945983153</c:v>
                </c:pt>
                <c:pt idx="19">
                  <c:v>4.6089109169266234</c:v>
                </c:pt>
                <c:pt idx="20">
                  <c:v>4.6054679880423839</c:v>
                </c:pt>
                <c:pt idx="21">
                  <c:v>4.5995828015858793</c:v>
                </c:pt>
                <c:pt idx="22">
                  <c:v>4.5920003870043251</c:v>
                </c:pt>
                <c:pt idx="23">
                  <c:v>4.5831360170740059</c:v>
                </c:pt>
                <c:pt idx="24">
                  <c:v>4.5733405641593272</c:v>
                </c:pt>
                <c:pt idx="25">
                  <c:v>4.5628329042955986</c:v>
                </c:pt>
                <c:pt idx="26">
                  <c:v>4.551767585492982</c:v>
                </c:pt>
                <c:pt idx="27">
                  <c:v>4.540249486668376</c:v>
                </c:pt>
                <c:pt idx="28">
                  <c:v>4.5283454094221698</c:v>
                </c:pt>
                <c:pt idx="29">
                  <c:v>4.5161003080135567</c:v>
                </c:pt>
                <c:pt idx="30">
                  <c:v>4.5035381143089994</c:v>
                </c:pt>
                <c:pt idx="31">
                  <c:v>4.4906755725706473</c:v>
                </c:pt>
                <c:pt idx="32">
                  <c:v>4.4775326663675497</c:v>
                </c:pt>
                <c:pt idx="33">
                  <c:v>4.464115778871764</c:v>
                </c:pt>
                <c:pt idx="34">
                  <c:v>4.4504410446918818</c:v>
                </c:pt>
                <c:pt idx="35">
                  <c:v>4.436522379796445</c:v>
                </c:pt>
                <c:pt idx="36">
                  <c:v>4.4223741250228175</c:v>
                </c:pt>
                <c:pt idx="37">
                  <c:v>4.408015922663294</c:v>
                </c:pt>
                <c:pt idx="38">
                  <c:v>4.3934624036266863</c:v>
                </c:pt>
                <c:pt idx="39">
                  <c:v>4.3787336338557754</c:v>
                </c:pt>
                <c:pt idx="40">
                  <c:v>4.3638533085047495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26-A044-A395-36B218EC40C6}"/>
            </c:ext>
          </c:extLst>
        </c:ser>
        <c:ser>
          <c:idx val="4"/>
          <c:order val="4"/>
          <c:tx>
            <c:strRef>
              <c:f>'4 ENERGY-SEGMENT results v41FRB'!$A$104</c:f>
              <c:strCache>
                <c:ptCount val="1"/>
                <c:pt idx="0">
                  <c:v>   Electricos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v41FRB'!$B$104:$AP$104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1.2216529367532648E-5</c:v>
                </c:pt>
                <c:pt idx="2">
                  <c:v>2.6180242849922352E-5</c:v>
                </c:pt>
                <c:pt idx="3">
                  <c:v>4.1682455444635949E-5</c:v>
                </c:pt>
                <c:pt idx="4">
                  <c:v>1.0429391157143328E-3</c:v>
                </c:pt>
                <c:pt idx="5">
                  <c:v>2.2847790355644913E-3</c:v>
                </c:pt>
                <c:pt idx="6">
                  <c:v>2.3874785314917436E-3</c:v>
                </c:pt>
                <c:pt idx="7">
                  <c:v>2.4808645551234526E-3</c:v>
                </c:pt>
                <c:pt idx="8">
                  <c:v>2.5779223967350882E-3</c:v>
                </c:pt>
                <c:pt idx="9">
                  <c:v>2.6735007877522745E-3</c:v>
                </c:pt>
                <c:pt idx="10">
                  <c:v>2.9405905914814366E-3</c:v>
                </c:pt>
                <c:pt idx="11">
                  <c:v>3.3862405483543359E-3</c:v>
                </c:pt>
                <c:pt idx="12">
                  <c:v>3.5828986833691776E-2</c:v>
                </c:pt>
                <c:pt idx="13">
                  <c:v>9.7738531020377509E-2</c:v>
                </c:pt>
                <c:pt idx="14">
                  <c:v>0.2749335969975113</c:v>
                </c:pt>
                <c:pt idx="15">
                  <c:v>0.61129738440949322</c:v>
                </c:pt>
                <c:pt idx="16">
                  <c:v>1.1693438391814572</c:v>
                </c:pt>
                <c:pt idx="17">
                  <c:v>1.9947882806861768</c:v>
                </c:pt>
                <c:pt idx="18">
                  <c:v>3.0526497094421288</c:v>
                </c:pt>
                <c:pt idx="19">
                  <c:v>4.2892916642125281</c:v>
                </c:pt>
                <c:pt idx="20">
                  <c:v>5.6024900489464411</c:v>
                </c:pt>
                <c:pt idx="21">
                  <c:v>6.8062530506138428</c:v>
                </c:pt>
                <c:pt idx="22">
                  <c:v>7.9489197892104348</c:v>
                </c:pt>
                <c:pt idx="23">
                  <c:v>9.0135322097263817</c:v>
                </c:pt>
                <c:pt idx="24">
                  <c:v>10.039154581448971</c:v>
                </c:pt>
                <c:pt idx="25">
                  <c:v>11.023531968794291</c:v>
                </c:pt>
                <c:pt idx="26">
                  <c:v>11.966487937112454</c:v>
                </c:pt>
                <c:pt idx="27">
                  <c:v>12.868902696886918</c:v>
                </c:pt>
                <c:pt idx="28">
                  <c:v>13.732186932122897</c:v>
                </c:pt>
                <c:pt idx="29">
                  <c:v>14.558007783786255</c:v>
                </c:pt>
                <c:pt idx="30">
                  <c:v>15.348143298519847</c:v>
                </c:pt>
                <c:pt idx="31">
                  <c:v>16.11339815448261</c:v>
                </c:pt>
                <c:pt idx="32">
                  <c:v>16.848717875865447</c:v>
                </c:pt>
                <c:pt idx="33">
                  <c:v>17.496832013927236</c:v>
                </c:pt>
                <c:pt idx="34">
                  <c:v>18.129078908058631</c:v>
                </c:pt>
                <c:pt idx="35">
                  <c:v>18.766445526303912</c:v>
                </c:pt>
                <c:pt idx="36">
                  <c:v>19.395291351071673</c:v>
                </c:pt>
                <c:pt idx="37">
                  <c:v>20.019724489493484</c:v>
                </c:pt>
                <c:pt idx="38">
                  <c:v>20.572560796680619</c:v>
                </c:pt>
                <c:pt idx="39">
                  <c:v>21.135649345718146</c:v>
                </c:pt>
                <c:pt idx="40">
                  <c:v>21.709155673240758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026-A044-A395-36B218EC40C6}"/>
            </c:ext>
          </c:extLst>
        </c:ser>
        <c:ser>
          <c:idx val="5"/>
          <c:order val="5"/>
          <c:tx>
            <c:strRef>
              <c:f>'4 ENERGY-SEGMENT results v41FRB'!$A$105</c:f>
              <c:strCache>
                <c:ptCount val="1"/>
                <c:pt idx="0">
                  <c:v>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v41FRB'!$B$105:$AP$105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8.754038827158804E-2</c:v>
                </c:pt>
                <c:pt idx="2">
                  <c:v>9.3801171595629618E-2</c:v>
                </c:pt>
                <c:pt idx="3">
                  <c:v>9.956354156848099E-2</c:v>
                </c:pt>
                <c:pt idx="4">
                  <c:v>0.10588258123903545</c:v>
                </c:pt>
                <c:pt idx="5">
                  <c:v>0.11146716573159798</c:v>
                </c:pt>
                <c:pt idx="6">
                  <c:v>0.11647157685984484</c:v>
                </c:pt>
                <c:pt idx="7">
                  <c:v>0.12102176446830099</c:v>
                </c:pt>
                <c:pt idx="8">
                  <c:v>0.12575070787642784</c:v>
                </c:pt>
                <c:pt idx="9">
                  <c:v>0.13040784564451999</c:v>
                </c:pt>
                <c:pt idx="10">
                  <c:v>0.13550451176609901</c:v>
                </c:pt>
                <c:pt idx="11">
                  <c:v>0.14307157127496939</c:v>
                </c:pt>
                <c:pt idx="12">
                  <c:v>0.14806975446110451</c:v>
                </c:pt>
                <c:pt idx="13">
                  <c:v>0.15846341668462521</c:v>
                </c:pt>
                <c:pt idx="14">
                  <c:v>0.20955521061217225</c:v>
                </c:pt>
                <c:pt idx="15">
                  <c:v>0.309225211834326</c:v>
                </c:pt>
                <c:pt idx="16">
                  <c:v>0.44447785480455798</c:v>
                </c:pt>
                <c:pt idx="17">
                  <c:v>0.60066689616356284</c:v>
                </c:pt>
                <c:pt idx="18">
                  <c:v>0.76487738128534732</c:v>
                </c:pt>
                <c:pt idx="19">
                  <c:v>0.93384256963553092</c:v>
                </c:pt>
                <c:pt idx="20">
                  <c:v>1.0996855405419352</c:v>
                </c:pt>
                <c:pt idx="21">
                  <c:v>1.2411185429188896</c:v>
                </c:pt>
                <c:pt idx="22">
                  <c:v>1.3721859668113066</c:v>
                </c:pt>
                <c:pt idx="23">
                  <c:v>1.492827315689109</c:v>
                </c:pt>
                <c:pt idx="24">
                  <c:v>1.6099648071704298</c:v>
                </c:pt>
                <c:pt idx="25">
                  <c:v>1.7234414438576553</c:v>
                </c:pt>
                <c:pt idx="26">
                  <c:v>1.8330971816876731</c:v>
                </c:pt>
                <c:pt idx="27">
                  <c:v>1.9388033209937314</c:v>
                </c:pt>
                <c:pt idx="28">
                  <c:v>2.0404816801257604</c:v>
                </c:pt>
                <c:pt idx="29">
                  <c:v>2.1381125450134379</c:v>
                </c:pt>
                <c:pt idx="30">
                  <c:v>2.2317313756103294</c:v>
                </c:pt>
                <c:pt idx="31">
                  <c:v>2.3214205339249832</c:v>
                </c:pt>
                <c:pt idx="32">
                  <c:v>2.4072973683125016</c:v>
                </c:pt>
                <c:pt idx="33">
                  <c:v>2.4850780525578706</c:v>
                </c:pt>
                <c:pt idx="34">
                  <c:v>2.5601710942912441</c:v>
                </c:pt>
                <c:pt idx="35">
                  <c:v>2.632734584425477</c:v>
                </c:pt>
                <c:pt idx="36">
                  <c:v>2.7029229565457258</c:v>
                </c:pt>
                <c:pt idx="37">
                  <c:v>2.770883771402104</c:v>
                </c:pt>
                <c:pt idx="38">
                  <c:v>2.8288291674605404</c:v>
                </c:pt>
                <c:pt idx="39">
                  <c:v>2.8884808716833863</c:v>
                </c:pt>
                <c:pt idx="40">
                  <c:v>2.9498591974918611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026-A044-A395-36B218EC40C6}"/>
            </c:ext>
          </c:extLst>
        </c:ser>
        <c:ser>
          <c:idx val="6"/>
          <c:order val="6"/>
          <c:tx>
            <c:strRef>
              <c:f>'4 ENERGY-SEGMENT results v41FRB'!$A$106</c:f>
              <c:strCache>
                <c:ptCount val="1"/>
                <c:pt idx="0">
                  <c:v>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v41FRB'!$B$106:$AP$106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26-A044-A395-36B218EC40C6}"/>
            </c:ext>
          </c:extLst>
        </c:ser>
        <c:ser>
          <c:idx val="7"/>
          <c:order val="7"/>
          <c:tx>
            <c:strRef>
              <c:f>'4 ENERGY-SEGMENT results v41FRB'!$A$107</c:f>
              <c:strCache>
                <c:ptCount val="1"/>
                <c:pt idx="0">
                  <c:v>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v41FRB'!$B$107:$AP$107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026-A044-A395-36B218EC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91567"/>
        <c:axId val="130292527"/>
      </c:scatterChart>
      <c:valAx>
        <c:axId val="13029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2527"/>
        <c:crosses val="autoZero"/>
        <c:crossBetween val="midCat"/>
      </c:valAx>
      <c:valAx>
        <c:axId val="1302925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Pesados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 ENERGY-SEGMENT results v41FRB'!$A$112</c:f>
              <c:strCache>
                <c:ptCount val="1"/>
                <c:pt idx="0">
                  <c:v>      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v41FRB'!$B$112:$AP$112</c:f>
              <c:numCache>
                <c:formatCode>_-* #,##0.000000000000_-;\-* #,##0.000000000000_-;_-* "-"????????????_-;_-@_-</c:formatCode>
                <c:ptCount val="41"/>
                <c:pt idx="0">
                  <c:v>3.0131868381384095</c:v>
                </c:pt>
                <c:pt idx="1">
                  <c:v>3.2491852591417154</c:v>
                </c:pt>
                <c:pt idx="2">
                  <c:v>3.5367141713554302</c:v>
                </c:pt>
                <c:pt idx="3">
                  <c:v>3.7081702368610552</c:v>
                </c:pt>
                <c:pt idx="4">
                  <c:v>3.9228195046366143</c:v>
                </c:pt>
                <c:pt idx="5">
                  <c:v>4.0707846705583481</c:v>
                </c:pt>
                <c:pt idx="6">
                  <c:v>4.1666792417774499</c:v>
                </c:pt>
                <c:pt idx="7">
                  <c:v>4.2385638036499707</c:v>
                </c:pt>
                <c:pt idx="8">
                  <c:v>4.3079161103732702</c:v>
                </c:pt>
                <c:pt idx="9">
                  <c:v>4.4112625819196456</c:v>
                </c:pt>
                <c:pt idx="10">
                  <c:v>4.6803084368841983</c:v>
                </c:pt>
                <c:pt idx="11">
                  <c:v>4.8383835412494678</c:v>
                </c:pt>
                <c:pt idx="12">
                  <c:v>4.8815501090456221</c:v>
                </c:pt>
                <c:pt idx="13">
                  <c:v>4.9660138442312896</c:v>
                </c:pt>
                <c:pt idx="14">
                  <c:v>5.0087635130862678</c:v>
                </c:pt>
                <c:pt idx="15">
                  <c:v>5.0282868187463281</c:v>
                </c:pt>
                <c:pt idx="16">
                  <c:v>5.0460161274675528</c:v>
                </c:pt>
                <c:pt idx="17">
                  <c:v>5.0493959044126413</c:v>
                </c:pt>
                <c:pt idx="18">
                  <c:v>5.0554441699135317</c:v>
                </c:pt>
                <c:pt idx="19">
                  <c:v>5.0614315958834171</c:v>
                </c:pt>
                <c:pt idx="20">
                  <c:v>5.059202541617279</c:v>
                </c:pt>
                <c:pt idx="21">
                  <c:v>5.0561375083435465</c:v>
                </c:pt>
                <c:pt idx="22">
                  <c:v>5.0498526075525483</c:v>
                </c:pt>
                <c:pt idx="23">
                  <c:v>5.0416052168081471</c:v>
                </c:pt>
                <c:pt idx="24">
                  <c:v>5.0332088613258978</c:v>
                </c:pt>
                <c:pt idx="25">
                  <c:v>5.0234025384269199</c:v>
                </c:pt>
                <c:pt idx="26">
                  <c:v>5.0129064944615767</c:v>
                </c:pt>
                <c:pt idx="27">
                  <c:v>5.0017627958994044</c:v>
                </c:pt>
                <c:pt idx="28">
                  <c:v>4.9901069329097103</c:v>
                </c:pt>
                <c:pt idx="29">
                  <c:v>4.9785710367204032</c:v>
                </c:pt>
                <c:pt idx="30">
                  <c:v>4.9667401267834901</c:v>
                </c:pt>
                <c:pt idx="31">
                  <c:v>4.9545242290931739</c:v>
                </c:pt>
                <c:pt idx="32">
                  <c:v>4.9419842127676867</c:v>
                </c:pt>
                <c:pt idx="33">
                  <c:v>4.9291845640665519</c:v>
                </c:pt>
                <c:pt idx="34">
                  <c:v>4.9154168036934269</c:v>
                </c:pt>
                <c:pt idx="35">
                  <c:v>4.900417695175916</c:v>
                </c:pt>
                <c:pt idx="36">
                  <c:v>4.8851909191071448</c:v>
                </c:pt>
                <c:pt idx="37">
                  <c:v>4.869811230479475</c:v>
                </c:pt>
                <c:pt idx="38">
                  <c:v>4.8537032821883273</c:v>
                </c:pt>
                <c:pt idx="39">
                  <c:v>4.8374130342541495</c:v>
                </c:pt>
                <c:pt idx="40">
                  <c:v>4.8209683748309287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83-424B-AE0E-F4A4BC431281}"/>
            </c:ext>
          </c:extLst>
        </c:ser>
        <c:ser>
          <c:idx val="1"/>
          <c:order val="1"/>
          <c:tx>
            <c:strRef>
              <c:f>'4 ENERGY-SEGMENT results v41FRB'!$A$113</c:f>
              <c:strCache>
                <c:ptCount val="1"/>
                <c:pt idx="0">
                  <c:v>      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v41FRB'!$B$113:$AP$113</c:f>
              <c:numCache>
                <c:formatCode>_-* #,##0.000000000000_-;\-* #,##0.000000000000_-;_-* "-"????????????_-;_-@_-</c:formatCode>
                <c:ptCount val="41"/>
                <c:pt idx="0">
                  <c:v>172.32748983967429</c:v>
                </c:pt>
                <c:pt idx="1">
                  <c:v>188.2634706811491</c:v>
                </c:pt>
                <c:pt idx="2">
                  <c:v>208.10542142348629</c:v>
                </c:pt>
                <c:pt idx="3">
                  <c:v>218.34056508672171</c:v>
                </c:pt>
                <c:pt idx="4">
                  <c:v>229.20188414467015</c:v>
                </c:pt>
                <c:pt idx="5">
                  <c:v>237.20812190511785</c:v>
                </c:pt>
                <c:pt idx="6">
                  <c:v>241.32622539804714</c:v>
                </c:pt>
                <c:pt idx="7">
                  <c:v>246.07726481422054</c:v>
                </c:pt>
                <c:pt idx="8">
                  <c:v>250.20585792527805</c:v>
                </c:pt>
                <c:pt idx="9">
                  <c:v>256.45307743347223</c:v>
                </c:pt>
                <c:pt idx="10">
                  <c:v>270.71346843572775</c:v>
                </c:pt>
                <c:pt idx="11">
                  <c:v>280.37052090570967</c:v>
                </c:pt>
                <c:pt idx="12">
                  <c:v>283.43773045749896</c:v>
                </c:pt>
                <c:pt idx="13">
                  <c:v>287.84918101207762</c:v>
                </c:pt>
                <c:pt idx="14">
                  <c:v>289.72234667196392</c:v>
                </c:pt>
                <c:pt idx="15">
                  <c:v>289.97642695631873</c:v>
                </c:pt>
                <c:pt idx="16">
                  <c:v>290.04575950205219</c:v>
                </c:pt>
                <c:pt idx="17">
                  <c:v>289.40538527191666</c:v>
                </c:pt>
                <c:pt idx="18">
                  <c:v>285.73851175504802</c:v>
                </c:pt>
                <c:pt idx="19">
                  <c:v>278.47384017886833</c:v>
                </c:pt>
                <c:pt idx="20">
                  <c:v>264.16593489210561</c:v>
                </c:pt>
                <c:pt idx="21">
                  <c:v>236.66121531710809</c:v>
                </c:pt>
                <c:pt idx="22">
                  <c:v>205.7261798228368</c:v>
                </c:pt>
                <c:pt idx="23">
                  <c:v>171.42005018824614</c:v>
                </c:pt>
                <c:pt idx="24">
                  <c:v>156.89930054277366</c:v>
                </c:pt>
                <c:pt idx="25">
                  <c:v>154.4305016859696</c:v>
                </c:pt>
                <c:pt idx="26">
                  <c:v>145.46720267646</c:v>
                </c:pt>
                <c:pt idx="27">
                  <c:v>130.0250305713507</c:v>
                </c:pt>
                <c:pt idx="28">
                  <c:v>114.6171670251295</c:v>
                </c:pt>
                <c:pt idx="29">
                  <c:v>99.249005767034504</c:v>
                </c:pt>
                <c:pt idx="30">
                  <c:v>93.756469571060123</c:v>
                </c:pt>
                <c:pt idx="31">
                  <c:v>93.494527334738521</c:v>
                </c:pt>
                <c:pt idx="32">
                  <c:v>93.233148559818616</c:v>
                </c:pt>
                <c:pt idx="33">
                  <c:v>92.948969173342661</c:v>
                </c:pt>
                <c:pt idx="34">
                  <c:v>92.663638151378393</c:v>
                </c:pt>
                <c:pt idx="35">
                  <c:v>92.343449744479869</c:v>
                </c:pt>
                <c:pt idx="36">
                  <c:v>92.050713801840615</c:v>
                </c:pt>
                <c:pt idx="37">
                  <c:v>91.756261122637341</c:v>
                </c:pt>
                <c:pt idx="38">
                  <c:v>91.45163995006051</c:v>
                </c:pt>
                <c:pt idx="39">
                  <c:v>91.144162184227838</c:v>
                </c:pt>
                <c:pt idx="40">
                  <c:v>90.834905909269068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83-424B-AE0E-F4A4BC431281}"/>
            </c:ext>
          </c:extLst>
        </c:ser>
        <c:ser>
          <c:idx val="2"/>
          <c:order val="2"/>
          <c:tx>
            <c:strRef>
              <c:f>'4 ENERGY-SEGMENT results v41FRB'!$A$114</c:f>
              <c:strCache>
                <c:ptCount val="1"/>
                <c:pt idx="0">
                  <c:v>      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v41FRB'!$B$114:$AP$114</c:f>
              <c:numCache>
                <c:formatCode>_-* #,##0.000000000000_-;\-* #,##0.000000000000_-;_-* "-"????????????_-;_-@_-</c:formatCode>
                <c:ptCount val="41"/>
                <c:pt idx="0">
                  <c:v>12.7297816541396</c:v>
                </c:pt>
                <c:pt idx="1">
                  <c:v>14.114236500091492</c:v>
                </c:pt>
                <c:pt idx="2">
                  <c:v>15.855143269912345</c:v>
                </c:pt>
                <c:pt idx="3">
                  <c:v>16.654504342891517</c:v>
                </c:pt>
                <c:pt idx="4">
                  <c:v>17.110747041275886</c:v>
                </c:pt>
                <c:pt idx="5">
                  <c:v>17.708532239452428</c:v>
                </c:pt>
                <c:pt idx="6">
                  <c:v>18.046151399218459</c:v>
                </c:pt>
                <c:pt idx="7">
                  <c:v>18.382653450081719</c:v>
                </c:pt>
                <c:pt idx="8">
                  <c:v>18.694737788395436</c:v>
                </c:pt>
                <c:pt idx="9">
                  <c:v>19.1998056524885</c:v>
                </c:pt>
                <c:pt idx="10">
                  <c:v>20.019177037259741</c:v>
                </c:pt>
                <c:pt idx="11">
                  <c:v>20.782605994642818</c:v>
                </c:pt>
                <c:pt idx="12">
                  <c:v>21.201707338737865</c:v>
                </c:pt>
                <c:pt idx="13">
                  <c:v>21.77499401200355</c:v>
                </c:pt>
                <c:pt idx="14">
                  <c:v>22.717442339197294</c:v>
                </c:pt>
                <c:pt idx="15">
                  <c:v>23.118723882674338</c:v>
                </c:pt>
                <c:pt idx="16">
                  <c:v>23.641663361890945</c:v>
                </c:pt>
                <c:pt idx="17">
                  <c:v>23.933133069402722</c:v>
                </c:pt>
                <c:pt idx="18">
                  <c:v>27.818230085892726</c:v>
                </c:pt>
                <c:pt idx="19">
                  <c:v>28.793196807049235</c:v>
                </c:pt>
                <c:pt idx="20">
                  <c:v>31.630515359281887</c:v>
                </c:pt>
                <c:pt idx="21">
                  <c:v>33.706733611085269</c:v>
                </c:pt>
                <c:pt idx="22">
                  <c:v>34.222616803694237</c:v>
                </c:pt>
                <c:pt idx="23">
                  <c:v>36.498936058165576</c:v>
                </c:pt>
                <c:pt idx="24">
                  <c:v>37.800126480990556</c:v>
                </c:pt>
                <c:pt idx="25">
                  <c:v>38.637007818534549</c:v>
                </c:pt>
                <c:pt idx="26">
                  <c:v>38.981909905999103</c:v>
                </c:pt>
                <c:pt idx="27">
                  <c:v>39.328530614584992</c:v>
                </c:pt>
                <c:pt idx="28">
                  <c:v>39.678731995830105</c:v>
                </c:pt>
                <c:pt idx="29">
                  <c:v>40.039325589854855</c:v>
                </c:pt>
                <c:pt idx="30">
                  <c:v>40.40541518505286</c:v>
                </c:pt>
                <c:pt idx="31">
                  <c:v>40.775390794933394</c:v>
                </c:pt>
                <c:pt idx="32">
                  <c:v>41.149053368271261</c:v>
                </c:pt>
                <c:pt idx="33">
                  <c:v>41.52634082759841</c:v>
                </c:pt>
                <c:pt idx="34">
                  <c:v>41.907041553351839</c:v>
                </c:pt>
                <c:pt idx="35">
                  <c:v>42.291987677969971</c:v>
                </c:pt>
                <c:pt idx="36">
                  <c:v>42.682237138435646</c:v>
                </c:pt>
                <c:pt idx="37">
                  <c:v>43.078636394657266</c:v>
                </c:pt>
                <c:pt idx="38">
                  <c:v>43.481720848237089</c:v>
                </c:pt>
                <c:pt idx="39">
                  <c:v>43.891871862441334</c:v>
                </c:pt>
                <c:pt idx="40">
                  <c:v>44.309007696705031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83-424B-AE0E-F4A4BC431281}"/>
            </c:ext>
          </c:extLst>
        </c:ser>
        <c:ser>
          <c:idx val="3"/>
          <c:order val="3"/>
          <c:tx>
            <c:strRef>
              <c:f>'4 ENERGY-SEGMENT results v41FRB'!$A$115</c:f>
              <c:strCache>
                <c:ptCount val="1"/>
                <c:pt idx="0">
                  <c:v>      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v41FRB'!$B$115:$AP$115</c:f>
              <c:numCache>
                <c:formatCode>_-* #,##0.000000000000_-;\-* #,##0.000000000000_-;_-* "-"????????????_-;_-@_-</c:formatCode>
                <c:ptCount val="41"/>
                <c:pt idx="0">
                  <c:v>0.51415984394544278</c:v>
                </c:pt>
                <c:pt idx="1">
                  <c:v>0.53506258100067317</c:v>
                </c:pt>
                <c:pt idx="2">
                  <c:v>0.56176440942098371</c:v>
                </c:pt>
                <c:pt idx="3">
                  <c:v>0.59246339926343605</c:v>
                </c:pt>
                <c:pt idx="4">
                  <c:v>0.60414936357342564</c:v>
                </c:pt>
                <c:pt idx="5">
                  <c:v>0.6277878696551592</c:v>
                </c:pt>
                <c:pt idx="6">
                  <c:v>0.64616887097555609</c:v>
                </c:pt>
                <c:pt idx="7">
                  <c:v>0.66597714862978097</c:v>
                </c:pt>
                <c:pt idx="8">
                  <c:v>0.68380301294527635</c:v>
                </c:pt>
                <c:pt idx="9">
                  <c:v>0.71985840199662932</c:v>
                </c:pt>
                <c:pt idx="10">
                  <c:v>0.76381449679596602</c:v>
                </c:pt>
                <c:pt idx="11">
                  <c:v>0.790393119617815</c:v>
                </c:pt>
                <c:pt idx="12">
                  <c:v>0.81568865250147427</c:v>
                </c:pt>
                <c:pt idx="13">
                  <c:v>0.84369030961002245</c:v>
                </c:pt>
                <c:pt idx="14">
                  <c:v>0.8863299226180873</c:v>
                </c:pt>
                <c:pt idx="15">
                  <c:v>0.89655061881243459</c:v>
                </c:pt>
                <c:pt idx="16">
                  <c:v>0.90715586079228849</c:v>
                </c:pt>
                <c:pt idx="17">
                  <c:v>0.91251094178526859</c:v>
                </c:pt>
                <c:pt idx="18">
                  <c:v>0.96911476547061426</c:v>
                </c:pt>
                <c:pt idx="19">
                  <c:v>0.97546349024651891</c:v>
                </c:pt>
                <c:pt idx="20">
                  <c:v>0.99530606370441743</c:v>
                </c:pt>
                <c:pt idx="21">
                  <c:v>1.003506679119232</c:v>
                </c:pt>
                <c:pt idx="22">
                  <c:v>1.0028546778046101</c:v>
                </c:pt>
                <c:pt idx="23">
                  <c:v>1.0016585511246752</c:v>
                </c:pt>
                <c:pt idx="24">
                  <c:v>1.0000526237631611</c:v>
                </c:pt>
                <c:pt idx="25">
                  <c:v>0.99814096178347611</c:v>
                </c:pt>
                <c:pt idx="26">
                  <c:v>0.99600268649775858</c:v>
                </c:pt>
                <c:pt idx="27">
                  <c:v>0.99369633622743214</c:v>
                </c:pt>
                <c:pt idx="28">
                  <c:v>0.99128227601960039</c:v>
                </c:pt>
                <c:pt idx="29">
                  <c:v>0.98886416697070145</c:v>
                </c:pt>
                <c:pt idx="30">
                  <c:v>0.98632842536519993</c:v>
                </c:pt>
                <c:pt idx="31">
                  <c:v>0.98368947531148021</c:v>
                </c:pt>
                <c:pt idx="32">
                  <c:v>0.98097225560190615</c:v>
                </c:pt>
                <c:pt idx="33">
                  <c:v>0.97819157157972825</c:v>
                </c:pt>
                <c:pt idx="34">
                  <c:v>0.9753563521698918</c:v>
                </c:pt>
                <c:pt idx="35">
                  <c:v>0.9724729553095609</c:v>
                </c:pt>
                <c:pt idx="36">
                  <c:v>0.96954657314099657</c:v>
                </c:pt>
                <c:pt idx="37">
                  <c:v>0.96658111027603943</c:v>
                </c:pt>
                <c:pt idx="38">
                  <c:v>0.96357913174961252</c:v>
                </c:pt>
                <c:pt idx="39">
                  <c:v>0.96054302939353176</c:v>
                </c:pt>
                <c:pt idx="40">
                  <c:v>0.95747481750267904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B83-424B-AE0E-F4A4BC431281}"/>
            </c:ext>
          </c:extLst>
        </c:ser>
        <c:ser>
          <c:idx val="4"/>
          <c:order val="4"/>
          <c:tx>
            <c:strRef>
              <c:f>'4 ENERGY-SEGMENT results v41FRB'!$A$116</c:f>
              <c:strCache>
                <c:ptCount val="1"/>
                <c:pt idx="0">
                  <c:v>         Electrico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v41FRB'!$B$116:$AP$116</c:f>
              <c:numCache>
                <c:formatCode>_-* #,##0.000000000000_-;\-* #,##0.000000000000_-;_-* "-"????????????_-;_-@_-</c:formatCode>
                <c:ptCount val="41"/>
                <c:pt idx="0">
                  <c:v>3.0834658799728078E-5</c:v>
                </c:pt>
                <c:pt idx="1">
                  <c:v>3.2742111601144456E-5</c:v>
                </c:pt>
                <c:pt idx="2">
                  <c:v>3.4977808797031811E-5</c:v>
                </c:pt>
                <c:pt idx="3">
                  <c:v>7.3823133668372474E-5</c:v>
                </c:pt>
                <c:pt idx="4">
                  <c:v>2.4782508575999196E-4</c:v>
                </c:pt>
                <c:pt idx="5">
                  <c:v>3.2232713366097646E-3</c:v>
                </c:pt>
                <c:pt idx="6">
                  <c:v>0.50023182878411543</c:v>
                </c:pt>
                <c:pt idx="7">
                  <c:v>0.18744841041663407</c:v>
                </c:pt>
                <c:pt idx="8">
                  <c:v>0.26712094981691187</c:v>
                </c:pt>
                <c:pt idx="9">
                  <c:v>0.33034047021502772</c:v>
                </c:pt>
                <c:pt idx="10">
                  <c:v>0.20699001219215579</c:v>
                </c:pt>
                <c:pt idx="11">
                  <c:v>0.20682209020139472</c:v>
                </c:pt>
                <c:pt idx="12">
                  <c:v>0.25572890047296026</c:v>
                </c:pt>
                <c:pt idx="13">
                  <c:v>0.7212845375015694</c:v>
                </c:pt>
                <c:pt idx="14">
                  <c:v>0.87997758594520703</c:v>
                </c:pt>
                <c:pt idx="15">
                  <c:v>0.90189663404098286</c:v>
                </c:pt>
                <c:pt idx="16">
                  <c:v>1.3443702543181797</c:v>
                </c:pt>
                <c:pt idx="17">
                  <c:v>1.435515836602373</c:v>
                </c:pt>
                <c:pt idx="18">
                  <c:v>2.8496609817665939</c:v>
                </c:pt>
                <c:pt idx="19">
                  <c:v>7.684727641041083</c:v>
                </c:pt>
                <c:pt idx="20">
                  <c:v>10.133942791474551</c:v>
                </c:pt>
                <c:pt idx="21">
                  <c:v>15.795755677696938</c:v>
                </c:pt>
                <c:pt idx="22">
                  <c:v>19.208075763865942</c:v>
                </c:pt>
                <c:pt idx="23">
                  <c:v>20.724175121869258</c:v>
                </c:pt>
                <c:pt idx="24">
                  <c:v>28.850467535829441</c:v>
                </c:pt>
                <c:pt idx="25">
                  <c:v>30.484157328458803</c:v>
                </c:pt>
                <c:pt idx="26">
                  <c:v>35.629877974455589</c:v>
                </c:pt>
                <c:pt idx="27">
                  <c:v>36.229451365930963</c:v>
                </c:pt>
                <c:pt idx="28">
                  <c:v>40.424438926235908</c:v>
                </c:pt>
                <c:pt idx="29">
                  <c:v>52.501361044118234</c:v>
                </c:pt>
                <c:pt idx="30">
                  <c:v>54.042138489113363</c:v>
                </c:pt>
                <c:pt idx="31">
                  <c:v>60.906103408495902</c:v>
                </c:pt>
                <c:pt idx="32">
                  <c:v>63.18416694142018</c:v>
                </c:pt>
                <c:pt idx="33">
                  <c:v>69.339081539706385</c:v>
                </c:pt>
                <c:pt idx="34">
                  <c:v>76.179536021375597</c:v>
                </c:pt>
                <c:pt idx="35">
                  <c:v>77.192684331442649</c:v>
                </c:pt>
                <c:pt idx="36">
                  <c:v>88.656571097311513</c:v>
                </c:pt>
                <c:pt idx="37">
                  <c:v>97.356771638915845</c:v>
                </c:pt>
                <c:pt idx="38">
                  <c:v>107.16114163126643</c:v>
                </c:pt>
                <c:pt idx="39">
                  <c:v>116.54248723653069</c:v>
                </c:pt>
                <c:pt idx="40">
                  <c:v>119.40680828760776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B83-424B-AE0E-F4A4BC431281}"/>
            </c:ext>
          </c:extLst>
        </c:ser>
        <c:ser>
          <c:idx val="5"/>
          <c:order val="5"/>
          <c:tx>
            <c:strRef>
              <c:f>'4 ENERGY-SEGMENT results v41FRB'!$A$117</c:f>
              <c:strCache>
                <c:ptCount val="1"/>
                <c:pt idx="0">
                  <c:v>      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v41FRB'!$B$117:$AP$117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6.3039516698771766E-3</c:v>
                </c:pt>
                <c:pt idx="11">
                  <c:v>2.3646152581380139E-2</c:v>
                </c:pt>
                <c:pt idx="12">
                  <c:v>3.8532020730984599E-2</c:v>
                </c:pt>
                <c:pt idx="13">
                  <c:v>6.1499166667772193E-2</c:v>
                </c:pt>
                <c:pt idx="14">
                  <c:v>9.6322813685217862E-2</c:v>
                </c:pt>
                <c:pt idx="15">
                  <c:v>0.13879543137336778</c:v>
                </c:pt>
                <c:pt idx="16">
                  <c:v>0.18201118166413463</c:v>
                </c:pt>
                <c:pt idx="17">
                  <c:v>0.22592143072286447</c:v>
                </c:pt>
                <c:pt idx="18">
                  <c:v>0.27296167933120385</c:v>
                </c:pt>
                <c:pt idx="19">
                  <c:v>0.32459369020248796</c:v>
                </c:pt>
                <c:pt idx="20">
                  <c:v>0.38442173033213961</c:v>
                </c:pt>
                <c:pt idx="21">
                  <c:v>0.45267513951847621</c:v>
                </c:pt>
                <c:pt idx="22">
                  <c:v>0.529366550508103</c:v>
                </c:pt>
                <c:pt idx="23">
                  <c:v>0.61430862370691042</c:v>
                </c:pt>
                <c:pt idx="24">
                  <c:v>0.70715233108469822</c:v>
                </c:pt>
                <c:pt idx="25">
                  <c:v>0.80743691082442526</c:v>
                </c:pt>
                <c:pt idx="26">
                  <c:v>0.91463959485425073</c:v>
                </c:pt>
                <c:pt idx="27">
                  <c:v>1.0282207973132109</c:v>
                </c:pt>
                <c:pt idx="28">
                  <c:v>1.1476609368928732</c:v>
                </c:pt>
                <c:pt idx="29">
                  <c:v>1.2724812305520432</c:v>
                </c:pt>
                <c:pt idx="30">
                  <c:v>1.4022574175205282</c:v>
                </c:pt>
                <c:pt idx="31">
                  <c:v>1.5366276157958325</c:v>
                </c:pt>
                <c:pt idx="32">
                  <c:v>1.6752885411091205</c:v>
                </c:pt>
                <c:pt idx="33">
                  <c:v>1.8179928001864278</c:v>
                </c:pt>
                <c:pt idx="34">
                  <c:v>1.9645434377757782</c:v>
                </c:pt>
                <c:pt idx="35">
                  <c:v>2.1147890466275339</c:v>
                </c:pt>
                <c:pt idx="36">
                  <c:v>2.2686128981203799</c:v>
                </c:pt>
                <c:pt idx="37">
                  <c:v>2.4126586221325161</c:v>
                </c:pt>
                <c:pt idx="38">
                  <c:v>2.5515714484456318</c:v>
                </c:pt>
                <c:pt idx="39">
                  <c:v>2.6850842034239513</c:v>
                </c:pt>
                <c:pt idx="40">
                  <c:v>2.8129222446271709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B83-424B-AE0E-F4A4BC431281}"/>
            </c:ext>
          </c:extLst>
        </c:ser>
        <c:ser>
          <c:idx val="6"/>
          <c:order val="6"/>
          <c:tx>
            <c:strRef>
              <c:f>'4 ENERGY-SEGMENT results v41FRB'!$A$118</c:f>
              <c:strCache>
                <c:ptCount val="1"/>
                <c:pt idx="0">
                  <c:v>      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v41FRB'!$B$118:$AP$118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6.7721655431052666E-8</c:v>
                </c:pt>
                <c:pt idx="5">
                  <c:v>6.7721655426184186E-8</c:v>
                </c:pt>
                <c:pt idx="6">
                  <c:v>6.7721655430413395E-8</c:v>
                </c:pt>
                <c:pt idx="7">
                  <c:v>6.2892344535715896E-8</c:v>
                </c:pt>
                <c:pt idx="8">
                  <c:v>6.1037295548864066E-8</c:v>
                </c:pt>
                <c:pt idx="9">
                  <c:v>6.1204249942302621E-8</c:v>
                </c:pt>
                <c:pt idx="10">
                  <c:v>9.4329241546596632E-8</c:v>
                </c:pt>
                <c:pt idx="11">
                  <c:v>9.4167502309112425E-8</c:v>
                </c:pt>
                <c:pt idx="12">
                  <c:v>9.3997635458472231E-8</c:v>
                </c:pt>
                <c:pt idx="13">
                  <c:v>9.3819686008326653E-8</c:v>
                </c:pt>
                <c:pt idx="14">
                  <c:v>9.363370105499334E-8</c:v>
                </c:pt>
                <c:pt idx="15">
                  <c:v>9.3439729756685228E-8</c:v>
                </c:pt>
                <c:pt idx="16">
                  <c:v>9.3237823311858563E-8</c:v>
                </c:pt>
                <c:pt idx="17">
                  <c:v>9.3028034936693392E-8</c:v>
                </c:pt>
                <c:pt idx="18">
                  <c:v>9.2810419841720641E-8</c:v>
                </c:pt>
                <c:pt idx="19">
                  <c:v>9.2585035207610978E-8</c:v>
                </c:pt>
                <c:pt idx="20">
                  <c:v>9.2352112533540046E-8</c:v>
                </c:pt>
                <c:pt idx="21">
                  <c:v>9.2111923714455612E-8</c:v>
                </c:pt>
                <c:pt idx="22">
                  <c:v>9.1864968036719949E-8</c:v>
                </c:pt>
                <c:pt idx="23">
                  <c:v>9.1611675286732047E-8</c:v>
                </c:pt>
                <c:pt idx="24">
                  <c:v>9.1352398658123885E-8</c:v>
                </c:pt>
                <c:pt idx="25">
                  <c:v>9.1087472587635796E-8</c:v>
                </c:pt>
                <c:pt idx="26">
                  <c:v>9.0817261446813075E-8</c:v>
                </c:pt>
                <c:pt idx="27">
                  <c:v>9.0542142865771212E-8</c:v>
                </c:pt>
                <c:pt idx="28">
                  <c:v>9.0262354647285378E-8</c:v>
                </c:pt>
                <c:pt idx="29">
                  <c:v>8.9978221539081633E-8</c:v>
                </c:pt>
                <c:pt idx="30">
                  <c:v>8.9690009700061505E-8</c:v>
                </c:pt>
                <c:pt idx="31">
                  <c:v>8.9397983460241475E-8</c:v>
                </c:pt>
                <c:pt idx="32">
                  <c:v>8.9102485053079252E-8</c:v>
                </c:pt>
                <c:pt idx="33">
                  <c:v>8.8803813956881503E-8</c:v>
                </c:pt>
                <c:pt idx="34">
                  <c:v>8.8502291032000816E-8</c:v>
                </c:pt>
                <c:pt idx="35">
                  <c:v>8.8198266073847117E-8</c:v>
                </c:pt>
                <c:pt idx="36">
                  <c:v>8.7892133167068841E-8</c:v>
                </c:pt>
                <c:pt idx="37">
                  <c:v>8.7584227111928656E-8</c:v>
                </c:pt>
                <c:pt idx="38">
                  <c:v>8.7274792552756872E-8</c:v>
                </c:pt>
                <c:pt idx="39">
                  <c:v>8.6964071953124502E-8</c:v>
                </c:pt>
                <c:pt idx="40">
                  <c:v>8.6652258272442943E-8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B83-424B-AE0E-F4A4BC431281}"/>
            </c:ext>
          </c:extLst>
        </c:ser>
        <c:ser>
          <c:idx val="7"/>
          <c:order val="7"/>
          <c:tx>
            <c:strRef>
              <c:f>'4 ENERGY-SEGMENT results v41FRB'!$A$119</c:f>
              <c:strCache>
                <c:ptCount val="1"/>
                <c:pt idx="0">
                  <c:v>      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v41FRB'!$B$119:$AP$119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2.5988502977258533E-6</c:v>
                </c:pt>
                <c:pt idx="13">
                  <c:v>8.2758254233411239E-6</c:v>
                </c:pt>
                <c:pt idx="14">
                  <c:v>2.1161956554186591E-5</c:v>
                </c:pt>
                <c:pt idx="15">
                  <c:v>5.0411271927098381E-5</c:v>
                </c:pt>
                <c:pt idx="16">
                  <c:v>1.1679804543902935E-4</c:v>
                </c:pt>
                <c:pt idx="17">
                  <c:v>2.6744387828920473E-4</c:v>
                </c:pt>
                <c:pt idx="18">
                  <c:v>6.0914526288626696E-4</c:v>
                </c:pt>
                <c:pt idx="19">
                  <c:v>1.3834454413720865E-3</c:v>
                </c:pt>
                <c:pt idx="20">
                  <c:v>3.1342688368185614E-3</c:v>
                </c:pt>
                <c:pt idx="21">
                  <c:v>7.0743828225760738E-3</c:v>
                </c:pt>
                <c:pt idx="22">
                  <c:v>1.5850022512266006E-2</c:v>
                </c:pt>
                <c:pt idx="23">
                  <c:v>3.4969931684195106E-2</c:v>
                </c:pt>
                <c:pt idx="24">
                  <c:v>7.4814888523144815E-2</c:v>
                </c:pt>
                <c:pt idx="25">
                  <c:v>0.15135551572158684</c:v>
                </c:pt>
                <c:pt idx="26">
                  <c:v>0.28097207465780516</c:v>
                </c:pt>
                <c:pt idx="27">
                  <c:v>0.4692569021324533</c:v>
                </c:pt>
                <c:pt idx="28">
                  <c:v>0.70680749757643402</c:v>
                </c:pt>
                <c:pt idx="29">
                  <c:v>0.9780959039136583</c:v>
                </c:pt>
                <c:pt idx="30">
                  <c:v>1.2705311102496344</c:v>
                </c:pt>
                <c:pt idx="31">
                  <c:v>1.5765798856465094</c:v>
                </c:pt>
                <c:pt idx="32">
                  <c:v>1.8923666086467748</c:v>
                </c:pt>
                <c:pt idx="33">
                  <c:v>2.2160585349453115</c:v>
                </c:pt>
                <c:pt idx="34">
                  <c:v>2.5468461544509364</c:v>
                </c:pt>
                <c:pt idx="35">
                  <c:v>2.8844122155942991</c:v>
                </c:pt>
                <c:pt idx="36">
                  <c:v>3.2286620642693364</c:v>
                </c:pt>
                <c:pt idx="37">
                  <c:v>3.5796137615307546</c:v>
                </c:pt>
                <c:pt idx="38">
                  <c:v>3.9373322358022032</c:v>
                </c:pt>
                <c:pt idx="39">
                  <c:v>4.3019081441645515</c:v>
                </c:pt>
                <c:pt idx="40">
                  <c:v>4.6734452983831538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B83-424B-AE0E-F4A4BC431281}"/>
            </c:ext>
          </c:extLst>
        </c:ser>
        <c:ser>
          <c:idx val="8"/>
          <c:order val="8"/>
          <c:tx>
            <c:strRef>
              <c:f>'4 ENERGY-SEGMENT results v41FRB'!$A$120</c:f>
              <c:strCache>
                <c:ptCount val="1"/>
                <c:pt idx="0">
                  <c:v>         GNL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ENERGY-SEGMENT results v41FRB'!$B$99:$AP$99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xVal>
          <c:yVal>
            <c:numRef>
              <c:f>'4 ENERGY-SEGMENT results v41FRB'!$B$120:$AP$120</c:f>
              <c:numCache>
                <c:formatCode>_-* #,##0.000000000000_-;\-* #,##0.000000000000_-;_-* "-"????????????_-;_-@_-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5.9217485011279401E-2</c:v>
                </c:pt>
                <c:pt idx="11">
                  <c:v>0.14895042663346539</c:v>
                </c:pt>
                <c:pt idx="12">
                  <c:v>0.14893169332366588</c:v>
                </c:pt>
                <c:pt idx="13">
                  <c:v>0.1488995610952496</c:v>
                </c:pt>
                <c:pt idx="14">
                  <c:v>0.14885403862183966</c:v>
                </c:pt>
                <c:pt idx="15">
                  <c:v>0.14879513818942466</c:v>
                </c:pt>
                <c:pt idx="16">
                  <c:v>0.14872287569083276</c:v>
                </c:pt>
                <c:pt idx="17">
                  <c:v>0.14863727061858439</c:v>
                </c:pt>
                <c:pt idx="18">
                  <c:v>0.14853834605612939</c:v>
                </c:pt>
                <c:pt idx="19">
                  <c:v>0.1484261286674731</c:v>
                </c:pt>
                <c:pt idx="20">
                  <c:v>0.14830064868519843</c:v>
                </c:pt>
                <c:pt idx="21">
                  <c:v>0.14816193989689144</c:v>
                </c:pt>
                <c:pt idx="22">
                  <c:v>0.14801003962997866</c:v>
                </c:pt>
                <c:pt idx="23">
                  <c:v>0.14784498873498567</c:v>
                </c:pt>
                <c:pt idx="24">
                  <c:v>0.14766683156722821</c:v>
                </c:pt>
                <c:pt idx="25">
                  <c:v>0.14747561596694628</c:v>
                </c:pt>
                <c:pt idx="26">
                  <c:v>0.14727139323789426</c:v>
                </c:pt>
                <c:pt idx="27">
                  <c:v>0.14705421812440031</c:v>
                </c:pt>
                <c:pt idx="28">
                  <c:v>0.14682414878690953</c:v>
                </c:pt>
                <c:pt idx="29">
                  <c:v>0.14658124677602613</c:v>
                </c:pt>
                <c:pt idx="30">
                  <c:v>0.14632557700507048</c:v>
                </c:pt>
                <c:pt idx="31">
                  <c:v>0.14605720772116904</c:v>
                </c:pt>
                <c:pt idx="32">
                  <c:v>0.14577621047489397</c:v>
                </c:pt>
                <c:pt idx="33">
                  <c:v>0.14548266008847263</c:v>
                </c:pt>
                <c:pt idx="34">
                  <c:v>0.1451766346225854</c:v>
                </c:pt>
                <c:pt idx="35">
                  <c:v>0.14485821534177407</c:v>
                </c:pt>
                <c:pt idx="36">
                  <c:v>0.14452748667848039</c:v>
                </c:pt>
                <c:pt idx="37">
                  <c:v>0.14418453619573846</c:v>
                </c:pt>
                <c:pt idx="38">
                  <c:v>0.14382945454854382</c:v>
                </c:pt>
                <c:pt idx="39">
                  <c:v>0.14346233544392223</c:v>
                </c:pt>
                <c:pt idx="40">
                  <c:v>0.14308327559972397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B83-424B-AE0E-F4A4BC43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91567"/>
        <c:axId val="130292527"/>
      </c:scatterChart>
      <c:valAx>
        <c:axId val="13029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2527"/>
        <c:crosses val="autoZero"/>
        <c:crossBetween val="midCat"/>
      </c:valAx>
      <c:valAx>
        <c:axId val="1302925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vehículos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029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Motocicletas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ENERGY-SEGMENT results v41FRB'!$A$85</c:f>
              <c:strCache>
                <c:ptCount val="1"/>
                <c:pt idx="0">
                  <c:v>   Gasolina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v41FRB'!$B$85:$AP$85</c:f>
              <c:numCache>
                <c:formatCode>_ * #,##0.000000000000_ ;_ * \-#,##0.000000000000_ ;_ * ""\-""??_ ;_ @_ </c:formatCode>
                <c:ptCount val="41"/>
                <c:pt idx="0">
                  <c:v>36.175223022653398</c:v>
                </c:pt>
                <c:pt idx="1">
                  <c:v>41.211268554038725</c:v>
                </c:pt>
                <c:pt idx="2">
                  <c:v>46.822211253000333</c:v>
                </c:pt>
                <c:pt idx="3">
                  <c:v>52.962087181705542</c:v>
                </c:pt>
                <c:pt idx="4">
                  <c:v>59.491583745601382</c:v>
                </c:pt>
                <c:pt idx="5">
                  <c:v>66.07937053217222</c:v>
                </c:pt>
                <c:pt idx="6">
                  <c:v>71.684295157894724</c:v>
                </c:pt>
                <c:pt idx="7">
                  <c:v>76.573334037062082</c:v>
                </c:pt>
                <c:pt idx="8">
                  <c:v>81.943145586949967</c:v>
                </c:pt>
                <c:pt idx="9">
                  <c:v>87.899533737498302</c:v>
                </c:pt>
                <c:pt idx="10">
                  <c:v>98.184860160935173</c:v>
                </c:pt>
                <c:pt idx="11">
                  <c:v>105.34567082970398</c:v>
                </c:pt>
                <c:pt idx="12">
                  <c:v>106.82009980777639</c:v>
                </c:pt>
                <c:pt idx="13">
                  <c:v>107.79179053158941</c:v>
                </c:pt>
                <c:pt idx="14">
                  <c:v>108.54808628434542</c:v>
                </c:pt>
                <c:pt idx="15">
                  <c:v>109.17596053832851</c:v>
                </c:pt>
                <c:pt idx="16">
                  <c:v>109.51391442090208</c:v>
                </c:pt>
                <c:pt idx="17">
                  <c:v>109.58748393510723</c:v>
                </c:pt>
                <c:pt idx="18">
                  <c:v>109.50320608425248</c:v>
                </c:pt>
                <c:pt idx="19">
                  <c:v>109.31969300315271</c:v>
                </c:pt>
                <c:pt idx="20">
                  <c:v>109.07728057213555</c:v>
                </c:pt>
                <c:pt idx="21">
                  <c:v>107.93297015297985</c:v>
                </c:pt>
                <c:pt idx="22">
                  <c:v>106.52219373342238</c:v>
                </c:pt>
                <c:pt idx="23">
                  <c:v>104.85286455049805</c:v>
                </c:pt>
                <c:pt idx="24">
                  <c:v>102.93474745084208</c:v>
                </c:pt>
                <c:pt idx="25">
                  <c:v>100.76871007570462</c:v>
                </c:pt>
                <c:pt idx="26">
                  <c:v>98.600217147060533</c:v>
                </c:pt>
                <c:pt idx="27">
                  <c:v>96.42927254380561</c:v>
                </c:pt>
                <c:pt idx="28">
                  <c:v>94.256133443562419</c:v>
                </c:pt>
                <c:pt idx="29">
                  <c:v>92.08108309878331</c:v>
                </c:pt>
                <c:pt idx="30">
                  <c:v>89.904441880798174</c:v>
                </c:pt>
                <c:pt idx="31">
                  <c:v>87.726460675455883</c:v>
                </c:pt>
                <c:pt idx="32">
                  <c:v>85.54749161729967</c:v>
                </c:pt>
                <c:pt idx="33">
                  <c:v>83.367830791013148</c:v>
                </c:pt>
                <c:pt idx="34">
                  <c:v>81.187768259839061</c:v>
                </c:pt>
                <c:pt idx="35">
                  <c:v>79.007531039580684</c:v>
                </c:pt>
                <c:pt idx="36">
                  <c:v>76.82747931713979</c:v>
                </c:pt>
                <c:pt idx="37">
                  <c:v>74.647851215044142</c:v>
                </c:pt>
                <c:pt idx="38">
                  <c:v>72.469032789765478</c:v>
                </c:pt>
                <c:pt idx="39">
                  <c:v>70.291285325603468</c:v>
                </c:pt>
                <c:pt idx="40">
                  <c:v>68.114940064411442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1-5B46-8346-288F226F4FC0}"/>
            </c:ext>
          </c:extLst>
        </c:ser>
        <c:ser>
          <c:idx val="1"/>
          <c:order val="1"/>
          <c:tx>
            <c:strRef>
              <c:f>'4 ENERGY-SEGMENT results v41FRB'!$A$86</c:f>
              <c:strCache>
                <c:ptCount val="1"/>
                <c:pt idx="0">
                  <c:v>   Diesel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v41FRB'!$B$86:$AP$86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1-5B46-8346-288F226F4FC0}"/>
            </c:ext>
          </c:extLst>
        </c:ser>
        <c:ser>
          <c:idx val="2"/>
          <c:order val="2"/>
          <c:tx>
            <c:strRef>
              <c:f>'4 ENERGY-SEGMENT results v41FRB'!$A$87</c:f>
              <c:strCache>
                <c:ptCount val="1"/>
                <c:pt idx="0">
                  <c:v>   GNV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v41FRB'!$B$87:$AP$87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1-5B46-8346-288F226F4FC0}"/>
            </c:ext>
          </c:extLst>
        </c:ser>
        <c:ser>
          <c:idx val="3"/>
          <c:order val="3"/>
          <c:tx>
            <c:strRef>
              <c:f>'4 ENERGY-SEGMENT results v41FRB'!$A$88</c:f>
              <c:strCache>
                <c:ptCount val="1"/>
                <c:pt idx="0">
                  <c:v>   GNV Dual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v41FRB'!$B$88:$AP$88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1-5B46-8346-288F226F4FC0}"/>
            </c:ext>
          </c:extLst>
        </c:ser>
        <c:ser>
          <c:idx val="4"/>
          <c:order val="4"/>
          <c:tx>
            <c:strRef>
              <c:f>'4 ENERGY-SEGMENT results v41FRB'!$A$89</c:f>
              <c:strCache>
                <c:ptCount val="1"/>
                <c:pt idx="0">
                  <c:v>   Electrico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v41FRB'!$B$89:$AP$89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1.9797382219530721E-6</c:v>
                </c:pt>
                <c:pt idx="7">
                  <c:v>1.1442183839603338E-4</c:v>
                </c:pt>
                <c:pt idx="8">
                  <c:v>7.5457959048988172E-4</c:v>
                </c:pt>
                <c:pt idx="9">
                  <c:v>1.3138384216523679E-3</c:v>
                </c:pt>
                <c:pt idx="10">
                  <c:v>2.6627723453630484E-3</c:v>
                </c:pt>
                <c:pt idx="11">
                  <c:v>3.3045196478975977E-3</c:v>
                </c:pt>
                <c:pt idx="12">
                  <c:v>4.6745629757685538E-3</c:v>
                </c:pt>
                <c:pt idx="13">
                  <c:v>7.6553707205662029E-3</c:v>
                </c:pt>
                <c:pt idx="14">
                  <c:v>1.5499718654560143E-2</c:v>
                </c:pt>
                <c:pt idx="15">
                  <c:v>3.8345373826654865E-2</c:v>
                </c:pt>
                <c:pt idx="16">
                  <c:v>8.9606419347911456E-2</c:v>
                </c:pt>
                <c:pt idx="17">
                  <c:v>0.18321344819829696</c:v>
                </c:pt>
                <c:pt idx="18">
                  <c:v>0.31477958873833489</c:v>
                </c:pt>
                <c:pt idx="19">
                  <c:v>0.4691073009181197</c:v>
                </c:pt>
                <c:pt idx="20">
                  <c:v>0.62425639413787803</c:v>
                </c:pt>
                <c:pt idx="21">
                  <c:v>0.78097929728822213</c:v>
                </c:pt>
                <c:pt idx="22">
                  <c:v>0.84852116715107195</c:v>
                </c:pt>
                <c:pt idx="23">
                  <c:v>0.94262185207176652</c:v>
                </c:pt>
                <c:pt idx="24">
                  <c:v>1.0919146245346889</c:v>
                </c:pt>
                <c:pt idx="25">
                  <c:v>1.2406118828697619</c:v>
                </c:pt>
                <c:pt idx="26">
                  <c:v>1.3722906182164338</c:v>
                </c:pt>
                <c:pt idx="27">
                  <c:v>1.4387387792924666</c:v>
                </c:pt>
                <c:pt idx="28">
                  <c:v>1.5211144446578329</c:v>
                </c:pt>
                <c:pt idx="29">
                  <c:v>1.6133976477542049</c:v>
                </c:pt>
                <c:pt idx="30">
                  <c:v>1.7239769561552163</c:v>
                </c:pt>
                <c:pt idx="31">
                  <c:v>1.8263215937865924</c:v>
                </c:pt>
                <c:pt idx="32">
                  <c:v>1.9391676923249721</c:v>
                </c:pt>
                <c:pt idx="33">
                  <c:v>2.0532124410382577</c:v>
                </c:pt>
                <c:pt idx="34">
                  <c:v>2.1684625074046906</c:v>
                </c:pt>
                <c:pt idx="35">
                  <c:v>2.2651809644003795</c:v>
                </c:pt>
                <c:pt idx="36">
                  <c:v>2.3427444526953143</c:v>
                </c:pt>
                <c:pt idx="37">
                  <c:v>2.4106878777271503</c:v>
                </c:pt>
                <c:pt idx="38">
                  <c:v>2.4687899588484346</c:v>
                </c:pt>
                <c:pt idx="39">
                  <c:v>2.5168568208978401</c:v>
                </c:pt>
                <c:pt idx="40">
                  <c:v>2.5649560606867743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1-5B46-8346-288F226F4FC0}"/>
            </c:ext>
          </c:extLst>
        </c:ser>
        <c:ser>
          <c:idx val="5"/>
          <c:order val="5"/>
          <c:tx>
            <c:strRef>
              <c:f>'4 ENERGY-SEGMENT results v41FRB'!$A$90</c:f>
              <c:strCache>
                <c:ptCount val="1"/>
                <c:pt idx="0">
                  <c:v>   Hibrido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v41FRB'!$B$90:$AP$90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1-5B46-8346-288F226F4FC0}"/>
            </c:ext>
          </c:extLst>
        </c:ser>
        <c:ser>
          <c:idx val="6"/>
          <c:order val="6"/>
          <c:tx>
            <c:strRef>
              <c:f>'4 ENERGY-SEGMENT results v41FRB'!$A$91</c:f>
              <c:strCache>
                <c:ptCount val="1"/>
                <c:pt idx="0">
                  <c:v>   GLP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v41FRB'!$B$91:$AP$91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1-5B46-8346-288F226F4FC0}"/>
            </c:ext>
          </c:extLst>
        </c:ser>
        <c:ser>
          <c:idx val="7"/>
          <c:order val="7"/>
          <c:tx>
            <c:strRef>
              <c:f>'4 ENERGY-SEGMENT results v41FRB'!$A$92</c:f>
              <c:strCache>
                <c:ptCount val="1"/>
                <c:pt idx="0">
                  <c:v>   Hidrogeno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 ENERGY-SEGMENT results v41FRB'!$B$6:$AP$6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'4 ENERGY-SEGMENT results v41FRB'!$B$92:$AP$92</c:f>
              <c:numCache>
                <c:formatCode>_ * #,##0.000000000000_ ;_ * \-#,##0.000000000000_ ;_ * ""\-""??_ ;_ @_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1-5B46-8346-288F226F4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653887"/>
        <c:axId val="605643807"/>
      </c:lineChart>
      <c:catAx>
        <c:axId val="60565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43807"/>
        <c:crosses val="autoZero"/>
        <c:auto val="1"/>
        <c:lblAlgn val="ctr"/>
        <c:lblOffset val="100"/>
        <c:noMultiLvlLbl val="0"/>
      </c:catAx>
      <c:valAx>
        <c:axId val="60564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565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Relationship Id="rId9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image" Target="../media/image10.png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12" Type="http://schemas.openxmlformats.org/officeDocument/2006/relationships/image" Target="../media/image9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image" Target="../media/image8.png"/><Relationship Id="rId5" Type="http://schemas.openxmlformats.org/officeDocument/2006/relationships/chart" Target="../charts/chart34.xml"/><Relationship Id="rId10" Type="http://schemas.openxmlformats.org/officeDocument/2006/relationships/image" Target="../media/image1.png"/><Relationship Id="rId4" Type="http://schemas.openxmlformats.org/officeDocument/2006/relationships/chart" Target="../charts/chart33.xml"/><Relationship Id="rId9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1</xdr:row>
      <xdr:rowOff>63500</xdr:rowOff>
    </xdr:from>
    <xdr:to>
      <xdr:col>16</xdr:col>
      <xdr:colOff>101600</xdr:colOff>
      <xdr:row>10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9B7A60-D1D7-B5B8-2A7A-4D6CCEDF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8525" y="254000"/>
          <a:ext cx="5133975" cy="1866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63500</xdr:rowOff>
    </xdr:from>
    <xdr:ext cx="1524000" cy="554182"/>
    <xdr:pic>
      <xdr:nvPicPr>
        <xdr:cNvPr id="2" name="Imagen 1">
          <a:extLst>
            <a:ext uri="{FF2B5EF4-FFF2-40B4-BE49-F238E27FC236}">
              <a16:creationId xmlns:a16="http://schemas.microsoft.com/office/drawing/2014/main" id="{6A43960E-9825-8242-8501-5FDDDDFCF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1524000" cy="5541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495300</xdr:colOff>
      <xdr:row>0</xdr:row>
      <xdr:rowOff>0</xdr:rowOff>
    </xdr:from>
    <xdr:to>
      <xdr:col>22</xdr:col>
      <xdr:colOff>266700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533410-4524-E64C-9EEB-1115A659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0" y="0"/>
          <a:ext cx="3073400" cy="1117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284326</xdr:colOff>
      <xdr:row>9</xdr:row>
      <xdr:rowOff>0</xdr:rowOff>
    </xdr:from>
    <xdr:to>
      <xdr:col>11</xdr:col>
      <xdr:colOff>18955</xdr:colOff>
      <xdr:row>34</xdr:row>
      <xdr:rowOff>117361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31DD22-3948-B26E-58B4-32A07286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386" y="1933433"/>
          <a:ext cx="7240897" cy="485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511791</xdr:colOff>
      <xdr:row>38</xdr:row>
      <xdr:rowOff>132687</xdr:rowOff>
    </xdr:from>
    <xdr:to>
      <xdr:col>10</xdr:col>
      <xdr:colOff>815074</xdr:colOff>
      <xdr:row>69</xdr:row>
      <xdr:rowOff>8747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10599A-F490-08F5-2B62-302CC5114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21" y="7278806"/>
          <a:ext cx="7809552" cy="577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265373</xdr:colOff>
      <xdr:row>9</xdr:row>
      <xdr:rowOff>1</xdr:rowOff>
    </xdr:from>
    <xdr:to>
      <xdr:col>24</xdr:col>
      <xdr:colOff>143081</xdr:colOff>
      <xdr:row>68</xdr:row>
      <xdr:rowOff>31658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F3B99EB-54E9-D748-9374-F399C269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731" y="1649105"/>
          <a:ext cx="9886066" cy="11234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322239</xdr:colOff>
      <xdr:row>40</xdr:row>
      <xdr:rowOff>113732</xdr:rowOff>
    </xdr:from>
    <xdr:to>
      <xdr:col>10</xdr:col>
      <xdr:colOff>56865</xdr:colOff>
      <xdr:row>61</xdr:row>
      <xdr:rowOff>1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FDE40859-BDB3-3653-C263-806337438975}"/>
            </a:ext>
          </a:extLst>
        </xdr:cNvPr>
        <xdr:cNvSpPr/>
      </xdr:nvSpPr>
      <xdr:spPr>
        <a:xfrm>
          <a:off x="6160448" y="7923284"/>
          <a:ext cx="2236716" cy="3885821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644479</xdr:colOff>
      <xdr:row>33</xdr:row>
      <xdr:rowOff>3</xdr:rowOff>
    </xdr:from>
    <xdr:to>
      <xdr:col>12</xdr:col>
      <xdr:colOff>549701</xdr:colOff>
      <xdr:row>45</xdr:row>
      <xdr:rowOff>151641</xdr:rowOff>
    </xdr:to>
    <xdr:cxnSp macro="">
      <xdr:nvCxnSpPr>
        <xdr:cNvPr id="9" name="Conector curvado 8">
          <a:extLst>
            <a:ext uri="{FF2B5EF4-FFF2-40B4-BE49-F238E27FC236}">
              <a16:creationId xmlns:a16="http://schemas.microsoft.com/office/drawing/2014/main" id="{395FBF5E-DEC4-5096-785D-FC42769BFB39}"/>
            </a:ext>
          </a:extLst>
        </xdr:cNvPr>
        <xdr:cNvCxnSpPr/>
      </xdr:nvCxnSpPr>
      <xdr:spPr>
        <a:xfrm rot="16200000" flipH="1">
          <a:off x="8131794" y="6501644"/>
          <a:ext cx="2445220" cy="240731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417015</xdr:colOff>
      <xdr:row>11</xdr:row>
      <xdr:rowOff>132687</xdr:rowOff>
    </xdr:from>
    <xdr:to>
      <xdr:col>11</xdr:col>
      <xdr:colOff>151642</xdr:colOff>
      <xdr:row>32</xdr:row>
      <xdr:rowOff>37911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03F48F0C-82BA-014F-BAA4-9B85EEF9F4C8}"/>
            </a:ext>
          </a:extLst>
        </xdr:cNvPr>
        <xdr:cNvSpPr/>
      </xdr:nvSpPr>
      <xdr:spPr>
        <a:xfrm>
          <a:off x="7089254" y="2445224"/>
          <a:ext cx="2236716" cy="3885821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56865</xdr:colOff>
      <xdr:row>46</xdr:row>
      <xdr:rowOff>132686</xdr:rowOff>
    </xdr:from>
    <xdr:to>
      <xdr:col>12</xdr:col>
      <xdr:colOff>417015</xdr:colOff>
      <xdr:row>50</xdr:row>
      <xdr:rowOff>142165</xdr:rowOff>
    </xdr:to>
    <xdr:cxnSp macro="">
      <xdr:nvCxnSpPr>
        <xdr:cNvPr id="15" name="Conector curvado 14">
          <a:extLst>
            <a:ext uri="{FF2B5EF4-FFF2-40B4-BE49-F238E27FC236}">
              <a16:creationId xmlns:a16="http://schemas.microsoft.com/office/drawing/2014/main" id="{6B014D30-DE60-C94A-85A5-D0BF118468AA}"/>
            </a:ext>
          </a:extLst>
        </xdr:cNvPr>
        <xdr:cNvCxnSpPr>
          <a:stCxn id="7" idx="3"/>
        </xdr:cNvCxnSpPr>
      </xdr:nvCxnSpPr>
      <xdr:spPr>
        <a:xfrm flipV="1">
          <a:off x="8397164" y="9098507"/>
          <a:ext cx="2028209" cy="76768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33866</xdr:colOff>
      <xdr:row>74</xdr:row>
      <xdr:rowOff>101602</xdr:rowOff>
    </xdr:from>
    <xdr:to>
      <xdr:col>23</xdr:col>
      <xdr:colOff>541864</xdr:colOff>
      <xdr:row>101</xdr:row>
      <xdr:rowOff>75432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D45696C-C474-ED4A-24B0-51E6576F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399" y="14393335"/>
          <a:ext cx="8805332" cy="500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592666</xdr:colOff>
      <xdr:row>73</xdr:row>
      <xdr:rowOff>165427</xdr:rowOff>
    </xdr:from>
    <xdr:to>
      <xdr:col>11</xdr:col>
      <xdr:colOff>541866</xdr:colOff>
      <xdr:row>101</xdr:row>
      <xdr:rowOff>45710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65F549B-222D-5C23-B95E-FB39FAB40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6" y="14270894"/>
          <a:ext cx="9076267" cy="5095749"/>
        </a:xfrm>
        <a:prstGeom prst="rect">
          <a:avLst/>
        </a:prstGeom>
      </xdr:spPr>
    </xdr:pic>
    <xdr:clientData/>
  </xdr:twoCellAnchor>
  <xdr:twoCellAnchor>
    <xdr:from>
      <xdr:col>7</xdr:col>
      <xdr:colOff>3</xdr:colOff>
      <xdr:row>53</xdr:row>
      <xdr:rowOff>1</xdr:rowOff>
    </xdr:from>
    <xdr:to>
      <xdr:col>12</xdr:col>
      <xdr:colOff>474136</xdr:colOff>
      <xdr:row>77</xdr:row>
      <xdr:rowOff>101600</xdr:rowOff>
    </xdr:to>
    <xdr:cxnSp macro="">
      <xdr:nvCxnSpPr>
        <xdr:cNvPr id="16" name="Conector curvado 15">
          <a:extLst>
            <a:ext uri="{FF2B5EF4-FFF2-40B4-BE49-F238E27FC236}">
              <a16:creationId xmlns:a16="http://schemas.microsoft.com/office/drawing/2014/main" id="{6BF43541-88D4-FB4D-A0CE-CBB89A50D8BD}"/>
            </a:ext>
          </a:extLst>
        </xdr:cNvPr>
        <xdr:cNvCxnSpPr/>
      </xdr:nvCxnSpPr>
      <xdr:spPr>
        <a:xfrm flipV="1">
          <a:off x="5808136" y="10380134"/>
          <a:ext cx="4622800" cy="457199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548084</xdr:colOff>
      <xdr:row>63</xdr:row>
      <xdr:rowOff>139574</xdr:rowOff>
    </xdr:from>
    <xdr:to>
      <xdr:col>19</xdr:col>
      <xdr:colOff>545011</xdr:colOff>
      <xdr:row>96</xdr:row>
      <xdr:rowOff>207336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8459F5-4F8F-3143-B549-39EDF1A6A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1104232</xdr:colOff>
      <xdr:row>61</xdr:row>
      <xdr:rowOff>186460</xdr:rowOff>
    </xdr:from>
    <xdr:to>
      <xdr:col>12</xdr:col>
      <xdr:colOff>845277</xdr:colOff>
      <xdr:row>94</xdr:row>
      <xdr:rowOff>150174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AA8F653-E313-1E49-B2D3-3C178AF0F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1552221</xdr:colOff>
      <xdr:row>112</xdr:row>
      <xdr:rowOff>0</xdr:rowOff>
    </xdr:from>
    <xdr:to>
      <xdr:col>9</xdr:col>
      <xdr:colOff>1340555</xdr:colOff>
      <xdr:row>139</xdr:row>
      <xdr:rowOff>155222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C22F9F5-DED5-A941-B878-E890383F1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144</xdr:row>
      <xdr:rowOff>0</xdr:rowOff>
    </xdr:from>
    <xdr:to>
      <xdr:col>7</xdr:col>
      <xdr:colOff>389194</xdr:colOff>
      <xdr:row>169</xdr:row>
      <xdr:rowOff>122903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73B1B0C-5054-1647-8587-ACD54659B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1313426</xdr:colOff>
      <xdr:row>144</xdr:row>
      <xdr:rowOff>19256</xdr:rowOff>
    </xdr:from>
    <xdr:to>
      <xdr:col>19</xdr:col>
      <xdr:colOff>778387</xdr:colOff>
      <xdr:row>169</xdr:row>
      <xdr:rowOff>143388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37AA2CB-73BD-894B-9FB5-76FAABC7C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804333</xdr:colOff>
      <xdr:row>143</xdr:row>
      <xdr:rowOff>183444</xdr:rowOff>
    </xdr:from>
    <xdr:to>
      <xdr:col>13</xdr:col>
      <xdr:colOff>184171</xdr:colOff>
      <xdr:row>169</xdr:row>
      <xdr:rowOff>110021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C3751E1-8BBA-774B-8AA2-F2291D124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214312</xdr:colOff>
      <xdr:row>95</xdr:row>
      <xdr:rowOff>157162</xdr:rowOff>
    </xdr:from>
    <xdr:to>
      <xdr:col>49</xdr:col>
      <xdr:colOff>214312</xdr:colOff>
      <xdr:row>110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A57337-C673-6141-B516-3FA2A3677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228600</xdr:colOff>
      <xdr:row>111</xdr:row>
      <xdr:rowOff>161925</xdr:rowOff>
    </xdr:from>
    <xdr:to>
      <xdr:col>49</xdr:col>
      <xdr:colOff>228600</xdr:colOff>
      <xdr:row>126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ED43DD-1954-EC40-A85A-327CB2D2D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286591</xdr:colOff>
      <xdr:row>80</xdr:row>
      <xdr:rowOff>32217</xdr:rowOff>
    </xdr:from>
    <xdr:to>
      <xdr:col>49</xdr:col>
      <xdr:colOff>287711</xdr:colOff>
      <xdr:row>94</xdr:row>
      <xdr:rowOff>108417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F025EA-94DF-4349-8438-352C1F38B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112160</xdr:colOff>
      <xdr:row>27</xdr:row>
      <xdr:rowOff>43703</xdr:rowOff>
    </xdr:from>
    <xdr:to>
      <xdr:col>50</xdr:col>
      <xdr:colOff>139054</xdr:colOff>
      <xdr:row>41</xdr:row>
      <xdr:rowOff>119903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0A7F86-84A6-7C48-979C-422C7D398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48984</xdr:colOff>
      <xdr:row>6</xdr:row>
      <xdr:rowOff>76200</xdr:rowOff>
    </xdr:from>
    <xdr:to>
      <xdr:col>51</xdr:col>
      <xdr:colOff>628649</xdr:colOff>
      <xdr:row>26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DD36D29-9F0C-8646-BCAF-C91F0697F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53</xdr:col>
      <xdr:colOff>180975</xdr:colOff>
      <xdr:row>7</xdr:row>
      <xdr:rowOff>47625</xdr:rowOff>
    </xdr:from>
    <xdr:to>
      <xdr:col>60</xdr:col>
      <xdr:colOff>761775</xdr:colOff>
      <xdr:row>26</xdr:row>
      <xdr:rowOff>161325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167CD2A-D574-E848-967E-E5838C5B2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62</xdr:col>
      <xdr:colOff>10583</xdr:colOff>
      <xdr:row>9</xdr:row>
      <xdr:rowOff>66674</xdr:rowOff>
    </xdr:from>
    <xdr:to>
      <xdr:col>75</xdr:col>
      <xdr:colOff>42333</xdr:colOff>
      <xdr:row>35</xdr:row>
      <xdr:rowOff>10583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4CFE93F-5BA2-D24A-8836-DD5127C30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289987</xdr:colOff>
      <xdr:row>148</xdr:row>
      <xdr:rowOff>96313</xdr:rowOff>
    </xdr:from>
    <xdr:to>
      <xdr:col>12</xdr:col>
      <xdr:colOff>1032933</xdr:colOff>
      <xdr:row>166</xdr:row>
      <xdr:rowOff>97367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E65C2B0-1EB2-2C41-81F4-7D938024F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1354666</xdr:colOff>
      <xdr:row>138</xdr:row>
      <xdr:rowOff>157691</xdr:rowOff>
    </xdr:from>
    <xdr:to>
      <xdr:col>17</xdr:col>
      <xdr:colOff>1725082</xdr:colOff>
      <xdr:row>170</xdr:row>
      <xdr:rowOff>137582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31F8537-C7C0-EF46-8726-7B79332F0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391582</xdr:colOff>
      <xdr:row>138</xdr:row>
      <xdr:rowOff>168274</xdr:rowOff>
    </xdr:from>
    <xdr:to>
      <xdr:col>21</xdr:col>
      <xdr:colOff>1746249</xdr:colOff>
      <xdr:row>169</xdr:row>
      <xdr:rowOff>126999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224D5F7-1D2F-2647-9068-29D082FF5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635013</xdr:colOff>
      <xdr:row>140</xdr:row>
      <xdr:rowOff>125185</xdr:rowOff>
    </xdr:from>
    <xdr:to>
      <xdr:col>33</xdr:col>
      <xdr:colOff>483810</xdr:colOff>
      <xdr:row>186</xdr:row>
      <xdr:rowOff>30238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B2890FF-3DDB-D54B-84FC-2963196A3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719666</xdr:colOff>
      <xdr:row>167</xdr:row>
      <xdr:rowOff>110066</xdr:rowOff>
    </xdr:from>
    <xdr:to>
      <xdr:col>8</xdr:col>
      <xdr:colOff>1557866</xdr:colOff>
      <xdr:row>203</xdr:row>
      <xdr:rowOff>169334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8CBB79A-45E7-E949-9DDB-E4B8DA34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639358</xdr:colOff>
      <xdr:row>40</xdr:row>
      <xdr:rowOff>59873</xdr:rowOff>
    </xdr:from>
    <xdr:to>
      <xdr:col>50</xdr:col>
      <xdr:colOff>666252</xdr:colOff>
      <xdr:row>54</xdr:row>
      <xdr:rowOff>137551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321255-CBE4-3B4E-A221-D38A3F7C3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304800</xdr:colOff>
      <xdr:row>11</xdr:row>
      <xdr:rowOff>9525</xdr:rowOff>
    </xdr:from>
    <xdr:to>
      <xdr:col>61</xdr:col>
      <xdr:colOff>123600</xdr:colOff>
      <xdr:row>32</xdr:row>
      <xdr:rowOff>123225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A798FD6-BFFF-DC4D-AFC4-BE7A2E13D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12700</xdr:rowOff>
    </xdr:from>
    <xdr:to>
      <xdr:col>0</xdr:col>
      <xdr:colOff>1600200</xdr:colOff>
      <xdr:row>2</xdr:row>
      <xdr:rowOff>185882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7DC358B-C48C-C5FD-BCE7-A63945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00"/>
          <a:ext cx="1524000" cy="554182"/>
        </a:xfrm>
        <a:prstGeom prst="rect">
          <a:avLst/>
        </a:prstGeom>
      </xdr:spPr>
    </xdr:pic>
    <xdr:clientData/>
  </xdr:twoCellAnchor>
  <xdr:twoCellAnchor>
    <xdr:from>
      <xdr:col>33</xdr:col>
      <xdr:colOff>735060</xdr:colOff>
      <xdr:row>218</xdr:row>
      <xdr:rowOff>71581</xdr:rowOff>
    </xdr:from>
    <xdr:to>
      <xdr:col>41</xdr:col>
      <xdr:colOff>942879</xdr:colOff>
      <xdr:row>264</xdr:row>
      <xdr:rowOff>38486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15C7BE-E85B-D675-6450-44F6FCF05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1376362</xdr:colOff>
      <xdr:row>99</xdr:row>
      <xdr:rowOff>80962</xdr:rowOff>
    </xdr:from>
    <xdr:to>
      <xdr:col>38</xdr:col>
      <xdr:colOff>481012</xdr:colOff>
      <xdr:row>113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1497E-8AC3-DD46-9FAE-14A9C118A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338314</xdr:colOff>
      <xdr:row>115</xdr:row>
      <xdr:rowOff>53270</xdr:rowOff>
    </xdr:from>
    <xdr:to>
      <xdr:col>39</xdr:col>
      <xdr:colOff>501298</xdr:colOff>
      <xdr:row>129</xdr:row>
      <xdr:rowOff>136525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4DB444-09CB-9D4C-9A3D-2FD737DC5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478854</xdr:colOff>
      <xdr:row>84</xdr:row>
      <xdr:rowOff>187439</xdr:rowOff>
    </xdr:from>
    <xdr:to>
      <xdr:col>42</xdr:col>
      <xdr:colOff>642958</xdr:colOff>
      <xdr:row>99</xdr:row>
      <xdr:rowOff>66084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CA412A-18E6-B143-B5AE-61B67C64F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112160</xdr:colOff>
      <xdr:row>30</xdr:row>
      <xdr:rowOff>43703</xdr:rowOff>
    </xdr:from>
    <xdr:to>
      <xdr:col>40</xdr:col>
      <xdr:colOff>139054</xdr:colOff>
      <xdr:row>44</xdr:row>
      <xdr:rowOff>119903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726DA1-28DC-ED46-9612-D3FCF3E0E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249009</xdr:colOff>
      <xdr:row>8</xdr:row>
      <xdr:rowOff>171450</xdr:rowOff>
    </xdr:from>
    <xdr:to>
      <xdr:col>42</xdr:col>
      <xdr:colOff>66674</xdr:colOff>
      <xdr:row>28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5041F1-8697-F841-B31D-11AAA6AD8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304800</xdr:colOff>
      <xdr:row>11</xdr:row>
      <xdr:rowOff>9525</xdr:rowOff>
    </xdr:from>
    <xdr:to>
      <xdr:col>51</xdr:col>
      <xdr:colOff>123600</xdr:colOff>
      <xdr:row>30</xdr:row>
      <xdr:rowOff>123225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B1920C-A995-E241-9F36-A48A147B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317500</xdr:colOff>
      <xdr:row>11</xdr:row>
      <xdr:rowOff>74705</xdr:rowOff>
    </xdr:from>
    <xdr:to>
      <xdr:col>58</xdr:col>
      <xdr:colOff>322448</xdr:colOff>
      <xdr:row>25</xdr:row>
      <xdr:rowOff>150905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CAFE88A-13F9-6F45-9B7A-D9B9DBB28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98778</xdr:colOff>
      <xdr:row>0</xdr:row>
      <xdr:rowOff>14111</xdr:rowOff>
    </xdr:from>
    <xdr:to>
      <xdr:col>0</xdr:col>
      <xdr:colOff>1622778</xdr:colOff>
      <xdr:row>2</xdr:row>
      <xdr:rowOff>173182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A51AB7E-15CC-4D4B-9E60-513B8237B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8" y="14111"/>
          <a:ext cx="1524000" cy="554182"/>
        </a:xfrm>
        <a:prstGeom prst="rect">
          <a:avLst/>
        </a:prstGeom>
      </xdr:spPr>
    </xdr:pic>
    <xdr:clientData/>
  </xdr:twoCellAnchor>
  <xdr:twoCellAnchor>
    <xdr:from>
      <xdr:col>22</xdr:col>
      <xdr:colOff>1820332</xdr:colOff>
      <xdr:row>135</xdr:row>
      <xdr:rowOff>197555</xdr:rowOff>
    </xdr:from>
    <xdr:to>
      <xdr:col>30</xdr:col>
      <xdr:colOff>1171221</xdr:colOff>
      <xdr:row>164</xdr:row>
      <xdr:rowOff>169332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925691D-A65D-8149-8524-814B42469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572064</xdr:colOff>
      <xdr:row>152</xdr:row>
      <xdr:rowOff>157198</xdr:rowOff>
    </xdr:from>
    <xdr:to>
      <xdr:col>9</xdr:col>
      <xdr:colOff>597464</xdr:colOff>
      <xdr:row>169</xdr:row>
      <xdr:rowOff>101318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C2BD6E-CB69-0745-A2AB-893FD1BE9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644878</xdr:colOff>
      <xdr:row>171</xdr:row>
      <xdr:rowOff>72531</xdr:rowOff>
    </xdr:from>
    <xdr:to>
      <xdr:col>9</xdr:col>
      <xdr:colOff>723618</xdr:colOff>
      <xdr:row>187</xdr:row>
      <xdr:rowOff>58984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5A573A-5023-F24A-BCFB-579E72F10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807720</xdr:colOff>
      <xdr:row>8</xdr:row>
      <xdr:rowOff>152400</xdr:rowOff>
    </xdr:from>
    <xdr:to>
      <xdr:col>8</xdr:col>
      <xdr:colOff>711200</xdr:colOff>
      <xdr:row>23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B8116A-445E-B64E-8C31-67DE69C77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782320</xdr:colOff>
      <xdr:row>45</xdr:row>
      <xdr:rowOff>171450</xdr:rowOff>
    </xdr:from>
    <xdr:to>
      <xdr:col>8</xdr:col>
      <xdr:colOff>807720</xdr:colOff>
      <xdr:row>61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9A685A-0BA1-4E45-ACA2-02A514D2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601980</xdr:colOff>
      <xdr:row>131</xdr:row>
      <xdr:rowOff>127000</xdr:rowOff>
    </xdr:from>
    <xdr:to>
      <xdr:col>9</xdr:col>
      <xdr:colOff>619760</xdr:colOff>
      <xdr:row>148</xdr:row>
      <xdr:rowOff>48260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CCA66E3-E6F6-D544-A8AF-7289FF99B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784860</xdr:colOff>
      <xdr:row>25</xdr:row>
      <xdr:rowOff>149861</xdr:rowOff>
    </xdr:from>
    <xdr:to>
      <xdr:col>8</xdr:col>
      <xdr:colOff>629920</xdr:colOff>
      <xdr:row>42</xdr:row>
      <xdr:rowOff>146757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AD0820F-0DDE-DE46-AAAC-78182110F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9</xdr:col>
      <xdr:colOff>292100</xdr:colOff>
      <xdr:row>80</xdr:row>
      <xdr:rowOff>161290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5AFBE1D-8399-A14F-AB48-C2A76FC95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86</xdr:row>
      <xdr:rowOff>0</xdr:rowOff>
    </xdr:from>
    <xdr:to>
      <xdr:col>9</xdr:col>
      <xdr:colOff>78740</xdr:colOff>
      <xdr:row>101</xdr:row>
      <xdr:rowOff>176953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E3FD8B9-5B50-A649-B3B9-3A33CD7E5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558800</xdr:colOff>
      <xdr:row>102</xdr:row>
      <xdr:rowOff>166255</xdr:rowOff>
    </xdr:from>
    <xdr:to>
      <xdr:col>9</xdr:col>
      <xdr:colOff>241300</xdr:colOff>
      <xdr:row>125</xdr:row>
      <xdr:rowOff>27146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AB48D02-8199-F6FF-8539-57F199CE5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" b="2474"/>
        <a:stretch/>
      </xdr:blipFill>
      <xdr:spPr>
        <a:xfrm>
          <a:off x="558800" y="20382346"/>
          <a:ext cx="7163955" cy="4375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50800</xdr:rowOff>
    </xdr:from>
    <xdr:to>
      <xdr:col>1</xdr:col>
      <xdr:colOff>698500</xdr:colOff>
      <xdr:row>3</xdr:row>
      <xdr:rowOff>33482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54EEF85-2872-BC42-B008-695C4C01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0800"/>
          <a:ext cx="1524000" cy="554182"/>
        </a:xfrm>
        <a:prstGeom prst="rect">
          <a:avLst/>
        </a:prstGeom>
      </xdr:spPr>
    </xdr:pic>
    <xdr:clientData/>
  </xdr:twoCellAnchor>
  <xdr:twoCellAnchor editAs="oneCell">
    <xdr:from>
      <xdr:col>9</xdr:col>
      <xdr:colOff>796635</xdr:colOff>
      <xdr:row>6</xdr:row>
      <xdr:rowOff>80818</xdr:rowOff>
    </xdr:from>
    <xdr:to>
      <xdr:col>22</xdr:col>
      <xdr:colOff>808182</xdr:colOff>
      <xdr:row>37</xdr:row>
      <xdr:rowOff>31537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5F1C059-610A-787F-E4AF-1A12A0127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1408545"/>
          <a:ext cx="10818092" cy="6081356"/>
        </a:xfrm>
        <a:prstGeom prst="rect">
          <a:avLst/>
        </a:prstGeom>
      </xdr:spPr>
    </xdr:pic>
    <xdr:clientData/>
  </xdr:twoCellAnchor>
  <xdr:twoCellAnchor editAs="oneCell">
    <xdr:from>
      <xdr:col>10</xdr:col>
      <xdr:colOff>103817</xdr:colOff>
      <xdr:row>39</xdr:row>
      <xdr:rowOff>23000</xdr:rowOff>
    </xdr:from>
    <xdr:to>
      <xdr:col>23</xdr:col>
      <xdr:colOff>57726</xdr:colOff>
      <xdr:row>69</xdr:row>
      <xdr:rowOff>152176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FA8C31B-DF34-5E10-2FB3-5145AA484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544" y="7873909"/>
          <a:ext cx="10760455" cy="6017358"/>
        </a:xfrm>
        <a:prstGeom prst="rect">
          <a:avLst/>
        </a:prstGeom>
      </xdr:spPr>
    </xdr:pic>
    <xdr:clientData/>
  </xdr:twoCellAnchor>
  <xdr:twoCellAnchor editAs="oneCell">
    <xdr:from>
      <xdr:col>11</xdr:col>
      <xdr:colOff>184726</xdr:colOff>
      <xdr:row>70</xdr:row>
      <xdr:rowOff>115452</xdr:rowOff>
    </xdr:from>
    <xdr:to>
      <xdr:col>23</xdr:col>
      <xdr:colOff>256620</xdr:colOff>
      <xdr:row>99</xdr:row>
      <xdr:rowOff>46182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1D8EF27-0BF5-2FF4-FC18-3F5A096E0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726" y="14050816"/>
          <a:ext cx="10047167" cy="5622639"/>
        </a:xfrm>
        <a:prstGeom prst="rect">
          <a:avLst/>
        </a:prstGeom>
      </xdr:spPr>
    </xdr:pic>
    <xdr:clientData/>
  </xdr:twoCellAnchor>
  <xdr:twoCellAnchor editAs="oneCell">
    <xdr:from>
      <xdr:col>13</xdr:col>
      <xdr:colOff>207819</xdr:colOff>
      <xdr:row>102</xdr:row>
      <xdr:rowOff>126999</xdr:rowOff>
    </xdr:from>
    <xdr:to>
      <xdr:col>20</xdr:col>
      <xdr:colOff>750454</xdr:colOff>
      <xdr:row>122</xdr:row>
      <xdr:rowOff>86662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3865716-8CE5-AD47-8CFB-D655BE40BB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" b="2474"/>
        <a:stretch/>
      </xdr:blipFill>
      <xdr:spPr>
        <a:xfrm>
          <a:off x="11014364" y="20343090"/>
          <a:ext cx="6361545" cy="38851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68091</xdr:colOff>
      <xdr:row>24</xdr:row>
      <xdr:rowOff>166871</xdr:rowOff>
    </xdr:from>
    <xdr:to>
      <xdr:col>25</xdr:col>
      <xdr:colOff>643466</xdr:colOff>
      <xdr:row>54</xdr:row>
      <xdr:rowOff>33867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629634-081F-914F-A2CB-05F2168B6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494778</xdr:colOff>
      <xdr:row>24</xdr:row>
      <xdr:rowOff>116376</xdr:rowOff>
    </xdr:from>
    <xdr:to>
      <xdr:col>13</xdr:col>
      <xdr:colOff>552562</xdr:colOff>
      <xdr:row>53</xdr:row>
      <xdr:rowOff>9803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3730CD-B2B2-2A45-BCD0-6019458C5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</xdr:row>
      <xdr:rowOff>22251</xdr:rowOff>
    </xdr:from>
    <xdr:to>
      <xdr:col>15</xdr:col>
      <xdr:colOff>660400</xdr:colOff>
      <xdr:row>38</xdr:row>
      <xdr:rowOff>1436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93A27-217F-3F31-5C77-B8F98729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03251"/>
          <a:ext cx="12242800" cy="68371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190499</xdr:rowOff>
    </xdr:from>
    <xdr:to>
      <xdr:col>16</xdr:col>
      <xdr:colOff>0</xdr:colOff>
      <xdr:row>79</xdr:row>
      <xdr:rowOff>98458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3AE8BA-FF32-50E7-6E3F-D4F1D7578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191499"/>
          <a:ext cx="12382500" cy="6956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anamaria/Library/CloudStorage/GoogleDrive-ana.orozco.net@gmail.com/Otras%20computadoras/Mi%20MacBook&#160;Air/MME%20Modelado%20/Simulacion/2%20Resultados%20Sim/3%20Resultados%20TEJ%20V41F%20RB%2021-12-2023%20formato%20V9%20RETROFIT-Biocombustibles-Emisiones-%2021-12-2023.xlsx" TargetMode="External"/><Relationship Id="rId2" Type="http://schemas.microsoft.com/office/2019/04/relationships/externalLinkLongPath" Target="/Users/anamaria/Library/CloudStorage/GoogleDrive-ana.orozco.net@gmail.com/Otras%20computadoras/Mi%20MacBook&#160;Air/MME%20Modelado%20/Simulacion/2%20Resultados%20Sim/3%20Resultados%20TEJ%20V41F%20RB%2021-12-2023%20formato%20V9%20RETROFIT-Biocombustibles-Emisiones-%2021-12-2023.xlsx?0FBB6344" TargetMode="External"/><Relationship Id="rId1" Type="http://schemas.openxmlformats.org/officeDocument/2006/relationships/externalLinkPath" Target="file:///0FBB6344/3%20Resultados%20TEJ%20V41F%20RB%2021-12-2023%20formato%20V9%20RETROFIT-Biocombustibles-Emisiones-%2021-1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amaria/Desktop/COPIA%203%20Resultados%20TEJ%20V41F%20RB%2021-12-2023%20formato%20V9%20RETROFIT-Biocombustibles-Emisiones-%2021-12-2023.xlsx" TargetMode="External"/><Relationship Id="rId1" Type="http://schemas.openxmlformats.org/officeDocument/2006/relationships/externalLinkPath" Target="/Users/anamaria/Desktop/COPIA%203%20Resultados%20TEJ%20V41F%20RB%2021-12-2023%20formato%20V9%20RETROFIT-Biocombustibles-Emisiones-%2021-1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amaria/Library/CloudStorage/GoogleDrive-ana.orozco.net@gmail.com/Otras%20computadoras/Mi%20MacBook&#160;Air/MME%20Modelado%20/Simulacion/1%20Escenarios/3%20TEJ%20HdR%20v41.xlsx" TargetMode="External"/><Relationship Id="rId1" Type="http://schemas.openxmlformats.org/officeDocument/2006/relationships/externalLinkPath" Target="/Users/anamaria/Library/CloudStorage/GoogleDrive-ana.orozco.net@gmail.com/Otras%20computadoras/Mi%20MacBook&#160;Air/MME%20Modelado%20/Simulacion/1%20Escenarios/3%20TEJ%20HdR%20v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piar directo LEAP agrupada"/>
      <sheetName val="Modelo total demanda TEJ"/>
      <sheetName val="Energía agrupada V2"/>
      <sheetName val="Energia-Categoría"/>
      <sheetName val="Modelo e-Mobility R v4"/>
      <sheetName val="Modelo gnv SC 1"/>
      <sheetName val="Modelo gnv SC 2"/>
      <sheetName val="Modelo GNL carga"/>
      <sheetName val="Energía agrupada V2 (GNL carga)"/>
      <sheetName val="Energía agrupada MODELO GNV"/>
      <sheetName val="Emisiones (Retrofit)"/>
      <sheetName val="Emisiones (Sin retrofit)"/>
      <sheetName val="Ventas-Energ"/>
      <sheetName val="Emisiones"/>
      <sheetName val="Stock"/>
      <sheetName val="Stock CON Retrofit v4"/>
      <sheetName val="Stock h2"/>
      <sheetName val="Energia-Categoría (2)"/>
      <sheetName val="COMPARACION ENERGIA"/>
    </sheetNames>
    <sheetDataSet>
      <sheetData sheetId="0">
        <row r="18">
          <cell r="B18">
            <v>15.101683451014138</v>
          </cell>
          <cell r="C18">
            <v>16.683637902252812</v>
          </cell>
          <cell r="D18">
            <v>18.603591862770926</v>
          </cell>
          <cell r="E18">
            <v>19.572175660867046</v>
          </cell>
          <cell r="F18">
            <v>20.210043809521885</v>
          </cell>
          <cell r="G18">
            <v>20.971195135356183</v>
          </cell>
          <cell r="H18">
            <v>21.475022858333766</v>
          </cell>
          <cell r="I18">
            <v>21.949840289001894</v>
          </cell>
          <cell r="J18">
            <v>22.401257497723815</v>
          </cell>
          <cell r="K18">
            <v>23.053379475808438</v>
          </cell>
          <cell r="L18">
            <v>24.226439789987754</v>
          </cell>
          <cell r="M18">
            <v>25.187414904294705</v>
          </cell>
          <cell r="N18">
            <v>25.660822810634535</v>
          </cell>
          <cell r="O18">
            <v>26.297116860998226</v>
          </cell>
          <cell r="P18">
            <v>27.395347651964968</v>
          </cell>
          <cell r="Q18">
            <v>28.126075263480811</v>
          </cell>
          <cell r="R18">
            <v>29.028180504245828</v>
          </cell>
          <cell r="S18">
            <v>29.627090011714056</v>
          </cell>
          <cell r="T18">
            <v>33.919966398492569</v>
          </cell>
          <cell r="U18">
            <v>35.211110461944187</v>
          </cell>
          <cell r="V18">
            <v>38.439450208684818</v>
          </cell>
          <cell r="W18">
            <v>40.740772319789976</v>
          </cell>
          <cell r="X18">
            <v>41.527221483975062</v>
          </cell>
          <cell r="Y18">
            <v>44.054250709127061</v>
          </cell>
          <cell r="Z18">
            <v>45.522969997020553</v>
          </cell>
          <cell r="AA18">
            <v>46.523666808920204</v>
          </cell>
          <cell r="AB18">
            <v>47.026603640687291</v>
          </cell>
          <cell r="AC18">
            <v>47.525716357073421</v>
          </cell>
          <cell r="AD18">
            <v>48.02287566740506</v>
          </cell>
          <cell r="AE18">
            <v>48.524803304628989</v>
          </cell>
          <cell r="AF18">
            <v>49.03126504882048</v>
          </cell>
          <cell r="AG18">
            <v>49.574865950878653</v>
          </cell>
          <cell r="AH18">
            <v>50.116694969992402</v>
          </cell>
          <cell r="AI18">
            <v>50.651678275364262</v>
          </cell>
          <cell r="AJ18">
            <v>51.185767096721278</v>
          </cell>
          <cell r="AK18">
            <v>51.715329849460566</v>
          </cell>
          <cell r="AL18">
            <v>52.239395681051953</v>
          </cell>
          <cell r="AM18">
            <v>52.757640468159728</v>
          </cell>
          <cell r="AN18">
            <v>53.257047799088987</v>
          </cell>
          <cell r="AO18">
            <v>53.75627221704535</v>
          </cell>
          <cell r="AP18">
            <v>54.255101943148979</v>
          </cell>
          <cell r="AQ18">
            <v>1501.1507823974537</v>
          </cell>
        </row>
        <row r="19">
          <cell r="AQ19">
            <v>8816.669057868221</v>
          </cell>
        </row>
        <row r="20">
          <cell r="AQ20">
            <v>9479.620706508842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6.7721655431052666E-8</v>
          </cell>
          <cell r="G21">
            <v>6.7721655426184186E-8</v>
          </cell>
          <cell r="H21">
            <v>6.7721655430413395E-8</v>
          </cell>
          <cell r="I21">
            <v>6.2892344535715896E-8</v>
          </cell>
          <cell r="J21">
            <v>6.1037295548864066E-8</v>
          </cell>
          <cell r="K21">
            <v>6.1204249942302621E-8</v>
          </cell>
          <cell r="L21">
            <v>9.4329241546596632E-8</v>
          </cell>
          <cell r="M21">
            <v>9.4167502309112425E-8</v>
          </cell>
          <cell r="N21">
            <v>9.3997635458472231E-8</v>
          </cell>
          <cell r="O21">
            <v>9.3819686008326653E-8</v>
          </cell>
          <cell r="P21">
            <v>9.363370105499334E-8</v>
          </cell>
          <cell r="Q21">
            <v>9.3439729756685228E-8</v>
          </cell>
          <cell r="R21">
            <v>9.3237823311858563E-8</v>
          </cell>
          <cell r="S21">
            <v>9.3028034936693392E-8</v>
          </cell>
          <cell r="T21">
            <v>9.2810419841720641E-8</v>
          </cell>
          <cell r="U21">
            <v>9.2585035207610978E-8</v>
          </cell>
          <cell r="V21">
            <v>9.2352112533540046E-8</v>
          </cell>
          <cell r="W21">
            <v>9.2111923714455612E-8</v>
          </cell>
          <cell r="X21">
            <v>9.1864968036719949E-8</v>
          </cell>
          <cell r="Y21">
            <v>9.1611675286732047E-8</v>
          </cell>
          <cell r="Z21">
            <v>9.1352398658123885E-8</v>
          </cell>
          <cell r="AA21">
            <v>9.1087472587635796E-8</v>
          </cell>
          <cell r="AB21">
            <v>9.0817261446813075E-8</v>
          </cell>
          <cell r="AC21">
            <v>9.0542142865771212E-8</v>
          </cell>
          <cell r="AD21">
            <v>9.0262354647285378E-8</v>
          </cell>
          <cell r="AE21">
            <v>8.9978221539081633E-8</v>
          </cell>
          <cell r="AF21">
            <v>8.9690009700061505E-8</v>
          </cell>
          <cell r="AG21">
            <v>8.9397983460241475E-8</v>
          </cell>
          <cell r="AH21">
            <v>8.9102485053079252E-8</v>
          </cell>
          <cell r="AI21">
            <v>8.8803813956881503E-8</v>
          </cell>
          <cell r="AJ21">
            <v>8.8502291032000816E-8</v>
          </cell>
          <cell r="AK21">
            <v>8.8198266073847117E-8</v>
          </cell>
          <cell r="AL21">
            <v>8.7892133167068841E-8</v>
          </cell>
          <cell r="AM21">
            <v>8.7584227111928656E-8</v>
          </cell>
          <cell r="AN21">
            <v>8.7274792552756872E-8</v>
          </cell>
          <cell r="AO21">
            <v>8.6964071953124502E-8</v>
          </cell>
          <cell r="AP21">
            <v>8.6652258272442943E-8</v>
          </cell>
          <cell r="AQ21">
            <v>3.2053905293961951E-6</v>
          </cell>
        </row>
        <row r="22">
          <cell r="B22">
            <v>3.0834658799728078E-5</v>
          </cell>
          <cell r="C22">
            <v>1.3191583141595712E-2</v>
          </cell>
          <cell r="D22">
            <v>1.4150421208970778E-2</v>
          </cell>
          <cell r="E22">
            <v>1.5073137254844554E-2</v>
          </cell>
          <cell r="F22">
            <v>1.7360186001368759E-2</v>
          </cell>
          <cell r="G22">
            <v>2.2524921964002367E-2</v>
          </cell>
          <cell r="H22">
            <v>0.52044509935020378</v>
          </cell>
          <cell r="I22">
            <v>0.20862093763169709</v>
          </cell>
          <cell r="J22">
            <v>0.28977380205992337</v>
          </cell>
          <cell r="K22">
            <v>0.35438255746410458</v>
          </cell>
          <cell r="L22">
            <v>0.23550581567351145</v>
          </cell>
          <cell r="M22">
            <v>0.24394635357801722</v>
          </cell>
          <cell r="N22">
            <v>0.33150362132243882</v>
          </cell>
          <cell r="AQ22">
            <v>1616.6314505466203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2.5988502977258533E-6</v>
          </cell>
          <cell r="O23">
            <v>8.2758254233411239E-6</v>
          </cell>
          <cell r="P23">
            <v>2.1161956554186594E-5</v>
          </cell>
          <cell r="Q23">
            <v>5.0411271927098381E-5</v>
          </cell>
          <cell r="R23">
            <v>1.1679804543902935E-4</v>
          </cell>
          <cell r="S23">
            <v>2.6744387828920473E-4</v>
          </cell>
          <cell r="T23">
            <v>6.0914526288626686E-4</v>
          </cell>
          <cell r="U23">
            <v>1.3834454413720867E-3</v>
          </cell>
          <cell r="V23">
            <v>3.1342688368185614E-3</v>
          </cell>
          <cell r="W23">
            <v>7.0743828225760738E-3</v>
          </cell>
          <cell r="X23">
            <v>1.5850022512266002E-2</v>
          </cell>
          <cell r="Y23">
            <v>3.4969931684195106E-2</v>
          </cell>
          <cell r="Z23">
            <v>7.4814888523144815E-2</v>
          </cell>
          <cell r="AA23">
            <v>0.15135551572158681</v>
          </cell>
          <cell r="AB23">
            <v>0.28097207465780516</v>
          </cell>
          <cell r="AC23">
            <v>0.4692569021324533</v>
          </cell>
          <cell r="AD23">
            <v>0.70680749757643391</v>
          </cell>
          <cell r="AE23">
            <v>0.9780959039136583</v>
          </cell>
          <cell r="AF23">
            <v>1.2705311102496344</v>
          </cell>
          <cell r="AG23">
            <v>1.5765798856465094</v>
          </cell>
          <cell r="AH23">
            <v>1.8923666086467748</v>
          </cell>
          <cell r="AI23">
            <v>2.2160585349453115</v>
          </cell>
          <cell r="AJ23">
            <v>2.5468461544509364</v>
          </cell>
          <cell r="AK23">
            <v>2.8844122155942991</v>
          </cell>
          <cell r="AL23">
            <v>3.2286620642693369</v>
          </cell>
          <cell r="AM23">
            <v>3.5796137615307546</v>
          </cell>
          <cell r="AN23">
            <v>3.9373322358022036</v>
          </cell>
          <cell r="AO23">
            <v>4.3019081441645524</v>
          </cell>
          <cell r="AP23">
            <v>4.6734452983831538</v>
          </cell>
          <cell r="AQ23">
            <v>34.832546682596593</v>
          </cell>
        </row>
        <row r="30">
          <cell r="B30">
            <v>106.21185938040027</v>
          </cell>
          <cell r="C30">
            <v>116.10587307580916</v>
          </cell>
          <cell r="D30">
            <v>127.05049276068439</v>
          </cell>
          <cell r="E30">
            <v>137.93368113199236</v>
          </cell>
          <cell r="F30">
            <v>149.89348712173941</v>
          </cell>
          <cell r="G30">
            <v>159.40821692325449</v>
          </cell>
          <cell r="H30">
            <v>170.60205921958146</v>
          </cell>
          <cell r="I30">
            <v>181.41284253153597</v>
          </cell>
          <cell r="J30">
            <v>187.51459265015913</v>
          </cell>
          <cell r="K30">
            <v>193.80808360249262</v>
          </cell>
          <cell r="L30">
            <v>209.65285622004308</v>
          </cell>
          <cell r="M30">
            <v>220.56378297527712</v>
          </cell>
          <cell r="N30">
            <v>223.3839175512191</v>
          </cell>
          <cell r="O30">
            <v>225.35968746225041</v>
          </cell>
        </row>
        <row r="31">
          <cell r="B31">
            <v>4.8150134195899774</v>
          </cell>
          <cell r="C31">
            <v>6.1507296848908171</v>
          </cell>
          <cell r="D31">
            <v>6.7854840229292099</v>
          </cell>
          <cell r="E31">
            <v>7.5460327595545369</v>
          </cell>
          <cell r="F31">
            <v>8.2003260913636549</v>
          </cell>
          <cell r="G31">
            <v>10.623224390394139</v>
          </cell>
          <cell r="H31">
            <v>9.8230654896705154</v>
          </cell>
          <cell r="I31">
            <v>8.2705764337232335</v>
          </cell>
          <cell r="J31">
            <v>12.130856799457613</v>
          </cell>
          <cell r="K31">
            <v>16.395911627976602</v>
          </cell>
          <cell r="L31">
            <v>17.736358769157661</v>
          </cell>
          <cell r="M31">
            <v>18.659408971878111</v>
          </cell>
          <cell r="N31">
            <v>18.897988686545641</v>
          </cell>
          <cell r="O31">
            <v>19.065136249517924</v>
          </cell>
          <cell r="P31">
            <v>19.210463139126077</v>
          </cell>
          <cell r="Q31">
            <v>19.310287714289334</v>
          </cell>
          <cell r="R31">
            <v>19.361480442158694</v>
          </cell>
          <cell r="S31">
            <v>19.374524454951082</v>
          </cell>
          <cell r="T31">
            <v>19.376101511761917</v>
          </cell>
          <cell r="U31">
            <v>19.363376299141972</v>
          </cell>
          <cell r="V31">
            <v>19.345292404307131</v>
          </cell>
          <cell r="W31">
            <v>19.25025334303745</v>
          </cell>
          <cell r="X31">
            <v>19.132952563981636</v>
          </cell>
          <cell r="Y31">
            <v>18.993075796368949</v>
          </cell>
          <cell r="Z31">
            <v>18.830615267088852</v>
          </cell>
          <cell r="AA31">
            <v>18.647139991865018</v>
          </cell>
          <cell r="AB31">
            <v>18.461872943083446</v>
          </cell>
          <cell r="AC31">
            <v>18.274906113113691</v>
          </cell>
          <cell r="AD31">
            <v>18.086359582842935</v>
          </cell>
          <cell r="AE31">
            <v>17.896399914572665</v>
          </cell>
          <cell r="AF31">
            <v>17.705196894194987</v>
          </cell>
          <cell r="AG31">
            <v>17.513182579898938</v>
          </cell>
          <cell r="AH31">
            <v>17.3199716048974</v>
          </cell>
          <cell r="AI31">
            <v>17.125267317292032</v>
          </cell>
          <cell r="AJ31">
            <v>16.929596913971292</v>
          </cell>
          <cell r="AK31">
            <v>16.732774130153761</v>
          </cell>
          <cell r="AL31">
            <v>16.535201714925407</v>
          </cell>
          <cell r="AM31">
            <v>16.337031171982943</v>
          </cell>
          <cell r="AN31">
            <v>16.137768096656494</v>
          </cell>
          <cell r="AO31">
            <v>15.938291155531187</v>
          </cell>
          <cell r="AP31">
            <v>15.738682864284812</v>
          </cell>
        </row>
        <row r="32">
          <cell r="B32">
            <v>179.80843382937147</v>
          </cell>
          <cell r="C32">
            <v>193.97971817701392</v>
          </cell>
          <cell r="D32">
            <v>213.739856744956</v>
          </cell>
          <cell r="E32">
            <v>225.45134297932398</v>
          </cell>
          <cell r="F32">
            <v>235.72862952922827</v>
          </cell>
          <cell r="G32">
            <v>245.14722699227437</v>
          </cell>
          <cell r="H32">
            <v>250.84150286545562</v>
          </cell>
          <cell r="I32">
            <v>254.51222744942208</v>
          </cell>
          <cell r="J32">
            <v>257.79049392107805</v>
          </cell>
          <cell r="K32">
            <v>265.96055583944235</v>
          </cell>
          <cell r="L32">
            <v>281.44271388724928</v>
          </cell>
          <cell r="M32">
            <v>291.32644193557564</v>
          </cell>
          <cell r="N32">
            <v>295.00246399698688</v>
          </cell>
        </row>
        <row r="33">
          <cell r="B33">
            <v>10.666602006827119</v>
          </cell>
          <cell r="C33">
            <v>14.175360884059069</v>
          </cell>
          <cell r="D33">
            <v>16.236317932207761</v>
          </cell>
          <cell r="E33">
            <v>17.204283949234821</v>
          </cell>
          <cell r="F33">
            <v>20.498141698193763</v>
          </cell>
          <cell r="G33">
            <v>21.317150173241249</v>
          </cell>
          <cell r="H33">
            <v>21.812304596996142</v>
          </cell>
          <cell r="I33">
            <v>25.17153897851427</v>
          </cell>
          <cell r="J33">
            <v>28.643388213453115</v>
          </cell>
          <cell r="K33">
            <v>29.551172871049147</v>
          </cell>
          <cell r="L33">
            <v>31.271412654138807</v>
          </cell>
          <cell r="M33">
            <v>32.369604659508404</v>
          </cell>
          <cell r="N33">
            <v>32.778051555220763</v>
          </cell>
          <cell r="O33">
            <v>33.29654687295394</v>
          </cell>
          <cell r="P33">
            <v>33.518120299077331</v>
          </cell>
          <cell r="Q33">
            <v>33.562924646936118</v>
          </cell>
          <cell r="R33">
            <v>33.577585177043701</v>
          </cell>
          <cell r="S33">
            <v>33.516720150679134</v>
          </cell>
          <cell r="T33">
            <v>33.157273544743518</v>
          </cell>
          <cell r="U33">
            <v>32.430775409784019</v>
          </cell>
          <cell r="V33">
            <v>31.002813443563753</v>
          </cell>
          <cell r="W33">
            <v>28.250475963664151</v>
          </cell>
          <cell r="X33">
            <v>25.156879602524835</v>
          </cell>
          <cell r="Y33">
            <v>21.726103797721283</v>
          </cell>
          <cell r="Z33">
            <v>20.272934353424667</v>
          </cell>
          <cell r="AA33">
            <v>20.025260231876615</v>
          </cell>
          <cell r="AB33">
            <v>19.12836788776411</v>
          </cell>
          <cell r="AC33">
            <v>17.583783503161239</v>
          </cell>
          <cell r="AD33">
            <v>16.042785964112408</v>
          </cell>
          <cell r="AE33">
            <v>14.505878093878261</v>
          </cell>
          <cell r="AF33">
            <v>13.956669822564647</v>
          </cell>
          <cell r="AG33">
            <v>13.930980943385183</v>
          </cell>
          <cell r="AH33">
            <v>13.905391444597299</v>
          </cell>
          <cell r="AI33">
            <v>13.877548215177733</v>
          </cell>
          <cell r="AJ33">
            <v>13.849606646816889</v>
          </cell>
          <cell r="AK33">
            <v>13.818187458226104</v>
          </cell>
          <cell r="AL33">
            <v>13.789001870045006</v>
          </cell>
          <cell r="AM33">
            <v>13.758514717579287</v>
          </cell>
          <cell r="AN33">
            <v>13.726290576007777</v>
          </cell>
          <cell r="AO33">
            <v>13.693052457658315</v>
          </cell>
          <cell r="AP33">
            <v>13.658903723914722</v>
          </cell>
        </row>
      </sheetData>
      <sheetData sheetId="1"/>
      <sheetData sheetId="2"/>
      <sheetData sheetId="3"/>
      <sheetData sheetId="4">
        <row r="50">
          <cell r="D50">
            <v>244.70699144130492</v>
          </cell>
          <cell r="E50">
            <v>245.36553726793105</v>
          </cell>
          <cell r="F50">
            <v>245.16866200492964</v>
          </cell>
          <cell r="G50">
            <v>244.16892818094223</v>
          </cell>
          <cell r="H50">
            <v>242.59581844799314</v>
          </cell>
          <cell r="I50">
            <v>240.27371019487305</v>
          </cell>
          <cell r="J50">
            <v>237.13928836432888</v>
          </cell>
          <cell r="K50">
            <v>232.1200205767058</v>
          </cell>
          <cell r="L50">
            <v>225.68582178588784</v>
          </cell>
          <cell r="M50">
            <v>217.63810656880548</v>
          </cell>
          <cell r="N50">
            <v>207.84279789583562</v>
          </cell>
          <cell r="O50">
            <v>196.30622831010999</v>
          </cell>
          <cell r="P50">
            <v>183.39468663337422</v>
          </cell>
          <cell r="Q50">
            <v>169.4713391166384</v>
          </cell>
          <cell r="R50">
            <v>155.09844150820851</v>
          </cell>
          <cell r="S50">
            <v>140.9504196670421</v>
          </cell>
          <cell r="T50">
            <v>127.67938671854347</v>
          </cell>
          <cell r="U50">
            <v>115.78878459259826</v>
          </cell>
          <cell r="V50">
            <v>105.55418157826384</v>
          </cell>
          <cell r="W50">
            <v>97.030776975435771</v>
          </cell>
          <cell r="X50">
            <v>90.109487113002729</v>
          </cell>
          <cell r="Y50">
            <v>84.578743695221732</v>
          </cell>
          <cell r="Z50">
            <v>80.194315084659721</v>
          </cell>
          <cell r="AA50">
            <v>76.717166767767779</v>
          </cell>
          <cell r="AB50">
            <v>73.934488552678559</v>
          </cell>
          <cell r="AC50">
            <v>71.677105600292137</v>
          </cell>
          <cell r="AD50">
            <v>69.808767949746226</v>
          </cell>
        </row>
        <row r="52">
          <cell r="C52">
            <v>2.1928580394520583</v>
          </cell>
          <cell r="D52">
            <v>3.3073569088212942</v>
          </cell>
          <cell r="E52">
            <v>4.882292282094074</v>
          </cell>
          <cell r="F52">
            <v>7.7561263464918344</v>
          </cell>
          <cell r="G52">
            <v>11.469303991160841</v>
          </cell>
          <cell r="H52">
            <v>17.873752755321334</v>
          </cell>
          <cell r="I52">
            <v>28.990857984485494</v>
          </cell>
          <cell r="J52">
            <v>38.494657660583442</v>
          </cell>
          <cell r="K52">
            <v>50.376584063997655</v>
          </cell>
          <cell r="L52">
            <v>58.867875046940505</v>
          </cell>
          <cell r="M52">
            <v>61.327174194665517</v>
          </cell>
          <cell r="N52">
            <v>72.791983759072934</v>
          </cell>
          <cell r="O52">
            <v>79.776690420491846</v>
          </cell>
          <cell r="P52">
            <v>88.653616955078022</v>
          </cell>
          <cell r="Q52">
            <v>92.561671057140984</v>
          </cell>
          <cell r="R52">
            <v>100.27643124038985</v>
          </cell>
          <cell r="S52">
            <v>115.8595029312762</v>
          </cell>
          <cell r="T52">
            <v>121.7823787847104</v>
          </cell>
          <cell r="U52">
            <v>133.21980892887998</v>
          </cell>
          <cell r="V52">
            <v>139.54773508078128</v>
          </cell>
          <cell r="W52">
            <v>149.12237202665116</v>
          </cell>
          <cell r="X52">
            <v>158.84924876909997</v>
          </cell>
          <cell r="Y52">
            <v>162.2719466580235</v>
          </cell>
          <cell r="Z52">
            <v>175.74136679523289</v>
          </cell>
          <cell r="AA52">
            <v>186.1214934510779</v>
          </cell>
          <cell r="AB52">
            <v>197.28001872353315</v>
          </cell>
          <cell r="AC52">
            <v>207.83139146924822</v>
          </cell>
          <cell r="AD52">
            <v>235.15264884630912</v>
          </cell>
        </row>
        <row r="62">
          <cell r="D62">
            <v>328.8817095312657</v>
          </cell>
          <cell r="E62">
            <v>325.43637774678996</v>
          </cell>
          <cell r="F62">
            <v>319.49780919221246</v>
          </cell>
          <cell r="G62">
            <v>309.71213445886218</v>
          </cell>
          <cell r="H62">
            <v>293.20505128355842</v>
          </cell>
          <cell r="I62">
            <v>269.3161762394061</v>
          </cell>
          <cell r="J62">
            <v>236.78289019630898</v>
          </cell>
          <cell r="K62">
            <v>194.85391117892758</v>
          </cell>
          <cell r="L62">
            <v>155.20711623100672</v>
          </cell>
          <cell r="M62">
            <v>130.35662278632768</v>
          </cell>
          <cell r="N62">
            <v>117.58301924986307</v>
          </cell>
          <cell r="O62">
            <v>110.82358556873268</v>
          </cell>
          <cell r="P62">
            <v>105.86001334581239</v>
          </cell>
          <cell r="Q62">
            <v>97.311990611871451</v>
          </cell>
          <cell r="R62">
            <v>88.783818161051798</v>
          </cell>
          <cell r="S62">
            <v>80.278278712579365</v>
          </cell>
          <cell r="T62">
            <v>77.238856046096672</v>
          </cell>
          <cell r="U62">
            <v>77.096688919829901</v>
          </cell>
          <cell r="V62">
            <v>76.955071783485991</v>
          </cell>
          <cell r="W62">
            <v>76.800982074670245</v>
          </cell>
          <cell r="X62">
            <v>76.646348139515041</v>
          </cell>
          <cell r="Y62">
            <v>76.472468394883876</v>
          </cell>
          <cell r="Z62">
            <v>76.310949818260681</v>
          </cell>
          <cell r="AA62">
            <v>76.142228138197154</v>
          </cell>
          <cell r="AB62">
            <v>75.963893631205607</v>
          </cell>
          <cell r="AC62">
            <v>75.779947584542924</v>
          </cell>
          <cell r="AD62">
            <v>61.932058295782781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iar directo LEAP agrupada"/>
      <sheetName val="Energía agrupada V2"/>
      <sheetName val="Modelo e-Mobility R v4"/>
      <sheetName val="Modelo gnv SC 1"/>
      <sheetName val="Modelo gnv SC 2"/>
      <sheetName val="Modelo GNL carga"/>
      <sheetName val="Energía agrupada V2 (GNL carga)"/>
      <sheetName val="Energía agrupada MODELO GNV"/>
      <sheetName val="Energia-Categoría"/>
      <sheetName val="Emisiones (Retrofit)"/>
      <sheetName val="Emisiones (Sin retrofit)"/>
      <sheetName val="Ventas-Energ"/>
      <sheetName val="Emisiones"/>
      <sheetName val="Stock"/>
      <sheetName val="Stock CON Retrofit v4"/>
      <sheetName val="Stock h2"/>
      <sheetName val="Energia-Categoría (2)"/>
      <sheetName val="COMPARACION"/>
      <sheetName val="COMPARACION ENERGIA"/>
      <sheetName val="(old) COMPARACION ENERGIA"/>
    </sheetNames>
    <sheetDataSet>
      <sheetData sheetId="0"/>
      <sheetData sheetId="1"/>
      <sheetData sheetId="2">
        <row r="119">
          <cell r="A119" t="str">
            <v># RECONVERSIONES / AÑO</v>
          </cell>
        </row>
        <row r="120">
          <cell r="A120" t="str">
            <v>taxis</v>
          </cell>
          <cell r="E120">
            <v>1000</v>
          </cell>
          <cell r="G120">
            <v>504.99883006062441</v>
          </cell>
          <cell r="H120">
            <v>686.08389188809315</v>
          </cell>
          <cell r="I120">
            <v>923.98847455940449</v>
          </cell>
          <cell r="J120">
            <v>1229.8418378072643</v>
          </cell>
          <cell r="K120">
            <v>1611.5661161030612</v>
          </cell>
          <cell r="L120">
            <v>2069.0877704887671</v>
          </cell>
          <cell r="M120">
            <v>2587.9545119719151</v>
          </cell>
          <cell r="N120">
            <v>3133.143084315303</v>
          </cell>
          <cell r="O120">
            <v>3646.9167479564185</v>
          </cell>
          <cell r="P120">
            <v>4055.6086710113887</v>
          </cell>
          <cell r="Q120">
            <v>4287.5134694520275</v>
          </cell>
          <cell r="R120">
            <v>4296.8513537848812</v>
          </cell>
          <cell r="S120">
            <v>4081.7023505920224</v>
          </cell>
          <cell r="T120">
            <v>3684.7982281159493</v>
          </cell>
          <cell r="U120">
            <v>3176.6510329014127</v>
          </cell>
          <cell r="V120">
            <v>2631.5695319602746</v>
          </cell>
          <cell r="W120">
            <v>2108.9749616690533</v>
          </cell>
          <cell r="X120">
            <v>1645.7314380917596</v>
          </cell>
          <cell r="Y120">
            <v>1257.744339414312</v>
          </cell>
          <cell r="Z120">
            <v>945.99587861762848</v>
          </cell>
          <cell r="AA120">
            <v>703.00529429090966</v>
          </cell>
          <cell r="AB120">
            <v>517.77035879828327</v>
          </cell>
          <cell r="AC120">
            <v>1373.828480319964</v>
          </cell>
          <cell r="AD120">
            <v>525</v>
          </cell>
        </row>
        <row r="121">
          <cell r="A121" t="str">
            <v>particulares</v>
          </cell>
          <cell r="E121">
            <v>500</v>
          </cell>
          <cell r="G121">
            <v>15306.293076138878</v>
          </cell>
          <cell r="H121">
            <v>20794.901886795364</v>
          </cell>
          <cell r="I121">
            <v>28005.68545650474</v>
          </cell>
          <cell r="J121">
            <v>37275.966767121819</v>
          </cell>
          <cell r="K121">
            <v>48845.862240288843</v>
          </cell>
          <cell r="L121">
            <v>62713.142942437902</v>
          </cell>
          <cell r="M121">
            <v>78439.766332137282</v>
          </cell>
          <cell r="N121">
            <v>94964.192871992534</v>
          </cell>
          <cell r="O121">
            <v>110536.44730582641</v>
          </cell>
          <cell r="P121">
            <v>122923.72026520979</v>
          </cell>
          <cell r="Q121">
            <v>129952.65300604259</v>
          </cell>
          <cell r="R121">
            <v>130235.68018512044</v>
          </cell>
          <cell r="S121">
            <v>123714.60825013451</v>
          </cell>
          <cell r="T121">
            <v>111684.61835685663</v>
          </cell>
          <cell r="U121">
            <v>96282.899713591905</v>
          </cell>
          <cell r="V121">
            <v>79761.718460983597</v>
          </cell>
          <cell r="W121">
            <v>63922.10621491936</v>
          </cell>
          <cell r="X121">
            <v>49881.398166851141</v>
          </cell>
          <cell r="Y121">
            <v>38121.679354423424</v>
          </cell>
          <cell r="Z121">
            <v>28672.720222347183</v>
          </cell>
          <cell r="AA121">
            <v>21307.782172885723</v>
          </cell>
          <cell r="AB121">
            <v>15693.392511330545</v>
          </cell>
          <cell r="AC121">
            <v>41640.138757548295</v>
          </cell>
          <cell r="AD121">
            <v>15912.519765656209</v>
          </cell>
        </row>
        <row r="122">
          <cell r="A122" t="str">
            <v>buses brt gasolina</v>
          </cell>
          <cell r="D122">
            <v>0</v>
          </cell>
          <cell r="E122">
            <v>0</v>
          </cell>
          <cell r="G122">
            <v>24.7454347438306</v>
          </cell>
          <cell r="H122">
            <v>33.618779222660834</v>
          </cell>
          <cell r="I122">
            <v>45.276335587780423</v>
          </cell>
          <cell r="J122">
            <v>60.26344841044272</v>
          </cell>
          <cell r="K122">
            <v>78.968309999073512</v>
          </cell>
          <cell r="L122">
            <v>101.38731687307319</v>
          </cell>
          <cell r="M122">
            <v>126.81229278950036</v>
          </cell>
          <cell r="N122">
            <v>153.52706406607115</v>
          </cell>
          <cell r="O122">
            <v>178.70247420554369</v>
          </cell>
          <cell r="P122">
            <v>198.72877666464717</v>
          </cell>
          <cell r="Q122">
            <v>210.09233775627399</v>
          </cell>
          <cell r="R122">
            <v>210.54990318741829</v>
          </cell>
          <cell r="S122">
            <v>200.0073923897794</v>
          </cell>
          <cell r="T122">
            <v>180.55870364507518</v>
          </cell>
          <cell r="U122">
            <v>155.65899594093548</v>
          </cell>
          <cell r="V122">
            <v>128.94947126740544</v>
          </cell>
          <cell r="W122">
            <v>103.34182810698621</v>
          </cell>
          <cell r="X122">
            <v>80.642444067209908</v>
          </cell>
          <cell r="Y122">
            <v>61.630698177385511</v>
          </cell>
          <cell r="Z122">
            <v>46.354719830647809</v>
          </cell>
          <cell r="AA122">
            <v>34.447944428613482</v>
          </cell>
          <cell r="AB122">
            <v>25.371252096553235</v>
          </cell>
          <cell r="AC122">
            <v>67.318934194149733</v>
          </cell>
          <cell r="AD122">
            <v>25.725511560000086</v>
          </cell>
        </row>
        <row r="123">
          <cell r="A123" t="str">
            <v>buses brt diesel</v>
          </cell>
          <cell r="D123">
            <v>0</v>
          </cell>
          <cell r="E123">
            <v>0</v>
          </cell>
          <cell r="G123">
            <v>55.250193537142138</v>
          </cell>
          <cell r="H123">
            <v>75.062090351738505</v>
          </cell>
          <cell r="I123">
            <v>101.09041646565254</v>
          </cell>
          <cell r="J123">
            <v>134.55278609411573</v>
          </cell>
          <cell r="K123">
            <v>176.31593285454846</v>
          </cell>
          <cell r="L123">
            <v>226.37181110125471</v>
          </cell>
          <cell r="M123">
            <v>283.13924536142645</v>
          </cell>
          <cell r="N123">
            <v>342.78646104427139</v>
          </cell>
          <cell r="O123">
            <v>398.99667908982701</v>
          </cell>
          <cell r="P123">
            <v>443.71026356118773</v>
          </cell>
          <cell r="Q123">
            <v>469.08217381788836</v>
          </cell>
          <cell r="R123">
            <v>470.10379978196397</v>
          </cell>
          <cell r="S123">
            <v>446.56508373325232</v>
          </cell>
          <cell r="T123">
            <v>403.14116217711671</v>
          </cell>
          <cell r="U123">
            <v>347.54651678439677</v>
          </cell>
          <cell r="V123">
            <v>287.91101541719854</v>
          </cell>
          <cell r="W123">
            <v>230.7357321663776</v>
          </cell>
          <cell r="X123">
            <v>180.05384379566385</v>
          </cell>
          <cell r="Y123">
            <v>137.60550329303442</v>
          </cell>
          <cell r="Z123">
            <v>103.49817121890828</v>
          </cell>
          <cell r="AA123">
            <v>76.913403071736866</v>
          </cell>
          <cell r="AB123">
            <v>56.647482783210762</v>
          </cell>
          <cell r="AC123">
            <v>150.30587182826457</v>
          </cell>
          <cell r="AD123">
            <v>57.438453082193519</v>
          </cell>
        </row>
        <row r="124">
          <cell r="A124" t="str">
            <v>2 y 3 ruedas (incl. Bici con motor comb)</v>
          </cell>
          <cell r="G124">
            <v>30000</v>
          </cell>
          <cell r="H124">
            <v>50000</v>
          </cell>
          <cell r="I124">
            <v>100000</v>
          </cell>
          <cell r="J124">
            <v>111123.54113183415</v>
          </cell>
          <cell r="K124">
            <v>107053.89334456436</v>
          </cell>
          <cell r="L124">
            <v>137446.36306828482</v>
          </cell>
          <cell r="M124">
            <v>171913.89390536677</v>
          </cell>
          <cell r="N124">
            <v>208129.94405257131</v>
          </cell>
          <cell r="O124">
            <v>242259.14945165336</v>
          </cell>
          <cell r="P124">
            <v>269407.93416754762</v>
          </cell>
          <cell r="Q124">
            <v>284813.01827194006</v>
          </cell>
          <cell r="R124">
            <v>285433.31976838154</v>
          </cell>
          <cell r="S124">
            <v>271141.29773413041</v>
          </cell>
          <cell r="T124">
            <v>244775.5587358959</v>
          </cell>
          <cell r="U124">
            <v>211020.11110252189</v>
          </cell>
          <cell r="V124">
            <v>174811.17354620807</v>
          </cell>
          <cell r="W124">
            <v>140096.00869421428</v>
          </cell>
          <cell r="X124">
            <v>109323.44387663016</v>
          </cell>
          <cell r="Y124">
            <v>83550.049247733783</v>
          </cell>
          <cell r="Z124">
            <v>62841.071726437658</v>
          </cell>
          <cell r="AA124">
            <v>46699.575675907545</v>
          </cell>
          <cell r="AB124">
            <v>34394.699797859881</v>
          </cell>
          <cell r="AC124">
            <v>91261.342700316105</v>
          </cell>
          <cell r="AD124">
            <v>34874.95390000008</v>
          </cell>
        </row>
        <row r="126">
          <cell r="D126">
            <v>0</v>
          </cell>
          <cell r="E126">
            <v>17500</v>
          </cell>
          <cell r="F126">
            <v>44786.658015362591</v>
          </cell>
          <cell r="G126">
            <v>45891.287534480478</v>
          </cell>
          <cell r="H126">
            <v>71589.666648257858</v>
          </cell>
          <cell r="I126">
            <v>129076.04068311758</v>
          </cell>
          <cell r="J126">
            <v>149824.16597126779</v>
          </cell>
          <cell r="K126">
            <v>157766.6059438099</v>
          </cell>
          <cell r="L126">
            <v>202556.35290918581</v>
          </cell>
          <cell r="M126">
            <v>253351.56628762689</v>
          </cell>
          <cell r="N126">
            <v>306723.59353398951</v>
          </cell>
          <cell r="O126">
            <v>357020.21265873156</v>
          </cell>
          <cell r="P126">
            <v>397029.70214399463</v>
          </cell>
          <cell r="Q126">
            <v>419732.35925900884</v>
          </cell>
          <cell r="R126">
            <v>420646.50501025619</v>
          </cell>
          <cell r="S126">
            <v>399584.18081097997</v>
          </cell>
          <cell r="T126">
            <v>360728.67518669064</v>
          </cell>
          <cell r="U126">
            <v>310982.86736174056</v>
          </cell>
          <cell r="V126">
            <v>257621.32202583653</v>
          </cell>
          <cell r="W126">
            <v>206461.16743107606</v>
          </cell>
          <cell r="X126">
            <v>161111.26976943592</v>
          </cell>
          <cell r="Y126">
            <v>123128.70914304194</v>
          </cell>
          <cell r="Z126">
            <v>92609.640718452021</v>
          </cell>
          <cell r="AA126">
            <v>68821.724490584529</v>
          </cell>
          <cell r="AB126">
            <v>50687.881402868472</v>
          </cell>
          <cell r="AC126">
            <v>134492.93474420678</v>
          </cell>
          <cell r="AD126">
            <v>51395.637630298479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2010</v>
          </cell>
        </row>
      </sheetData>
      <sheetData sheetId="12"/>
      <sheetData sheetId="13">
        <row r="7">
          <cell r="B7">
            <v>2619668.0001106025</v>
          </cell>
          <cell r="C7">
            <v>2850607.0000053649</v>
          </cell>
          <cell r="D7">
            <v>3054224.0004044287</v>
          </cell>
          <cell r="E7">
            <v>3241597.0002371101</v>
          </cell>
          <cell r="F7">
            <v>3447049.9994858275</v>
          </cell>
          <cell r="G7">
            <v>3628484.0005600308</v>
          </cell>
          <cell r="H7">
            <v>3791076.0001796945</v>
          </cell>
          <cell r="I7">
            <v>3938890.0005805218</v>
          </cell>
          <cell r="J7">
            <v>4092502.999500941</v>
          </cell>
          <cell r="K7">
            <v>4243798.0007114736</v>
          </cell>
          <cell r="L7">
            <v>4437506.0776609182</v>
          </cell>
          <cell r="M7">
            <v>4551046.0923941676</v>
          </cell>
          <cell r="N7">
            <v>4664558.1274460638</v>
          </cell>
          <cell r="O7">
            <v>4782231.3172336482</v>
          </cell>
        </row>
        <row r="8">
          <cell r="B8">
            <v>2508792.3960688165</v>
          </cell>
          <cell r="C8">
            <v>2729913.1156113916</v>
          </cell>
          <cell r="D8">
            <v>2924884.0876288656</v>
          </cell>
          <cell r="E8">
            <v>3104297.4559625075</v>
          </cell>
          <cell r="F8">
            <v>3301020.7219292927</v>
          </cell>
          <cell r="G8">
            <v>3474731.902189394</v>
          </cell>
          <cell r="H8">
            <v>3630403.7739869198</v>
          </cell>
          <cell r="I8">
            <v>3771924.6177685889</v>
          </cell>
          <cell r="J8">
            <v>3918996.7911765687</v>
          </cell>
          <cell r="K8">
            <v>4063851.0894843526</v>
          </cell>
          <cell r="L8">
            <v>4249311.6928442102</v>
          </cell>
          <cell r="M8">
            <v>4358020.2374599539</v>
          </cell>
          <cell r="N8">
            <v>4457462.5341251241</v>
          </cell>
          <cell r="O8">
            <v>4565531.3632674785</v>
          </cell>
          <cell r="P8">
            <v>4678643.1836629845</v>
          </cell>
          <cell r="Q8">
            <v>4794355.5739312982</v>
          </cell>
          <cell r="R8">
            <v>4910944.0882604355</v>
          </cell>
          <cell r="S8">
            <v>5027160.7628567396</v>
          </cell>
          <cell r="T8">
            <v>5142089.081725657</v>
          </cell>
          <cell r="U8">
            <v>5255053.0777354892</v>
          </cell>
          <cell r="V8">
            <v>5365559.1287081474</v>
          </cell>
          <cell r="W8">
            <v>5473250.5128804967</v>
          </cell>
          <cell r="X8">
            <v>5577880.2934809458</v>
          </cell>
          <cell r="Y8">
            <v>5679284.9212500891</v>
          </cell>
          <cell r="Z8">
            <v>5777366.0357541135</v>
          </cell>
          <cell r="AA8">
            <v>5872074.6340778479</v>
          </cell>
          <cell r="AB8">
            <v>5963401.4500068994</v>
          </cell>
          <cell r="AC8">
            <v>6051369.7966275923</v>
          </cell>
          <cell r="AD8">
            <v>6136021.0158280628</v>
          </cell>
          <cell r="AE8">
            <v>6217414.2642262401</v>
          </cell>
          <cell r="AF8">
            <v>6295621.5984214572</v>
          </cell>
          <cell r="AG8">
            <v>6370725.899650069</v>
          </cell>
          <cell r="AH8">
            <v>6442817.7040228201</v>
          </cell>
          <cell r="AI8">
            <v>6496064.3209567517</v>
          </cell>
          <cell r="AJ8">
            <v>6549558.2945908587</v>
          </cell>
          <cell r="AK8">
            <v>6603314.5189666953</v>
          </cell>
          <cell r="AL8">
            <v>6657348.5791708259</v>
          </cell>
          <cell r="AM8">
            <v>6711681.5276195547</v>
          </cell>
          <cell r="AN8">
            <v>6766329.139564937</v>
          </cell>
          <cell r="AO8">
            <v>6821313.0518127652</v>
          </cell>
          <cell r="AP8">
            <v>6876658.5576310772</v>
          </cell>
        </row>
        <row r="9">
          <cell r="B9">
            <v>2498695.105623736</v>
          </cell>
          <cell r="C9">
            <v>2699092.3965361393</v>
          </cell>
          <cell r="D9">
            <v>2891859.2213954479</v>
          </cell>
          <cell r="E9">
            <v>3069243.7290897788</v>
          </cell>
          <cell r="F9">
            <v>3263590.4479633365</v>
          </cell>
          <cell r="G9">
            <v>3435258.9477805225</v>
          </cell>
          <cell r="H9">
            <v>3589162.3871144289</v>
          </cell>
          <cell r="I9">
            <v>3729075.554110738</v>
          </cell>
          <cell r="J9">
            <v>3874476.9876288027</v>
          </cell>
          <cell r="K9">
            <v>4017685.7411078103</v>
          </cell>
          <cell r="L9">
            <v>4198959.1903102193</v>
          </cell>
          <cell r="M9">
            <v>4302631.1559546078</v>
          </cell>
          <cell r="N9">
            <v>4398056.6646127626</v>
          </cell>
          <cell r="O9">
            <v>4497518.3246975103</v>
          </cell>
          <cell r="P9">
            <v>4592583.904576743</v>
          </cell>
          <cell r="Q9">
            <v>4674679.4777913494</v>
          </cell>
          <cell r="R9">
            <v>4738829.343669449</v>
          </cell>
          <cell r="S9">
            <v>4786803.4801119622</v>
          </cell>
          <cell r="T9">
            <v>4823748.4441090152</v>
          </cell>
          <cell r="U9">
            <v>4853751.2960597994</v>
          </cell>
          <cell r="V9">
            <v>4878909.0026438059</v>
          </cell>
          <cell r="W9">
            <v>4900051.8936452456</v>
          </cell>
          <cell r="X9">
            <v>4917446.7725445582</v>
          </cell>
          <cell r="Y9">
            <v>4931175.6568169314</v>
          </cell>
          <cell r="Z9">
            <v>4941313.8513935674</v>
          </cell>
          <cell r="AA9">
            <v>4948008.0935450206</v>
          </cell>
          <cell r="AB9">
            <v>4951507.7796554044</v>
          </cell>
          <cell r="AC9">
            <v>4952159.2211600933</v>
          </cell>
          <cell r="AD9">
            <v>4950364.8576194895</v>
          </cell>
          <cell r="AE9">
            <v>4946538.526675174</v>
          </cell>
          <cell r="AF9">
            <v>4941062.8002594868</v>
          </cell>
          <cell r="AG9">
            <v>4932612.9448060701</v>
          </cell>
          <cell r="AH9">
            <v>4922703.7891944675</v>
          </cell>
          <cell r="AI9">
            <v>4911032.6020722231</v>
          </cell>
          <cell r="AJ9">
            <v>4898516.7317680558</v>
          </cell>
          <cell r="AK9">
            <v>4884052.5243159831</v>
          </cell>
          <cell r="AL9">
            <v>4869318.2997497385</v>
          </cell>
          <cell r="AM9">
            <v>4854333.7536424892</v>
          </cell>
          <cell r="AN9">
            <v>4839113.6139125209</v>
          </cell>
          <cell r="AO9">
            <v>4823678.0188933024</v>
          </cell>
          <cell r="AP9">
            <v>4808050.7232203465</v>
          </cell>
        </row>
        <row r="10">
          <cell r="B10">
            <v>3942.0428877234413</v>
          </cell>
          <cell r="C10">
            <v>4288.6935046254957</v>
          </cell>
          <cell r="D10">
            <v>4594.9929016649476</v>
          </cell>
          <cell r="E10">
            <v>4876.8513033170984</v>
          </cell>
          <cell r="F10">
            <v>5185.9035541509193</v>
          </cell>
          <cell r="G10">
            <v>5458.8038183395374</v>
          </cell>
          <cell r="H10">
            <v>5703.3643289334532</v>
          </cell>
          <cell r="I10">
            <v>5925.6935745144538</v>
          </cell>
          <cell r="J10">
            <v>6156.7439589383876</v>
          </cell>
          <cell r="K10">
            <v>6384.3100615799167</v>
          </cell>
          <cell r="L10">
            <v>8647.625698317217</v>
          </cell>
          <cell r="M10">
            <v>10938.039350056955</v>
          </cell>
          <cell r="N10">
            <v>11093.717535423229</v>
          </cell>
          <cell r="O10">
            <v>11114.476331773445</v>
          </cell>
          <cell r="P10">
            <v>11123.769464642772</v>
          </cell>
          <cell r="Q10">
            <v>11128.314631927413</v>
          </cell>
          <cell r="R10">
            <v>11129.955036788413</v>
          </cell>
          <cell r="S10">
            <v>11129.38438488371</v>
          </cell>
          <cell r="T10">
            <v>11127.125512807352</v>
          </cell>
          <cell r="U10">
            <v>11123.24120986038</v>
          </cell>
          <cell r="V10">
            <v>11117.94327646919</v>
          </cell>
          <cell r="W10">
            <v>11111.213754430437</v>
          </cell>
          <cell r="X10">
            <v>11103.169909341363</v>
          </cell>
          <cell r="Y10">
            <v>11093.819333906718</v>
          </cell>
          <cell r="Z10">
            <v>11083.286527344655</v>
          </cell>
          <cell r="AA10">
            <v>11071.583918119171</v>
          </cell>
          <cell r="AB10">
            <v>11058.624535648802</v>
          </cell>
          <cell r="AC10">
            <v>11044.536152956423</v>
          </cell>
          <cell r="AD10">
            <v>11029.33414927931</v>
          </cell>
          <cell r="AE10">
            <v>11013.035286091535</v>
          </cell>
          <cell r="AF10">
            <v>10995.657740001703</v>
          </cell>
          <cell r="AG10">
            <v>10977.222964549919</v>
          </cell>
          <cell r="AH10">
            <v>10957.755856188358</v>
          </cell>
          <cell r="AI10">
            <v>10935.688527896682</v>
          </cell>
          <cell r="AJ10">
            <v>10912.94979674266</v>
          </cell>
          <cell r="AK10">
            <v>10882.576666647843</v>
          </cell>
          <cell r="AL10">
            <v>10851.511203996013</v>
          </cell>
          <cell r="AM10">
            <v>10819.786728688439</v>
          </cell>
          <cell r="AN10">
            <v>10787.428732275132</v>
          </cell>
          <cell r="AO10">
            <v>10754.471368325785</v>
          </cell>
          <cell r="AP10">
            <v>10720.954600546591</v>
          </cell>
        </row>
        <row r="11">
          <cell r="B11">
            <v>1351.1034213392395</v>
          </cell>
          <cell r="C11">
            <v>1471.4231693145396</v>
          </cell>
          <cell r="D11">
            <v>1576.5125232319583</v>
          </cell>
          <cell r="E11">
            <v>1673.2163287637918</v>
          </cell>
          <cell r="F11">
            <v>1779.2501691198886</v>
          </cell>
          <cell r="G11">
            <v>1872.8804952800833</v>
          </cell>
          <cell r="H11">
            <v>1956.7876341789502</v>
          </cell>
          <cell r="I11">
            <v>2033.0673689772702</v>
          </cell>
          <cell r="J11">
            <v>2112.3392704441708</v>
          </cell>
          <cell r="K11">
            <v>2190.4157372320656</v>
          </cell>
          <cell r="L11">
            <v>2303.4910724099077</v>
          </cell>
          <cell r="M11">
            <v>2356.6607088796727</v>
          </cell>
          <cell r="N11">
            <v>2410.2582350904472</v>
          </cell>
          <cell r="O11">
            <v>2498.6294835974795</v>
          </cell>
          <cell r="P11">
            <v>2638.0601588513414</v>
          </cell>
          <cell r="Q11">
            <v>2851.9381233893655</v>
          </cell>
          <cell r="R11">
            <v>3173.8704519461453</v>
          </cell>
          <cell r="S11">
            <v>3651.4612069896089</v>
          </cell>
          <cell r="T11">
            <v>4350.5325053841871</v>
          </cell>
          <cell r="U11">
            <v>5360.5818780989339</v>
          </cell>
          <cell r="V11">
            <v>6798.9291411785653</v>
          </cell>
          <cell r="W11">
            <v>8812.5229818873158</v>
          </cell>
          <cell r="X11">
            <v>11572.004909214855</v>
          </cell>
          <cell r="Y11">
            <v>15255.419847892703</v>
          </cell>
          <cell r="Z11">
            <v>20017.853597273814</v>
          </cell>
          <cell r="AA11">
            <v>25952.937856157994</v>
          </cell>
          <cell r="AB11">
            <v>33059.757137992652</v>
          </cell>
          <cell r="AC11">
            <v>41233.476987630027</v>
          </cell>
          <cell r="AD11">
            <v>50286.220242148564</v>
          </cell>
          <cell r="AE11">
            <v>59988.534296771235</v>
          </cell>
          <cell r="AF11">
            <v>70111.544539491864</v>
          </cell>
          <cell r="AG11">
            <v>80456.338221930171</v>
          </cell>
          <cell r="AH11">
            <v>90866.15798032278</v>
          </cell>
          <cell r="AI11">
            <v>99262.00397514239</v>
          </cell>
          <cell r="AJ11">
            <v>107880.19575722767</v>
          </cell>
          <cell r="AK11">
            <v>115495.86881696715</v>
          </cell>
          <cell r="AL11">
            <v>122472.50589472489</v>
          </cell>
          <cell r="AM11">
            <v>128796.16144506872</v>
          </cell>
          <cell r="AN11">
            <v>134452.71815346408</v>
          </cell>
          <cell r="AO11">
            <v>139427.94798870329</v>
          </cell>
          <cell r="AP11">
            <v>143707.47268963244</v>
          </cell>
        </row>
        <row r="12">
          <cell r="B12">
            <v>4804.144136017665</v>
          </cell>
          <cell r="C12">
            <v>5227.7836163958154</v>
          </cell>
          <cell r="D12">
            <v>5601.1530278092778</v>
          </cell>
          <cell r="E12">
            <v>5944.7296281682011</v>
          </cell>
          <cell r="F12">
            <v>6321.4546824945955</v>
          </cell>
          <cell r="G12">
            <v>6654.1115926926905</v>
          </cell>
          <cell r="H12">
            <v>6952.2232271849543</v>
          </cell>
          <cell r="I12">
            <v>7223.2356430268492</v>
          </cell>
          <cell r="J12">
            <v>7504.8788551031284</v>
          </cell>
          <cell r="K12">
            <v>7782.2748363625351</v>
          </cell>
          <cell r="L12">
            <v>8391.6613898249125</v>
          </cell>
          <cell r="M12">
            <v>8586.5207961974775</v>
          </cell>
          <cell r="N12">
            <v>8776.9082376959504</v>
          </cell>
          <cell r="O12">
            <v>8979.4412038774044</v>
          </cell>
          <cell r="P12">
            <v>9178.3252526440247</v>
          </cell>
          <cell r="Q12">
            <v>9360.942074243525</v>
          </cell>
          <cell r="R12">
            <v>9518.9611496791294</v>
          </cell>
          <cell r="S12">
            <v>9647.6322979804445</v>
          </cell>
          <cell r="T12">
            <v>9746.2006780750908</v>
          </cell>
          <cell r="U12">
            <v>9816.5338209421043</v>
          </cell>
          <cell r="V12">
            <v>9862.1558344590976</v>
          </cell>
          <cell r="W12">
            <v>9887.7022070189214</v>
          </cell>
          <cell r="X12">
            <v>9897.6523419965542</v>
          </cell>
          <cell r="Y12">
            <v>9896.1088377574324</v>
          </cell>
          <cell r="Z12">
            <v>9886.4224659086722</v>
          </cell>
          <cell r="AA12">
            <v>9871.2080524008652</v>
          </cell>
          <cell r="AB12">
            <v>9852.2837142445278</v>
          </cell>
          <cell r="AC12">
            <v>9830.8366074654714</v>
          </cell>
          <cell r="AD12">
            <v>9807.6625575441758</v>
          </cell>
          <cell r="AE12">
            <v>9783.305647397714</v>
          </cell>
          <cell r="AF12">
            <v>9757.9907011183714</v>
          </cell>
          <cell r="AG12">
            <v>9731.83880213046</v>
          </cell>
          <cell r="AH12">
            <v>9705.0528784020335</v>
          </cell>
          <cell r="AI12">
            <v>9677.5665339796433</v>
          </cell>
          <cell r="AJ12">
            <v>9649.4899574770589</v>
          </cell>
          <cell r="AK12">
            <v>9620.84971672967</v>
          </cell>
          <cell r="AL12">
            <v>9591.6735925337798</v>
          </cell>
          <cell r="AM12">
            <v>9561.9999031366478</v>
          </cell>
          <cell r="AN12">
            <v>9531.857347396417</v>
          </cell>
          <cell r="AO12">
            <v>9501.285107074089</v>
          </cell>
          <cell r="AP12">
            <v>9470.3293715525851</v>
          </cell>
        </row>
        <row r="13">
          <cell r="B13">
            <v>0</v>
          </cell>
          <cell r="C13">
            <v>2.7299131156113909</v>
          </cell>
          <cell r="D13">
            <v>5.849768175257732</v>
          </cell>
          <cell r="E13">
            <v>9.3128923678875228</v>
          </cell>
          <cell r="F13">
            <v>165.0510360964646</v>
          </cell>
          <cell r="G13">
            <v>246.70596505544702</v>
          </cell>
          <cell r="H13">
            <v>257.75866795307138</v>
          </cell>
          <cell r="I13">
            <v>267.8066478615699</v>
          </cell>
          <cell r="J13">
            <v>278.24877217353639</v>
          </cell>
          <cell r="K13">
            <v>288.53342735338902</v>
          </cell>
          <cell r="L13">
            <v>301.701130191939</v>
          </cell>
          <cell r="M13">
            <v>309.41943685965674</v>
          </cell>
          <cell r="N13">
            <v>3204.3198972785394</v>
          </cell>
          <cell r="O13">
            <v>10419.442606106353</v>
          </cell>
          <cell r="P13">
            <v>26576.477034717165</v>
          </cell>
          <cell r="Q13">
            <v>57662.812842230327</v>
          </cell>
          <cell r="R13">
            <v>106754.11510391296</v>
          </cell>
          <cell r="S13">
            <v>170624.50419839408</v>
          </cell>
          <cell r="T13">
            <v>242977.37120567856</v>
          </cell>
          <cell r="U13">
            <v>318805.78359218355</v>
          </cell>
          <cell r="V13">
            <v>395284.79746062262</v>
          </cell>
          <cell r="W13">
            <v>471025.52751925075</v>
          </cell>
          <cell r="X13">
            <v>545367.97781164129</v>
          </cell>
          <cell r="Y13">
            <v>617994.74558012385</v>
          </cell>
          <cell r="Z13">
            <v>688751.34248436161</v>
          </cell>
          <cell r="AA13">
            <v>757565.5390107343</v>
          </cell>
          <cell r="AB13">
            <v>824410.80278229236</v>
          </cell>
          <cell r="AC13">
            <v>889289.17473299708</v>
          </cell>
          <cell r="AD13">
            <v>952220.95514556312</v>
          </cell>
          <cell r="AE13">
            <v>1013239.7465755427</v>
          </cell>
          <cell r="AF13">
            <v>1072387.8533971799</v>
          </cell>
          <cell r="AG13">
            <v>1131363.9579033479</v>
          </cell>
          <cell r="AH13">
            <v>1188965.9311570656</v>
          </cell>
          <cell r="AI13">
            <v>1234425.275085995</v>
          </cell>
          <cell r="AJ13">
            <v>1280578.7409352704</v>
          </cell>
          <cell r="AK13">
            <v>1329796.9100602304</v>
          </cell>
          <cell r="AL13">
            <v>1380061.7432217624</v>
          </cell>
          <cell r="AM13">
            <v>1431399.7241563017</v>
          </cell>
          <cell r="AN13">
            <v>1483834.277235423</v>
          </cell>
          <cell r="AO13">
            <v>1537386.989563575</v>
          </cell>
          <cell r="AP13">
            <v>1592078.0355980159</v>
          </cell>
        </row>
        <row r="14">
          <cell r="B14">
            <v>0</v>
          </cell>
          <cell r="C14">
            <v>19830.088871801145</v>
          </cell>
          <cell r="D14">
            <v>21246.35801253609</v>
          </cell>
          <cell r="E14">
            <v>22549.616720111659</v>
          </cell>
          <cell r="F14">
            <v>23978.614524094388</v>
          </cell>
          <cell r="G14">
            <v>25240.452537503759</v>
          </cell>
          <cell r="H14">
            <v>26371.253014241003</v>
          </cell>
          <cell r="I14">
            <v>27399.260423471038</v>
          </cell>
          <cell r="J14">
            <v>28467.592691106598</v>
          </cell>
          <cell r="K14">
            <v>29519.814314014337</v>
          </cell>
          <cell r="L14">
            <v>30708.023243247379</v>
          </cell>
          <cell r="M14">
            <v>33198.441213351587</v>
          </cell>
          <cell r="N14">
            <v>33920.665606874172</v>
          </cell>
          <cell r="O14">
            <v>35001.048944613722</v>
          </cell>
          <cell r="P14">
            <v>36542.647175386322</v>
          </cell>
          <cell r="Q14">
            <v>38672.088468157337</v>
          </cell>
          <cell r="R14">
            <v>41537.842848660715</v>
          </cell>
          <cell r="S14">
            <v>45304.300656529958</v>
          </cell>
          <cell r="T14">
            <v>50139.407714696375</v>
          </cell>
          <cell r="U14">
            <v>56195.641174605946</v>
          </cell>
          <cell r="V14">
            <v>63586.300351612022</v>
          </cell>
          <cell r="W14">
            <v>72361.652772662987</v>
          </cell>
          <cell r="X14">
            <v>82492.715964194547</v>
          </cell>
          <cell r="Y14">
            <v>93869.1708334781</v>
          </cell>
          <cell r="Z14">
            <v>106313.27928565706</v>
          </cell>
          <cell r="AA14">
            <v>119605.27169541585</v>
          </cell>
          <cell r="AB14">
            <v>133512.2021813172</v>
          </cell>
          <cell r="AC14">
            <v>147812.55098645034</v>
          </cell>
          <cell r="AD14">
            <v>162311.98611403786</v>
          </cell>
          <cell r="AE14">
            <v>176851.11574526326</v>
          </cell>
          <cell r="AF14">
            <v>191305.75178417811</v>
          </cell>
          <cell r="AG14">
            <v>205583.59695203957</v>
          </cell>
          <cell r="AH14">
            <v>219619.01695637396</v>
          </cell>
          <cell r="AI14">
            <v>230731.18476151422</v>
          </cell>
          <cell r="AJ14">
            <v>242020.18637608417</v>
          </cell>
          <cell r="AK14">
            <v>253465.78939013774</v>
          </cell>
          <cell r="AL14">
            <v>265052.84550806961</v>
          </cell>
          <cell r="AM14">
            <v>276770.10174386983</v>
          </cell>
          <cell r="AN14">
            <v>288609.24418385775</v>
          </cell>
          <cell r="AO14">
            <v>300564.33889178472</v>
          </cell>
          <cell r="AP14">
            <v>312631.04215098341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B17">
            <v>110875.60404178589</v>
          </cell>
          <cell r="C17">
            <v>120693.88439397342</v>
          </cell>
          <cell r="D17">
            <v>129339.912775563</v>
          </cell>
          <cell r="E17">
            <v>137299.54427460255</v>
          </cell>
          <cell r="F17">
            <v>146029.27755653489</v>
          </cell>
          <cell r="G17">
            <v>153752.09837063658</v>
          </cell>
          <cell r="H17">
            <v>160672.2261927744</v>
          </cell>
          <cell r="I17">
            <v>166965.38281193306</v>
          </cell>
          <cell r="J17">
            <v>173506.20832437256</v>
          </cell>
          <cell r="K17">
            <v>179946.91122712186</v>
          </cell>
          <cell r="L17">
            <v>188194.38481670807</v>
          </cell>
          <cell r="M17">
            <v>193025.85493421342</v>
          </cell>
          <cell r="N17">
            <v>207095.59332093925</v>
          </cell>
          <cell r="O17">
            <v>216699.95396617014</v>
          </cell>
          <cell r="P17">
            <v>236735.33611317837</v>
          </cell>
          <cell r="Q17">
            <v>257115.24666070126</v>
          </cell>
          <cell r="R17">
            <v>277771.75839136343</v>
          </cell>
          <cell r="S17">
            <v>299654.12296749948</v>
          </cell>
          <cell r="T17">
            <v>321727.96402102616</v>
          </cell>
          <cell r="U17">
            <v>343973.52767102327</v>
          </cell>
          <cell r="V17">
            <v>365383.79006027809</v>
          </cell>
          <cell r="W17">
            <v>382962.95472006011</v>
          </cell>
          <cell r="X17">
            <v>398724.86513821827</v>
          </cell>
          <cell r="Y17">
            <v>412690.34741449117</v>
          </cell>
          <cell r="Z17">
            <v>425886.07115476957</v>
          </cell>
          <cell r="AA17">
            <v>438342.69600871671</v>
          </cell>
          <cell r="AB17">
            <v>450093.57544173533</v>
          </cell>
          <cell r="AC17">
            <v>461173.74569958256</v>
          </cell>
          <cell r="AD17">
            <v>471618.71533052466</v>
          </cell>
          <cell r="AE17">
            <v>481463.95473331196</v>
          </cell>
          <cell r="AF17">
            <v>490744.38032241561</v>
          </cell>
          <cell r="AG17">
            <v>499494.02774614823</v>
          </cell>
          <cell r="AH17">
            <v>507745.61937203753</v>
          </cell>
          <cell r="AI17">
            <v>515530.19906956609</v>
          </cell>
          <cell r="AJ17">
            <v>522877.41902791231</v>
          </cell>
          <cell r="AK17">
            <v>529815.13739282172</v>
          </cell>
          <cell r="AL17">
            <v>536369.50723136216</v>
          </cell>
          <cell r="AM17">
            <v>542565.00508959475</v>
          </cell>
          <cell r="AN17">
            <v>547115.0908809636</v>
          </cell>
          <cell r="AO17">
            <v>551683.28428140876</v>
          </cell>
          <cell r="AP17">
            <v>556270.83010503557</v>
          </cell>
        </row>
        <row r="18">
          <cell r="B18">
            <v>108220.88727909261</v>
          </cell>
          <cell r="C18">
            <v>117187.65463599784</v>
          </cell>
          <cell r="D18">
            <v>125582.38136557245</v>
          </cell>
          <cell r="E18">
            <v>133310.63553461022</v>
          </cell>
          <cell r="F18">
            <v>141772.5825274729</v>
          </cell>
          <cell r="G18">
            <v>149246.40850309489</v>
          </cell>
          <cell r="H18">
            <v>155963.74267141777</v>
          </cell>
          <cell r="I18">
            <v>162072.47896516763</v>
          </cell>
          <cell r="J18">
            <v>168421.62624004766</v>
          </cell>
          <cell r="K18">
            <v>174673.58498830217</v>
          </cell>
          <cell r="L18">
            <v>182674.79437550163</v>
          </cell>
          <cell r="M18">
            <v>187356.05718814078</v>
          </cell>
          <cell r="N18">
            <v>200806.94191754441</v>
          </cell>
          <cell r="O18">
            <v>209676.96632421116</v>
          </cell>
          <cell r="P18">
            <v>226249.33762322838</v>
          </cell>
          <cell r="Q18">
            <v>238668.22652317036</v>
          </cell>
          <cell r="R18">
            <v>247185.85751992883</v>
          </cell>
          <cell r="S18">
            <v>253492.79572288453</v>
          </cell>
          <cell r="T18">
            <v>257607.58919764007</v>
          </cell>
          <cell r="U18">
            <v>259957.32067189188</v>
          </cell>
          <cell r="V18">
            <v>261028.99070033745</v>
          </cell>
          <cell r="W18">
            <v>261257.22222204829</v>
          </cell>
          <cell r="X18">
            <v>261126.94767700473</v>
          </cell>
          <cell r="Y18">
            <v>260817.59431892142</v>
          </cell>
          <cell r="Z18">
            <v>260422.7722822045</v>
          </cell>
          <cell r="AA18">
            <v>259976.99683099304</v>
          </cell>
          <cell r="AB18">
            <v>259496.27092715196</v>
          </cell>
          <cell r="AC18">
            <v>258988.09025253548</v>
          </cell>
          <cell r="AD18">
            <v>258455.84504105966</v>
          </cell>
          <cell r="AE18">
            <v>257901.25310855181</v>
          </cell>
          <cell r="AF18">
            <v>257325.30326440313</v>
          </cell>
          <cell r="AG18">
            <v>256728.74047463675</v>
          </cell>
          <cell r="AH18">
            <v>256112.26780477486</v>
          </cell>
          <cell r="AI18">
            <v>255476.48999042224</v>
          </cell>
          <cell r="AJ18">
            <v>254822.12105292501</v>
          </cell>
          <cell r="AK18">
            <v>254110.19068898604</v>
          </cell>
          <cell r="AL18">
            <v>253382.92922254672</v>
          </cell>
          <cell r="AM18">
            <v>252641.21606040228</v>
          </cell>
          <cell r="AN18">
            <v>251885.71552886986</v>
          </cell>
          <cell r="AO18">
            <v>251117.32810518148</v>
          </cell>
          <cell r="AP18">
            <v>250337.11239785439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3.216516007942493E-2</v>
          </cell>
          <cell r="M19">
            <v>5.0464691146309748E-2</v>
          </cell>
          <cell r="N19">
            <v>5.0457255315345548E-2</v>
          </cell>
          <cell r="O19">
            <v>5.0445280394942428E-2</v>
          </cell>
          <cell r="P19">
            <v>5.0428769617443928E-2</v>
          </cell>
          <cell r="Q19">
            <v>5.0407727438699812E-2</v>
          </cell>
          <cell r="R19">
            <v>5.0382159536061961E-2</v>
          </cell>
          <cell r="S19">
            <v>5.0352072805831476E-2</v>
          </cell>
          <cell r="T19">
            <v>5.0317475360158542E-2</v>
          </cell>
          <cell r="U19">
            <v>5.0278376523397186E-2</v>
          </cell>
          <cell r="V19">
            <v>5.0234786827917079E-2</v>
          </cell>
          <cell r="W19">
            <v>5.0186718009374964E-2</v>
          </cell>
          <cell r="X19">
            <v>5.0134183001448909E-2</v>
          </cell>
          <cell r="Y19">
            <v>5.0077195930038461E-2</v>
          </cell>
          <cell r="Z19">
            <v>5.0015772106934461E-2</v>
          </cell>
          <cell r="AA19">
            <v>4.9949928022962484E-2</v>
          </cell>
          <cell r="AB19">
            <v>4.9879681340604158E-2</v>
          </cell>
          <cell r="AC19">
            <v>4.9805050886100995E-2</v>
          </cell>
          <cell r="AD19">
            <v>4.9726056641045749E-2</v>
          </cell>
          <cell r="AE19">
            <v>4.9642719733466456E-2</v>
          </cell>
          <cell r="AF19">
            <v>4.9555062428408736E-2</v>
          </cell>
          <cell r="AG19">
            <v>4.9463108118022348E-2</v>
          </cell>
          <cell r="AH19">
            <v>4.9366881311158073E-2</v>
          </cell>
          <cell r="AI19">
            <v>4.9266407622481315E-2</v>
          </cell>
          <cell r="AJ19">
            <v>4.9161713761109518E-2</v>
          </cell>
          <cell r="AK19">
            <v>4.9052827518779998E-2</v>
          </cell>
          <cell r="AL19">
            <v>4.8939777757555938E-2</v>
          </cell>
          <cell r="AM19">
            <v>4.8822594397077895E-2</v>
          </cell>
          <cell r="AN19">
            <v>4.8701308401368854E-2</v>
          </cell>
          <cell r="AO19">
            <v>4.8575951765200798E-2</v>
          </cell>
          <cell r="AP19">
            <v>4.8446557500031462E-2</v>
          </cell>
        </row>
        <row r="20">
          <cell r="B20">
            <v>0.79830434910085879</v>
          </cell>
          <cell r="C20">
            <v>0.86899596763660847</v>
          </cell>
          <cell r="D20">
            <v>0.93124737198405361</v>
          </cell>
          <cell r="E20">
            <v>0.98855671877713847</v>
          </cell>
          <cell r="F20">
            <v>1.0514107984070511</v>
          </cell>
          <cell r="G20">
            <v>1.1070151082685835</v>
          </cell>
          <cell r="H20">
            <v>1.1568400285879756</v>
          </cell>
          <cell r="I20">
            <v>1.2021507562459182</v>
          </cell>
          <cell r="J20">
            <v>1.2492446999354825</v>
          </cell>
          <cell r="K20">
            <v>1.2956177608352772</v>
          </cell>
          <cell r="L20">
            <v>2.6832557324216788</v>
          </cell>
          <cell r="M20">
            <v>2.717922779592437</v>
          </cell>
          <cell r="N20">
            <v>17.986970246541521</v>
          </cell>
          <cell r="O20">
            <v>94.022405199942185</v>
          </cell>
          <cell r="P20">
            <v>1082.0561244792327</v>
          </cell>
          <cell r="Q20">
            <v>4671.9982327280413</v>
          </cell>
          <cell r="R20">
            <v>10254.94811397617</v>
          </cell>
          <cell r="S20">
            <v>16629.250583734574</v>
          </cell>
          <cell r="T20">
            <v>23132.882514780453</v>
          </cell>
          <cell r="U20">
            <v>29701.757692012015</v>
          </cell>
          <cell r="V20">
            <v>36035.64796309916</v>
          </cell>
          <cell r="W20">
            <v>41264.586138087463</v>
          </cell>
          <cell r="X20">
            <v>45972.277363412206</v>
          </cell>
          <cell r="Y20">
            <v>50164.58524871902</v>
          </cell>
          <cell r="Z20">
            <v>54139.081756337997</v>
          </cell>
          <cell r="AA20">
            <v>57904.514639267218</v>
          </cell>
          <cell r="AB20">
            <v>61470.412975573134</v>
          </cell>
          <cell r="AC20">
            <v>64846.780307735455</v>
          </cell>
          <cell r="AD20">
            <v>68043.825752725199</v>
          </cell>
          <cell r="AE20">
            <v>71071.751356713619</v>
          </cell>
          <cell r="AF20">
            <v>73940.597920534783</v>
          </cell>
          <cell r="AG20">
            <v>76660.132162510359</v>
          </cell>
          <cell r="AH20">
            <v>79239.717067885547</v>
          </cell>
          <cell r="AI20">
            <v>81688.233367853769</v>
          </cell>
          <cell r="AJ20">
            <v>84014.122190868598</v>
          </cell>
          <cell r="AK20">
            <v>86185.568701804106</v>
          </cell>
          <cell r="AL20">
            <v>88213.410683253504</v>
          </cell>
          <cell r="AM20">
            <v>90071.173082678477</v>
          </cell>
          <cell r="AN20">
            <v>91430.570075667725</v>
          </cell>
          <cell r="AO20">
            <v>92739.378054688365</v>
          </cell>
          <cell r="AP20">
            <v>93996.503606834929</v>
          </cell>
        </row>
        <row r="21">
          <cell r="B21">
            <v>2653.9184583441879</v>
          </cell>
          <cell r="C21">
            <v>2888.9288168541475</v>
          </cell>
          <cell r="D21">
            <v>3095.8801521958767</v>
          </cell>
          <cell r="E21">
            <v>3286.4018917568874</v>
          </cell>
          <cell r="F21">
            <v>3495.356787593219</v>
          </cell>
          <cell r="G21">
            <v>3680.2102265995572</v>
          </cell>
          <cell r="H21">
            <v>3845.850406150249</v>
          </cell>
          <cell r="I21">
            <v>3996.4834029864292</v>
          </cell>
          <cell r="J21">
            <v>4153.0446024521825</v>
          </cell>
          <cell r="K21">
            <v>4307.209267132389</v>
          </cell>
          <cell r="L21">
            <v>4511.8369249243897</v>
          </cell>
          <cell r="M21">
            <v>4627.1915390245767</v>
          </cell>
          <cell r="N21">
            <v>4963.977863730729</v>
          </cell>
          <cell r="O21">
            <v>5189.1870629975247</v>
          </cell>
          <cell r="P21">
            <v>5631.3228052828463</v>
          </cell>
          <cell r="Q21">
            <v>6037.4893236567568</v>
          </cell>
          <cell r="R21">
            <v>6394.2397767844295</v>
          </cell>
          <cell r="S21">
            <v>6708.4409355130174</v>
          </cell>
          <cell r="T21">
            <v>6960.7845708089617</v>
          </cell>
          <cell r="U21">
            <v>7154.3797410032203</v>
          </cell>
          <cell r="V21">
            <v>7289.1906885628941</v>
          </cell>
          <cell r="W21">
            <v>7363.4371894959731</v>
          </cell>
          <cell r="X21">
            <v>7404.2187093929133</v>
          </cell>
          <cell r="Y21">
            <v>7422.5480715834838</v>
          </cell>
          <cell r="Z21">
            <v>7427.9060752396526</v>
          </cell>
          <cell r="AA21">
            <v>7424.8098003460045</v>
          </cell>
          <cell r="AB21">
            <v>7416.3708630872015</v>
          </cell>
          <cell r="AC21">
            <v>7404.6052699415413</v>
          </cell>
          <cell r="AD21">
            <v>7390.7490606765059</v>
          </cell>
          <cell r="AE21">
            <v>7375.5306626607826</v>
          </cell>
          <cell r="AF21">
            <v>7359.3581060558736</v>
          </cell>
          <cell r="AG21">
            <v>7342.4521419168623</v>
          </cell>
          <cell r="AH21">
            <v>7324.9246566895981</v>
          </cell>
          <cell r="AI21">
            <v>7306.8476832909619</v>
          </cell>
          <cell r="AJ21">
            <v>7288.2466235017573</v>
          </cell>
          <cell r="AK21">
            <v>7269.1552194917786</v>
          </cell>
          <cell r="AL21">
            <v>7249.5980260459637</v>
          </cell>
          <cell r="AM21">
            <v>7229.5971620666514</v>
          </cell>
          <cell r="AN21">
            <v>7209.1694656879035</v>
          </cell>
          <cell r="AO21">
            <v>7188.3376208150048</v>
          </cell>
          <cell r="AP21">
            <v>7167.1282330552103</v>
          </cell>
        </row>
        <row r="22">
          <cell r="B22">
            <v>0</v>
          </cell>
          <cell r="C22">
            <v>0.12069388439397338</v>
          </cell>
          <cell r="D22">
            <v>0.25867982555112601</v>
          </cell>
          <cell r="E22">
            <v>0.41189863282380768</v>
          </cell>
          <cell r="F22">
            <v>14.602927755653486</v>
          </cell>
          <cell r="G22">
            <v>39.252910714023521</v>
          </cell>
          <cell r="H22">
            <v>41.019619347015301</v>
          </cell>
          <cell r="I22">
            <v>42.626262231886514</v>
          </cell>
          <cell r="J22">
            <v>44.296134985212326</v>
          </cell>
          <cell r="K22">
            <v>45.940446436284219</v>
          </cell>
          <cell r="L22">
            <v>51.519863732283447</v>
          </cell>
          <cell r="M22">
            <v>61.730365277398946</v>
          </cell>
          <cell r="N22">
            <v>256.68732825716052</v>
          </cell>
          <cell r="O22">
            <v>520.88659495011939</v>
          </cell>
          <cell r="P22">
            <v>1563.8581242172197</v>
          </cell>
          <cell r="Q22">
            <v>3517.2095214830642</v>
          </cell>
          <cell r="R22">
            <v>6916.3550529393924</v>
          </cell>
          <cell r="S22">
            <v>12502.129038890544</v>
          </cell>
          <cell r="T22">
            <v>20266.838583062585</v>
          </cell>
          <cell r="U22">
            <v>29902.177647466389</v>
          </cell>
          <cell r="V22">
            <v>40391.987412148053</v>
          </cell>
          <cell r="W22">
            <v>49648.113383906704</v>
          </cell>
          <cell r="X22">
            <v>58278.400498506759</v>
          </cell>
          <cell r="Y22">
            <v>66104.629162041441</v>
          </cell>
          <cell r="Z22">
            <v>73593.845588212789</v>
          </cell>
          <cell r="AA22">
            <v>80724.267214582462</v>
          </cell>
          <cell r="AB22">
            <v>87495.521923976135</v>
          </cell>
          <cell r="AC22">
            <v>93917.781184740394</v>
          </cell>
          <cell r="AD22">
            <v>100006.25993569447</v>
          </cell>
          <cell r="AE22">
            <v>105778.32591359038</v>
          </cell>
          <cell r="AF22">
            <v>111252.08968907665</v>
          </cell>
          <cell r="AG22">
            <v>116445.63243242483</v>
          </cell>
          <cell r="AH22">
            <v>121376.49191385272</v>
          </cell>
          <cell r="AI22">
            <v>126061.40567569356</v>
          </cell>
          <cell r="AJ22">
            <v>130516.33085134911</v>
          </cell>
          <cell r="AK22">
            <v>134835.65192208116</v>
          </cell>
          <cell r="AL22">
            <v>138988.47275387082</v>
          </cell>
          <cell r="AM22">
            <v>143021.18329520297</v>
          </cell>
          <cell r="AN22">
            <v>146145.99711442133</v>
          </cell>
          <cell r="AO22">
            <v>149319.46083936226</v>
          </cell>
          <cell r="AP22">
            <v>152542.22494846061</v>
          </cell>
        </row>
        <row r="23">
          <cell r="B23">
            <v>0</v>
          </cell>
          <cell r="C23">
            <v>616.31125126938571</v>
          </cell>
          <cell r="D23">
            <v>660.46133059713475</v>
          </cell>
          <cell r="E23">
            <v>701.10639288383049</v>
          </cell>
          <cell r="F23">
            <v>745.6839029146895</v>
          </cell>
          <cell r="G23">
            <v>785.11971511981858</v>
          </cell>
          <cell r="H23">
            <v>820.45665583078335</v>
          </cell>
          <cell r="I23">
            <v>852.59203079085478</v>
          </cell>
          <cell r="J23">
            <v>885.99210218757617</v>
          </cell>
          <cell r="K23">
            <v>918.88090749017499</v>
          </cell>
          <cell r="L23">
            <v>953.51823165726591</v>
          </cell>
          <cell r="M23">
            <v>978.10745429993813</v>
          </cell>
          <cell r="N23">
            <v>1049.9487839051426</v>
          </cell>
          <cell r="O23">
            <v>1218.8411335310379</v>
          </cell>
          <cell r="P23">
            <v>2208.7110072010983</v>
          </cell>
          <cell r="Q23">
            <v>4220.2726519355847</v>
          </cell>
          <cell r="R23">
            <v>7020.307545575055</v>
          </cell>
          <cell r="S23">
            <v>10321.456334404016</v>
          </cell>
          <cell r="T23">
            <v>13759.818837258756</v>
          </cell>
          <cell r="U23">
            <v>17257.841640273338</v>
          </cell>
          <cell r="V23">
            <v>20637.923061343732</v>
          </cell>
          <cell r="W23">
            <v>23429.545599803685</v>
          </cell>
          <cell r="X23">
            <v>25942.970755718627</v>
          </cell>
          <cell r="Y23">
            <v>28180.94053602991</v>
          </cell>
          <cell r="Z23">
            <v>30302.415437002532</v>
          </cell>
          <cell r="AA23">
            <v>32312.057573599894</v>
          </cell>
          <cell r="AB23">
            <v>34214.948872265595</v>
          </cell>
          <cell r="AC23">
            <v>36016.438879578847</v>
          </cell>
          <cell r="AD23">
            <v>37721.985814312262</v>
          </cell>
          <cell r="AE23">
            <v>39337.04404907563</v>
          </cell>
          <cell r="AF23">
            <v>40866.981787282741</v>
          </cell>
          <cell r="AG23">
            <v>42317.021071551324</v>
          </cell>
          <cell r="AH23">
            <v>43692.168561953484</v>
          </cell>
          <cell r="AI23">
            <v>44997.173085898015</v>
          </cell>
          <cell r="AJ23">
            <v>46236.549147554077</v>
          </cell>
          <cell r="AK23">
            <v>47414.52180763107</v>
          </cell>
          <cell r="AL23">
            <v>48535.047605867454</v>
          </cell>
          <cell r="AM23">
            <v>49601.786666650012</v>
          </cell>
          <cell r="AN23">
            <v>50443.589995008362</v>
          </cell>
          <cell r="AO23">
            <v>51318.731085409912</v>
          </cell>
          <cell r="AP23">
            <v>52227.81247227289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B26">
            <v>595306.00003318535</v>
          </cell>
          <cell r="C26">
            <v>656025.99999413919</v>
          </cell>
          <cell r="D26">
            <v>724480.00000284868</v>
          </cell>
          <cell r="E26">
            <v>807143.00001682399</v>
          </cell>
          <cell r="F26">
            <v>902198.00000005891</v>
          </cell>
          <cell r="G26">
            <v>985259.99998988165</v>
          </cell>
          <cell r="H26">
            <v>1062681.9999409535</v>
          </cell>
          <cell r="I26">
            <v>1142469.9999987625</v>
          </cell>
          <cell r="J26">
            <v>1235458.9999970961</v>
          </cell>
          <cell r="K26">
            <v>1334302.9999572821</v>
          </cell>
          <cell r="L26">
            <v>1491531.0355786327</v>
          </cell>
          <cell r="M26">
            <v>1604682.2372395662</v>
          </cell>
          <cell r="N26">
            <v>1703156.4572711829</v>
          </cell>
          <cell r="O26">
            <v>1792030.5666068033</v>
          </cell>
        </row>
        <row r="27">
          <cell r="B27">
            <v>156767.88204873906</v>
          </cell>
          <cell r="C27">
            <v>172757.88683845662</v>
          </cell>
          <cell r="D27">
            <v>190784.56320075018</v>
          </cell>
          <cell r="E27">
            <v>212553.03762443041</v>
          </cell>
          <cell r="F27">
            <v>237584.82132001553</v>
          </cell>
          <cell r="G27">
            <v>259458.36839733546</v>
          </cell>
          <cell r="H27">
            <v>279846.67786445055</v>
          </cell>
          <cell r="I27">
            <v>300858.04976539995</v>
          </cell>
          <cell r="J27">
            <v>325345.77302217146</v>
          </cell>
          <cell r="K27">
            <v>351375.35196872143</v>
          </cell>
          <cell r="L27">
            <v>428410.0300832811</v>
          </cell>
          <cell r="M27">
            <v>507900.76435910549</v>
          </cell>
          <cell r="N27">
            <v>533822.08067004383</v>
          </cell>
          <cell r="O27">
            <v>555962.18630020681</v>
          </cell>
          <cell r="P27">
            <v>567742.08181768015</v>
          </cell>
          <cell r="Q27">
            <v>576127.47309975023</v>
          </cell>
          <cell r="R27">
            <v>581060.55140052398</v>
          </cell>
          <cell r="S27">
            <v>585132.20874511625</v>
          </cell>
          <cell r="T27">
            <v>592590.54330633685</v>
          </cell>
          <cell r="U27">
            <v>594042.52183580166</v>
          </cell>
          <cell r="V27">
            <v>597530.91200826084</v>
          </cell>
          <cell r="W27">
            <v>596850.94872926082</v>
          </cell>
          <cell r="X27">
            <v>597294.17784208409</v>
          </cell>
          <cell r="Y27">
            <v>597359.59174601617</v>
          </cell>
          <cell r="Z27">
            <v>596360.76162466756</v>
          </cell>
          <cell r="AA27">
            <v>595334.27618611045</v>
          </cell>
          <cell r="AB27">
            <v>594255.50329149014</v>
          </cell>
          <cell r="AC27">
            <v>593126.78676028294</v>
          </cell>
          <cell r="AD27">
            <v>591949.39712633914</v>
          </cell>
          <cell r="AE27">
            <v>590724.18559926609</v>
          </cell>
          <cell r="AF27">
            <v>589492.75469879608</v>
          </cell>
          <cell r="AG27">
            <v>588542.29871902999</v>
          </cell>
          <cell r="AH27">
            <v>587549.22858994978</v>
          </cell>
          <cell r="AI27">
            <v>586514.37350440794</v>
          </cell>
          <cell r="AJ27">
            <v>585438.54114166135</v>
          </cell>
          <cell r="AK27">
            <v>584322.61749821587</v>
          </cell>
          <cell r="AL27">
            <v>582738.51325179543</v>
          </cell>
          <cell r="AM27">
            <v>581112.50177017169</v>
          </cell>
          <cell r="AN27">
            <v>579445.56574874884</v>
          </cell>
          <cell r="AO27">
            <v>577739.15740161831</v>
          </cell>
          <cell r="AP27">
            <v>575995.12969005469</v>
          </cell>
        </row>
        <row r="28">
          <cell r="B28">
            <v>437348.10129038</v>
          </cell>
          <cell r="C28">
            <v>479417.89656171697</v>
          </cell>
          <cell r="D28">
            <v>527262.77888207324</v>
          </cell>
          <cell r="E28">
            <v>586468.48952622432</v>
          </cell>
          <cell r="F28">
            <v>652109.61659804254</v>
          </cell>
          <cell r="G28">
            <v>706138.79777274805</v>
          </cell>
          <cell r="H28">
            <v>756303.34058397706</v>
          </cell>
          <cell r="I28">
            <v>811551.56974650105</v>
          </cell>
          <cell r="J28">
            <v>875135.22553652921</v>
          </cell>
          <cell r="K28">
            <v>943816.89732674567</v>
          </cell>
          <cell r="L28">
            <v>1012645.0229802926</v>
          </cell>
          <cell r="M28">
            <v>1041840.7039938365</v>
          </cell>
          <cell r="N28">
            <v>1109284.7445216167</v>
          </cell>
          <cell r="O28">
            <v>1169230.093215412</v>
          </cell>
          <cell r="P28">
            <v>1201194.0296485838</v>
          </cell>
          <cell r="Q28">
            <v>1224010.3072230206</v>
          </cell>
          <cell r="R28">
            <v>1237522.5234677903</v>
          </cell>
          <cell r="S28">
            <v>1248735.6239599071</v>
          </cell>
          <cell r="T28">
            <v>1269135.0420960567</v>
          </cell>
          <cell r="U28">
            <v>1273325.0086865134</v>
          </cell>
          <cell r="V28">
            <v>1283050.3945705157</v>
          </cell>
          <cell r="W28">
            <v>1281535.4579716923</v>
          </cell>
          <cell r="X28">
            <v>1283086.8766803809</v>
          </cell>
          <cell r="Y28">
            <v>1283646.0911290632</v>
          </cell>
          <cell r="Z28">
            <v>1281357.2598581766</v>
          </cell>
          <cell r="AA28">
            <v>1279022.8216189914</v>
          </cell>
          <cell r="AB28">
            <v>1276576.0495132089</v>
          </cell>
          <cell r="AC28">
            <v>1274023.1314680711</v>
          </cell>
          <cell r="AD28">
            <v>1271367.3737461125</v>
          </cell>
          <cell r="AE28">
            <v>1268610.9169011549</v>
          </cell>
          <cell r="AF28">
            <v>1265866.0941920565</v>
          </cell>
          <cell r="AG28">
            <v>1263909.1845069882</v>
          </cell>
          <cell r="AH28">
            <v>1261865.292538208</v>
          </cell>
          <cell r="AI28">
            <v>1259736.3938596058</v>
          </cell>
          <cell r="AJ28">
            <v>1257524.419888047</v>
          </cell>
          <cell r="AK28">
            <v>1255231.584994345</v>
          </cell>
          <cell r="AL28">
            <v>1251700.2790682914</v>
          </cell>
          <cell r="AM28">
            <v>1248082.7835444687</v>
          </cell>
          <cell r="AN28">
            <v>1244381.5296416238</v>
          </cell>
          <cell r="AO28">
            <v>1240600.1947631254</v>
          </cell>
          <cell r="AP28">
            <v>1236743.5191154534</v>
          </cell>
        </row>
        <row r="29">
          <cell r="B29">
            <v>1190.0166940663373</v>
          </cell>
          <cell r="C29">
            <v>1311.3959739882844</v>
          </cell>
          <cell r="D29">
            <v>1448.235520005695</v>
          </cell>
          <cell r="E29">
            <v>1613.4788570336311</v>
          </cell>
          <cell r="F29">
            <v>1803.4938020001177</v>
          </cell>
          <cell r="G29">
            <v>1969.5347399797731</v>
          </cell>
          <cell r="H29">
            <v>2124.301317881966</v>
          </cell>
          <cell r="I29">
            <v>2283.7975299975265</v>
          </cell>
          <cell r="J29">
            <v>2469.6825409941957</v>
          </cell>
          <cell r="K29">
            <v>2667.2716969146068</v>
          </cell>
          <cell r="L29">
            <v>2910.1732729897672</v>
          </cell>
          <cell r="M29">
            <v>3132.623655979241</v>
          </cell>
          <cell r="N29">
            <v>3329.486808078826</v>
          </cell>
          <cell r="O29">
            <v>3802.5443594435947</v>
          </cell>
          <cell r="P29">
            <v>4484.5725487579002</v>
          </cell>
          <cell r="Q29">
            <v>5729.419868780451</v>
          </cell>
          <cell r="R29">
            <v>7441.7452632346449</v>
          </cell>
          <cell r="S29">
            <v>10152.360937278525</v>
          </cell>
          <cell r="T29">
            <v>17509.220762343371</v>
          </cell>
          <cell r="U29">
            <v>20396.964803931343</v>
          </cell>
          <cell r="V29">
            <v>28450.775459007673</v>
          </cell>
          <cell r="W29">
            <v>28951.057429826229</v>
          </cell>
          <cell r="X29">
            <v>34092.401380979769</v>
          </cell>
          <cell r="Y29">
            <v>39242.720488061488</v>
          </cell>
          <cell r="Z29">
            <v>39371.41903919218</v>
          </cell>
          <cell r="AA29">
            <v>39668.40930500353</v>
          </cell>
          <cell r="AB29">
            <v>39962.218389197376</v>
          </cell>
          <cell r="AC29">
            <v>40252.821932589686</v>
          </cell>
          <cell r="AD29">
            <v>40540.205055074039</v>
          </cell>
          <cell r="AE29">
            <v>40824.292364840447</v>
          </cell>
          <cell r="AF29">
            <v>41428.479229221302</v>
          </cell>
          <cell r="AG29">
            <v>44622.490059455515</v>
          </cell>
          <cell r="AH29">
            <v>47845.001506081244</v>
          </cell>
          <cell r="AI29">
            <v>51096.042644472152</v>
          </cell>
          <cell r="AJ29">
            <v>54375.649932675595</v>
          </cell>
          <cell r="AK29">
            <v>57683.859700216337</v>
          </cell>
          <cell r="AL29">
            <v>60793.734524036263</v>
          </cell>
          <cell r="AM29">
            <v>63700.780148751553</v>
          </cell>
          <cell r="AN29">
            <v>66400.465673907354</v>
          </cell>
          <cell r="AO29">
            <v>68888.255860054152</v>
          </cell>
          <cell r="AP29">
            <v>71159.562775073879</v>
          </cell>
        </row>
        <row r="30">
          <cell r="B30">
            <v>0</v>
          </cell>
          <cell r="C30">
            <v>0.65602599999413935</v>
          </cell>
          <cell r="D30">
            <v>7.2448000000284907</v>
          </cell>
          <cell r="E30">
            <v>48.428580001009429</v>
          </cell>
          <cell r="F30">
            <v>721.75840000004723</v>
          </cell>
          <cell r="G30">
            <v>985.25999998988152</v>
          </cell>
          <cell r="H30">
            <v>3188.0459998228603</v>
          </cell>
          <cell r="I30">
            <v>3806.991121889977</v>
          </cell>
          <cell r="J30">
            <v>4116.8533479680937</v>
          </cell>
          <cell r="K30">
            <v>4446.225874424742</v>
          </cell>
          <cell r="L30">
            <v>4941.2934022594281</v>
          </cell>
          <cell r="M30">
            <v>5319.197382089963</v>
          </cell>
          <cell r="N30">
            <v>6980.2236673438238</v>
          </cell>
          <cell r="O30">
            <v>8641.9338164486671</v>
          </cell>
          <cell r="P30">
            <v>9638.5136717226287</v>
          </cell>
          <cell r="Q30">
            <v>10428.092755722262</v>
          </cell>
          <cell r="R30">
            <v>10959.486672017005</v>
          </cell>
          <cell r="S30">
            <v>11458.502465989253</v>
          </cell>
          <cell r="T30">
            <v>12425.458660263261</v>
          </cell>
          <cell r="U30">
            <v>12713.960909111862</v>
          </cell>
          <cell r="V30">
            <v>13369.374861197241</v>
          </cell>
          <cell r="W30">
            <v>13389.21300536843</v>
          </cell>
          <cell r="X30">
            <v>13632.653168321429</v>
          </cell>
          <cell r="Y30">
            <v>13807.969831098353</v>
          </cell>
          <cell r="Z30">
            <v>13794.691498114522</v>
          </cell>
          <cell r="AA30">
            <v>13782.067353501325</v>
          </cell>
          <cell r="AB30">
            <v>13766.280616466453</v>
          </cell>
          <cell r="AC30">
            <v>13747.923248172283</v>
          </cell>
          <cell r="AD30">
            <v>13727.458114444495</v>
          </cell>
          <cell r="AE30">
            <v>13705.230721775975</v>
          </cell>
          <cell r="AF30">
            <v>13681.960818883226</v>
          </cell>
          <cell r="AG30">
            <v>13659.164954644466</v>
          </cell>
          <cell r="AH30">
            <v>13634.020289305443</v>
          </cell>
          <cell r="AI30">
            <v>13607.08432185669</v>
          </cell>
          <cell r="AJ30">
            <v>13578.688071660326</v>
          </cell>
          <cell r="AK30">
            <v>13549.017270613755</v>
          </cell>
          <cell r="AL30">
            <v>13518.107009158331</v>
          </cell>
          <cell r="AM30">
            <v>13486.13392735631</v>
          </cell>
          <cell r="AN30">
            <v>13453.113496590169</v>
          </cell>
          <cell r="AO30">
            <v>13419.067266410457</v>
          </cell>
          <cell r="AP30">
            <v>13384.021992909198</v>
          </cell>
        </row>
        <row r="31">
          <cell r="B31">
            <v>0</v>
          </cell>
          <cell r="C31">
            <v>0.65602599999413935</v>
          </cell>
          <cell r="D31">
            <v>1.4489600000056975</v>
          </cell>
          <cell r="E31">
            <v>2.4214290000504715</v>
          </cell>
          <cell r="F31">
            <v>54.131880000003534</v>
          </cell>
          <cell r="G31">
            <v>88.673399999089355</v>
          </cell>
          <cell r="H31">
            <v>106.26819999409534</v>
          </cell>
          <cell r="I31">
            <v>128.52787499986084</v>
          </cell>
          <cell r="J31">
            <v>138.98913749967329</v>
          </cell>
          <cell r="K31">
            <v>150.10908749519419</v>
          </cell>
          <cell r="L31">
            <v>425.36040633887626</v>
          </cell>
          <cell r="M31">
            <v>1252.1013631677299</v>
          </cell>
          <cell r="N31">
            <v>1859.9125375697536</v>
          </cell>
          <cell r="O31">
            <v>2904.596959366635</v>
          </cell>
          <cell r="P31">
            <v>4018.4572926013689</v>
          </cell>
          <cell r="Q31">
            <v>5626.6514525519542</v>
          </cell>
          <cell r="R31">
            <v>7631.4433576050305</v>
          </cell>
          <cell r="S31">
            <v>11088.734544092176</v>
          </cell>
          <cell r="T31">
            <v>22906.789362592695</v>
          </cell>
          <cell r="U31">
            <v>29013.74972302861</v>
          </cell>
          <cell r="V31">
            <v>50530.150778682088</v>
          </cell>
          <cell r="W31">
            <v>52133.226178359102</v>
          </cell>
          <cell r="X31">
            <v>70166.343174427806</v>
          </cell>
          <cell r="Y31">
            <v>89369.763571198957</v>
          </cell>
          <cell r="Z31">
            <v>89915.159381662146</v>
          </cell>
          <cell r="AA31">
            <v>91136.365367740931</v>
          </cell>
          <cell r="AB31">
            <v>92363.060539878512</v>
          </cell>
          <cell r="AC31">
            <v>93589.368955257014</v>
          </cell>
          <cell r="AD31">
            <v>94812.120515222516</v>
          </cell>
          <cell r="AE31">
            <v>96029.362342897162</v>
          </cell>
          <cell r="AF31">
            <v>98532.727122161843</v>
          </cell>
          <cell r="AG31">
            <v>111397.79615241147</v>
          </cell>
          <cell r="AH31">
            <v>124385.24490526327</v>
          </cell>
          <cell r="AI31">
            <v>137493.91038107759</v>
          </cell>
          <cell r="AJ31">
            <v>150723.26193301976</v>
          </cell>
          <cell r="AK31">
            <v>164073.05735192297</v>
          </cell>
          <cell r="AL31">
            <v>179360.09924476556</v>
          </cell>
          <cell r="AM31">
            <v>195014.8519641328</v>
          </cell>
          <cell r="AN31">
            <v>211041.95774085048</v>
          </cell>
          <cell r="AO31">
            <v>227446.34800526689</v>
          </cell>
          <cell r="AP31">
            <v>244232.98030794878</v>
          </cell>
        </row>
        <row r="32">
          <cell r="B32">
            <v>0</v>
          </cell>
          <cell r="C32">
            <v>2537.508567977331</v>
          </cell>
          <cell r="D32">
            <v>4975.7286400195662</v>
          </cell>
          <cell r="E32">
            <v>6457.1440001345918</v>
          </cell>
          <cell r="F32">
            <v>9924.1780000006493</v>
          </cell>
          <cell r="G32">
            <v>16619.365679829323</v>
          </cell>
          <cell r="H32">
            <v>21113.365974826866</v>
          </cell>
          <cell r="I32">
            <v>23841.063959974181</v>
          </cell>
          <cell r="J32">
            <v>28252.476411933592</v>
          </cell>
          <cell r="K32">
            <v>31847.144002980411</v>
          </cell>
          <cell r="L32">
            <v>42199.155433471104</v>
          </cell>
          <cell r="M32">
            <v>45236.846485387265</v>
          </cell>
          <cell r="N32">
            <v>47880.009066529863</v>
          </cell>
          <cell r="O32">
            <v>51489.211955925784</v>
          </cell>
          <cell r="P32">
            <v>54418.721066586004</v>
          </cell>
          <cell r="Q32">
            <v>57526.990579628145</v>
          </cell>
          <cell r="R32">
            <v>60269.371085452702</v>
          </cell>
          <cell r="S32">
            <v>63586.385597304958</v>
          </cell>
          <cell r="T32">
            <v>71736.894410287117</v>
          </cell>
          <cell r="U32">
            <v>74836.30863817253</v>
          </cell>
          <cell r="V32">
            <v>83747.260237712384</v>
          </cell>
          <cell r="W32">
            <v>84237.701896898812</v>
          </cell>
          <cell r="X32">
            <v>90117.289186335285</v>
          </cell>
          <cell r="Y32">
            <v>96077.382200636115</v>
          </cell>
          <cell r="Z32">
            <v>96137.796096039543</v>
          </cell>
          <cell r="AA32">
            <v>96395.334602408519</v>
          </cell>
          <cell r="AB32">
            <v>96646.326189639134</v>
          </cell>
          <cell r="AC32">
            <v>96890.346455970037</v>
          </cell>
          <cell r="AD32">
            <v>97127.127417228723</v>
          </cell>
          <cell r="AE32">
            <v>97356.438968249364</v>
          </cell>
          <cell r="AF32">
            <v>97966.001956285181</v>
          </cell>
          <cell r="AG32">
            <v>101678.51165264318</v>
          </cell>
          <cell r="AH32">
            <v>105422.18033153821</v>
          </cell>
          <cell r="AI32">
            <v>109196.8638715134</v>
          </cell>
          <cell r="AJ32">
            <v>113002.4966828218</v>
          </cell>
          <cell r="AK32">
            <v>116839.11381869178</v>
          </cell>
          <cell r="AL32">
            <v>120706.86535320804</v>
          </cell>
          <cell r="AM32">
            <v>124605.86178408389</v>
          </cell>
          <cell r="AN32">
            <v>128536.23433861886</v>
          </cell>
          <cell r="AO32">
            <v>132498.19870892089</v>
          </cell>
          <cell r="AP32">
            <v>136492.00699407683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B35">
            <v>391276.9999873701</v>
          </cell>
          <cell r="C35">
            <v>419845.00003904075</v>
          </cell>
          <cell r="D35">
            <v>454645.99997362611</v>
          </cell>
          <cell r="E35">
            <v>477134.00001956144</v>
          </cell>
          <cell r="F35">
            <v>501733.00000605884</v>
          </cell>
          <cell r="G35">
            <v>520815.99996994087</v>
          </cell>
          <cell r="H35">
            <v>533675.99997937703</v>
          </cell>
          <cell r="I35">
            <v>543917.99993756937</v>
          </cell>
          <cell r="J35">
            <v>553707.00006290793</v>
          </cell>
          <cell r="K35">
            <v>567378.99993724423</v>
          </cell>
          <cell r="L35">
            <v>597740.34261190984</v>
          </cell>
          <cell r="M35">
            <v>617485.34784882469</v>
          </cell>
          <cell r="N35">
            <v>639159.85867627407</v>
          </cell>
          <cell r="O35">
            <v>681469.48094811232</v>
          </cell>
        </row>
        <row r="36">
          <cell r="B36">
            <v>137119.00000947967</v>
          </cell>
          <cell r="C36">
            <v>143405.00001110748</v>
          </cell>
          <cell r="D36">
            <v>151198.00000152484</v>
          </cell>
          <cell r="E36">
            <v>159475.00001464231</v>
          </cell>
          <cell r="F36">
            <v>168837.99998848632</v>
          </cell>
          <cell r="G36">
            <v>175003.99998586276</v>
          </cell>
          <cell r="H36">
            <v>179434.99999623926</v>
          </cell>
          <cell r="I36">
            <v>183275.99997553404</v>
          </cell>
          <cell r="J36">
            <v>186366.00003606814</v>
          </cell>
          <cell r="K36">
            <v>190862.99995796787</v>
          </cell>
          <cell r="L36">
            <v>201074.13820596534</v>
          </cell>
          <cell r="M36">
            <v>206435.65582117092</v>
          </cell>
          <cell r="N36">
            <v>220570.90209488937</v>
          </cell>
          <cell r="O36">
            <v>255962.38780408789</v>
          </cell>
          <cell r="P36">
            <v>283857.83976137196</v>
          </cell>
          <cell r="Q36">
            <v>299072.84048121236</v>
          </cell>
          <cell r="R36">
            <v>321500.05564063997</v>
          </cell>
          <cell r="S36">
            <v>334278.478098094</v>
          </cell>
          <cell r="T36">
            <v>371595.333628311</v>
          </cell>
          <cell r="U36">
            <v>408672.74858754413</v>
          </cell>
          <cell r="V36">
            <v>429846.16594016971</v>
          </cell>
          <cell r="W36">
            <v>454526.36913323891</v>
          </cell>
          <cell r="X36">
            <v>467640.2984969414</v>
          </cell>
          <cell r="Y36">
            <v>481693.92013928626</v>
          </cell>
          <cell r="Z36">
            <v>504524.76766376646</v>
          </cell>
          <cell r="AA36">
            <v>515681.21778334095</v>
          </cell>
          <cell r="AB36">
            <v>527244.87468551309</v>
          </cell>
          <cell r="AC36">
            <v>531237.48418649251</v>
          </cell>
          <cell r="AD36">
            <v>550691.9711725571</v>
          </cell>
          <cell r="AE36">
            <v>587655.81217372592</v>
          </cell>
          <cell r="AF36">
            <v>606832.12631092034</v>
          </cell>
          <cell r="AG36">
            <v>634445.62460920319</v>
          </cell>
          <cell r="AH36">
            <v>655685.83353002241</v>
          </cell>
          <cell r="AI36">
            <v>683101.53836410888</v>
          </cell>
          <cell r="AJ36">
            <v>713570.09611261741</v>
          </cell>
          <cell r="AK36">
            <v>731234.52003222017</v>
          </cell>
          <cell r="AL36">
            <v>766369.08150943869</v>
          </cell>
          <cell r="AM36">
            <v>805221.1582914514</v>
          </cell>
          <cell r="AN36">
            <v>839441.19355907035</v>
          </cell>
          <cell r="AO36">
            <v>873947.51511474128</v>
          </cell>
          <cell r="AP36">
            <v>900675.43193412083</v>
          </cell>
        </row>
        <row r="37">
          <cell r="B37">
            <v>57678.000008367337</v>
          </cell>
          <cell r="C37">
            <v>61246.000011565833</v>
          </cell>
          <cell r="D37">
            <v>65428.000004516471</v>
          </cell>
          <cell r="E37">
            <v>69133.000012247518</v>
          </cell>
          <cell r="F37">
            <v>72853.000000747736</v>
          </cell>
          <cell r="G37">
            <v>75405.99998522774</v>
          </cell>
          <cell r="H37">
            <v>76825.999995546823</v>
          </cell>
          <cell r="I37">
            <v>77989.999989909731</v>
          </cell>
          <cell r="J37">
            <v>78743.000021098836</v>
          </cell>
          <cell r="K37">
            <v>79797.999983823174</v>
          </cell>
          <cell r="L37">
            <v>80806.010222582467</v>
          </cell>
          <cell r="M37">
            <v>81157.213919225163</v>
          </cell>
          <cell r="N37">
            <v>90245.130742722118</v>
          </cell>
          <cell r="O37">
            <v>108691.02980498108</v>
          </cell>
          <cell r="P37">
            <v>129994.65562955379</v>
          </cell>
          <cell r="Q37">
            <v>145453.82254502038</v>
          </cell>
          <cell r="R37">
            <v>164036.15579952486</v>
          </cell>
          <cell r="S37">
            <v>177085.54283405456</v>
          </cell>
          <cell r="T37">
            <v>198072.88790745777</v>
          </cell>
          <cell r="U37">
            <v>217449.71314726956</v>
          </cell>
          <cell r="V37">
            <v>225591.24542996971</v>
          </cell>
          <cell r="W37">
            <v>232787.03321030422</v>
          </cell>
          <cell r="X37">
            <v>239251.73100073167</v>
          </cell>
          <cell r="Y37">
            <v>245140.94605864893</v>
          </cell>
          <cell r="Z37">
            <v>250566.71731580031</v>
          </cell>
          <cell r="AA37">
            <v>255609.81869961618</v>
          </cell>
          <cell r="AB37">
            <v>260329.19974283717</v>
          </cell>
          <cell r="AC37">
            <v>264768.71139439859</v>
          </cell>
          <cell r="AD37">
            <v>269961.44718083716</v>
          </cell>
          <cell r="AE37">
            <v>283932.96109935304</v>
          </cell>
          <cell r="AF37">
            <v>299702.61565174663</v>
          </cell>
          <cell r="AG37">
            <v>315285.98694013321</v>
          </cell>
          <cell r="AH37">
            <v>331084.88470777706</v>
          </cell>
          <cell r="AI37">
            <v>347674.00993253611</v>
          </cell>
          <cell r="AJ37">
            <v>365092.91692832601</v>
          </cell>
          <cell r="AK37">
            <v>383383.22093584365</v>
          </cell>
          <cell r="AL37">
            <v>402588.45975018811</v>
          </cell>
          <cell r="AM37">
            <v>422754.64359581738</v>
          </cell>
          <cell r="AN37">
            <v>443929.5908272838</v>
          </cell>
          <cell r="AO37">
            <v>466163.87499597226</v>
          </cell>
          <cell r="AP37">
            <v>489510.35934486688</v>
          </cell>
        </row>
        <row r="38">
          <cell r="B38">
            <v>10980.739516127973</v>
          </cell>
          <cell r="C38">
            <v>11660.015472696905</v>
          </cell>
          <cell r="D38">
            <v>12456.184767269842</v>
          </cell>
          <cell r="E38">
            <v>13161.54278915418</v>
          </cell>
          <cell r="F38">
            <v>13869.756507864851</v>
          </cell>
          <cell r="G38">
            <v>14355.796727882656</v>
          </cell>
          <cell r="H38">
            <v>14626.136375997201</v>
          </cell>
          <cell r="I38">
            <v>14847.738732754015</v>
          </cell>
          <cell r="J38">
            <v>14991.094903164296</v>
          </cell>
          <cell r="K38">
            <v>15191.945830355255</v>
          </cell>
          <cell r="L38">
            <v>15413.260336687616</v>
          </cell>
          <cell r="M38">
            <v>15478.250054436974</v>
          </cell>
          <cell r="N38">
            <v>17194.819020790477</v>
          </cell>
          <cell r="O38">
            <v>20611.96253831236</v>
          </cell>
          <cell r="P38">
            <v>24409.616604399806</v>
          </cell>
          <cell r="Q38">
            <v>26969.095525833814</v>
          </cell>
          <cell r="R38">
            <v>29664.7180252172</v>
          </cell>
          <cell r="S38">
            <v>31172.748234236267</v>
          </cell>
          <cell r="T38">
            <v>32901.164075362525</v>
          </cell>
          <cell r="U38">
            <v>33943.676759354741</v>
          </cell>
          <cell r="V38">
            <v>34219.270912684369</v>
          </cell>
          <cell r="W38">
            <v>34396.027051772209</v>
          </cell>
          <cell r="X38">
            <v>34525.382519754283</v>
          </cell>
          <cell r="Y38">
            <v>34628.722497239818</v>
          </cell>
          <cell r="Z38">
            <v>34715.183481746761</v>
          </cell>
          <cell r="AA38">
            <v>34789.021327241113</v>
          </cell>
          <cell r="AB38">
            <v>34852.492550804629</v>
          </cell>
          <cell r="AC38">
            <v>34906.9760269896</v>
          </cell>
          <cell r="AD38">
            <v>34978.481370265799</v>
          </cell>
          <cell r="AE38">
            <v>35268.601211634843</v>
          </cell>
          <cell r="AF38">
            <v>35602.148061786589</v>
          </cell>
          <cell r="AG38">
            <v>35929.271895239297</v>
          </cell>
          <cell r="AH38">
            <v>36260.074407977139</v>
          </cell>
          <cell r="AI38">
            <v>36609.018265540712</v>
          </cell>
          <cell r="AJ38">
            <v>36710.397773063283</v>
          </cell>
          <cell r="AK38">
            <v>36792.430785025565</v>
          </cell>
          <cell r="AL38">
            <v>36875.095337261686</v>
          </cell>
          <cell r="AM38">
            <v>36977.345199409901</v>
          </cell>
          <cell r="AN38">
            <v>36884.634899162047</v>
          </cell>
          <cell r="AO38">
            <v>36789.81287656253</v>
          </cell>
          <cell r="AP38">
            <v>36692.9446212681</v>
          </cell>
        </row>
        <row r="39">
          <cell r="B39">
            <v>45458.702300878591</v>
          </cell>
          <cell r="C39">
            <v>48270.808301977871</v>
          </cell>
          <cell r="D39">
            <v>51566.836123231042</v>
          </cell>
          <cell r="E39">
            <v>54486.918171009485</v>
          </cell>
          <cell r="F39">
            <v>57418.822398131975</v>
          </cell>
          <cell r="G39">
            <v>59430.959889927595</v>
          </cell>
          <cell r="H39">
            <v>60550.127644131549</v>
          </cell>
          <cell r="I39">
            <v>61467.529932946883</v>
          </cell>
          <cell r="J39">
            <v>62061.004121466118</v>
          </cell>
          <cell r="K39">
            <v>62892.498438640199</v>
          </cell>
          <cell r="L39">
            <v>63655.579310055291</v>
          </cell>
          <cell r="M39">
            <v>63932.382028056272</v>
          </cell>
          <cell r="N39">
            <v>71094.99569415435</v>
          </cell>
          <cell r="O39">
            <v>85352.572876964943</v>
          </cell>
          <cell r="P39">
            <v>101197.72025503822</v>
          </cell>
          <cell r="Q39">
            <v>111877.17536479156</v>
          </cell>
          <cell r="R39">
            <v>123124.68516697113</v>
          </cell>
          <cell r="S39">
            <v>129417.53704108844</v>
          </cell>
          <cell r="T39">
            <v>136629.90630240965</v>
          </cell>
          <cell r="U39">
            <v>140980.69672127091</v>
          </cell>
          <cell r="V39">
            <v>142131.9058388632</v>
          </cell>
          <cell r="W39">
            <v>142870.80754298664</v>
          </cell>
          <cell r="X39">
            <v>143411.9977963538</v>
          </cell>
          <cell r="Y39">
            <v>143844.69336082114</v>
          </cell>
          <cell r="Z39">
            <v>144207.00961653871</v>
          </cell>
          <cell r="AA39">
            <v>144516.70074504983</v>
          </cell>
          <cell r="AB39">
            <v>144783.17940023314</v>
          </cell>
          <cell r="AC39">
            <v>145012.19611743986</v>
          </cell>
          <cell r="AD39">
            <v>145312.26346408614</v>
          </cell>
          <cell r="AE39">
            <v>146524.43788222095</v>
          </cell>
          <cell r="AF39">
            <v>147917.82451786692</v>
          </cell>
          <cell r="AG39">
            <v>149284.44450779998</v>
          </cell>
          <cell r="AH39">
            <v>150666.44131054418</v>
          </cell>
          <cell r="AI39">
            <v>152124.15268454814</v>
          </cell>
          <cell r="AJ39">
            <v>152543.07351333543</v>
          </cell>
          <cell r="AK39">
            <v>152881.85274473412</v>
          </cell>
          <cell r="AL39">
            <v>153223.19686037811</v>
          </cell>
          <cell r="AM39">
            <v>153645.57203710565</v>
          </cell>
          <cell r="AN39">
            <v>153260.79041840081</v>
          </cell>
          <cell r="AO39">
            <v>152867.21770278938</v>
          </cell>
          <cell r="AP39">
            <v>152465.12527950999</v>
          </cell>
        </row>
        <row r="40">
          <cell r="B40">
            <v>872.80656732661782</v>
          </cell>
          <cell r="C40">
            <v>926.79897057501887</v>
          </cell>
          <cell r="D40">
            <v>990.08266726834484</v>
          </cell>
          <cell r="E40">
            <v>1046.1482093853342</v>
          </cell>
          <cell r="F40">
            <v>1102.4407372113146</v>
          </cell>
          <cell r="G40">
            <v>1141.0737541764599</v>
          </cell>
          <cell r="H40">
            <v>1162.5617623326127</v>
          </cell>
          <cell r="I40">
            <v>1180.1758758473097</v>
          </cell>
          <cell r="J40">
            <v>1191.570573519276</v>
          </cell>
          <cell r="K40">
            <v>1207.535254955206</v>
          </cell>
          <cell r="L40">
            <v>1220.2788477657009</v>
          </cell>
          <cell r="M40">
            <v>1225.5936284765307</v>
          </cell>
          <cell r="N40">
            <v>1363.1160727389386</v>
          </cell>
          <cell r="O40">
            <v>1931.3967872714763</v>
          </cell>
          <cell r="P40">
            <v>3207.8703553304485</v>
          </cell>
          <cell r="Q40">
            <v>4883.447108560471</v>
          </cell>
          <cell r="R40">
            <v>8122.9506693959665</v>
          </cell>
          <cell r="S40">
            <v>11334.238500177238</v>
          </cell>
          <cell r="T40">
            <v>17687.065710113609</v>
          </cell>
          <cell r="U40">
            <v>24298.51584223994</v>
          </cell>
          <cell r="V40">
            <v>27302.826730140492</v>
          </cell>
          <cell r="W40">
            <v>30054.744709512452</v>
          </cell>
          <cell r="X40">
            <v>32577.708330680889</v>
          </cell>
          <cell r="Y40">
            <v>34905.517612250063</v>
          </cell>
          <cell r="Z40">
            <v>37069.794357457045</v>
          </cell>
          <cell r="AA40">
            <v>39096.486625853271</v>
          </cell>
          <cell r="AB40">
            <v>41005.868933187026</v>
          </cell>
          <cell r="AC40">
            <v>42813.580980126717</v>
          </cell>
          <cell r="AD40">
            <v>44911.670966266516</v>
          </cell>
          <cell r="AE40">
            <v>50349.447269786353</v>
          </cell>
          <cell r="AF40">
            <v>56474.434743692647</v>
          </cell>
          <cell r="AG40">
            <v>62532.396740246993</v>
          </cell>
          <cell r="AH40">
            <v>68675.867179449036</v>
          </cell>
          <cell r="AI40">
            <v>75123.113402590738</v>
          </cell>
          <cell r="AJ40">
            <v>81709.279482564452</v>
          </cell>
          <cell r="AK40">
            <v>88432.093649660237</v>
          </cell>
          <cell r="AL40">
            <v>95288.67387295964</v>
          </cell>
          <cell r="AM40">
            <v>102275.64457523322</v>
          </cell>
          <cell r="AN40">
            <v>109388.86868437032</v>
          </cell>
          <cell r="AO40">
            <v>116623.61108383442</v>
          </cell>
          <cell r="AP40">
            <v>123733.3709314189</v>
          </cell>
        </row>
        <row r="41">
          <cell r="B41">
            <v>365.17484403407576</v>
          </cell>
          <cell r="C41">
            <v>387.76480631592642</v>
          </cell>
          <cell r="D41">
            <v>414.24216674719491</v>
          </cell>
          <cell r="E41">
            <v>437.69951269839225</v>
          </cell>
          <cell r="F41">
            <v>461.25182753958393</v>
          </cell>
          <cell r="G41">
            <v>477.4155532411728</v>
          </cell>
          <cell r="H41">
            <v>486.40595308550576</v>
          </cell>
          <cell r="I41">
            <v>493.77554836161568</v>
          </cell>
          <cell r="J41">
            <v>498.54299294893241</v>
          </cell>
          <cell r="K41">
            <v>505.22247987268008</v>
          </cell>
          <cell r="L41">
            <v>514.16989074248011</v>
          </cell>
          <cell r="M41">
            <v>516.38021647889275</v>
          </cell>
          <cell r="N41">
            <v>573.91778792845616</v>
          </cell>
          <cell r="O41">
            <v>703.09373605095243</v>
          </cell>
          <cell r="P41">
            <v>861.56250965181346</v>
          </cell>
          <cell r="Q41">
            <v>978.96478857499812</v>
          </cell>
          <cell r="R41">
            <v>1117.232470147889</v>
          </cell>
          <cell r="S41">
            <v>1208.6628986249752</v>
          </cell>
          <cell r="T41">
            <v>1341.513724733087</v>
          </cell>
          <cell r="U41">
            <v>1447.9320762435589</v>
          </cell>
          <cell r="V41">
            <v>1484.868631565625</v>
          </cell>
          <cell r="W41">
            <v>1510.6302532630373</v>
          </cell>
          <cell r="X41">
            <v>1527.9254595578025</v>
          </cell>
          <cell r="Y41">
            <v>1538.9367652134652</v>
          </cell>
          <cell r="Z41">
            <v>1545.3883953201564</v>
          </cell>
          <cell r="AA41">
            <v>1548.6126404690033</v>
          </cell>
          <cell r="AB41">
            <v>1549.6118634056925</v>
          </cell>
          <cell r="AC41">
            <v>1549.1159145440422</v>
          </cell>
          <cell r="AD41">
            <v>1547.8932699427767</v>
          </cell>
          <cell r="AE41">
            <v>1547.2747224788061</v>
          </cell>
          <cell r="AF41">
            <v>1545.7419311103783</v>
          </cell>
          <cell r="AG41">
            <v>1543.4581209385146</v>
          </cell>
          <cell r="AH41">
            <v>1540.7179176487805</v>
          </cell>
          <cell r="AI41">
            <v>1537.6863992716569</v>
          </cell>
          <cell r="AJ41">
            <v>1534.448981719773</v>
          </cell>
          <cell r="AK41">
            <v>1531.0552125164318</v>
          </cell>
          <cell r="AL41">
            <v>1527.5336032709749</v>
          </cell>
          <cell r="AM41">
            <v>1523.9003440898696</v>
          </cell>
          <cell r="AN41">
            <v>1520.1639473886712</v>
          </cell>
          <cell r="AO41">
            <v>1516.3297644578493</v>
          </cell>
          <cell r="AP41">
            <v>1512.4015915837347</v>
          </cell>
        </row>
        <row r="42">
          <cell r="B42">
            <v>0.57678000008367347</v>
          </cell>
          <cell r="C42">
            <v>0.61246000011565882</v>
          </cell>
          <cell r="D42">
            <v>0.65428000004516462</v>
          </cell>
          <cell r="E42">
            <v>0.69133000012247481</v>
          </cell>
          <cell r="F42">
            <v>0.72853000000747714</v>
          </cell>
          <cell r="G42">
            <v>0.75405999985227745</v>
          </cell>
          <cell r="H42">
            <v>0.76825999995546856</v>
          </cell>
          <cell r="I42">
            <v>0.77989999989909731</v>
          </cell>
          <cell r="J42">
            <v>0.78743000021098863</v>
          </cell>
          <cell r="K42">
            <v>0.79797999983823176</v>
          </cell>
          <cell r="L42">
            <v>2.7218373313729005</v>
          </cell>
          <cell r="M42">
            <v>4.6079917764896594</v>
          </cell>
          <cell r="N42">
            <v>18.282167109893198</v>
          </cell>
          <cell r="O42">
            <v>92.003866381341538</v>
          </cell>
          <cell r="P42">
            <v>317.8859051335005</v>
          </cell>
          <cell r="Q42">
            <v>745.13975725951491</v>
          </cell>
          <cell r="R42">
            <v>2006.5694677926624</v>
          </cell>
          <cell r="S42">
            <v>3952.3561599276563</v>
          </cell>
          <cell r="T42">
            <v>9513.2380948389109</v>
          </cell>
          <cell r="U42">
            <v>16778.891748160419</v>
          </cell>
          <cell r="V42">
            <v>20452.373316716032</v>
          </cell>
          <cell r="W42">
            <v>23954.823652769861</v>
          </cell>
          <cell r="X42">
            <v>27208.716894384899</v>
          </cell>
          <cell r="Y42">
            <v>30223.075823124422</v>
          </cell>
          <cell r="Z42">
            <v>33029.341464737619</v>
          </cell>
          <cell r="AA42">
            <v>35658.997361002956</v>
          </cell>
          <cell r="AB42">
            <v>38138.046995206663</v>
          </cell>
          <cell r="AC42">
            <v>40486.842355298366</v>
          </cell>
          <cell r="AD42">
            <v>43211.138110275955</v>
          </cell>
          <cell r="AE42">
            <v>50243.200013232068</v>
          </cell>
          <cell r="AF42">
            <v>58162.46639729006</v>
          </cell>
          <cell r="AG42">
            <v>65996.415675908414</v>
          </cell>
          <cell r="AH42">
            <v>73941.783892157939</v>
          </cell>
          <cell r="AI42">
            <v>82280.039180584863</v>
          </cell>
          <cell r="AJ42">
            <v>92595.717177643077</v>
          </cell>
          <cell r="AK42">
            <v>103745.78854390731</v>
          </cell>
          <cell r="AL42">
            <v>115673.96007631769</v>
          </cell>
          <cell r="AM42">
            <v>128332.18143997868</v>
          </cell>
          <cell r="AN42">
            <v>142875.13287796194</v>
          </cell>
          <cell r="AO42">
            <v>158366.90356832813</v>
          </cell>
          <cell r="AP42">
            <v>175106.51692108615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</row>
        <row r="45">
          <cell r="B45">
            <v>76892.000000277869</v>
          </cell>
          <cell r="C45">
            <v>79609.999999842679</v>
          </cell>
          <cell r="D45">
            <v>83220.999996527884</v>
          </cell>
          <cell r="E45">
            <v>87793.000002823275</v>
          </cell>
          <cell r="F45">
            <v>85032.999987879157</v>
          </cell>
          <cell r="G45">
            <v>88646.000001562934</v>
          </cell>
          <cell r="H45">
            <v>91657.000000936372</v>
          </cell>
          <cell r="I45">
            <v>95114.99998625803</v>
          </cell>
          <cell r="J45">
            <v>97752.000013748722</v>
          </cell>
          <cell r="K45">
            <v>101166.99997557799</v>
          </cell>
          <cell r="L45">
            <v>99656.019294724887</v>
          </cell>
          <cell r="M45">
            <v>103885.78148922801</v>
          </cell>
          <cell r="N45">
            <v>108961.61869157336</v>
          </cell>
          <cell r="O45">
            <v>112318.74932121762</v>
          </cell>
          <cell r="P45">
            <v>118944.0237519284</v>
          </cell>
          <cell r="Q45">
            <v>118736.37606416937</v>
          </cell>
          <cell r="R45">
            <v>118518.54035562108</v>
          </cell>
          <cell r="S45">
            <v>118290.57408215641</v>
          </cell>
          <cell r="T45">
            <v>134666.49072226736</v>
          </cell>
          <cell r="U45">
            <v>134416.95084951894</v>
          </cell>
          <cell r="V45">
            <v>143113.13169092845</v>
          </cell>
          <cell r="W45">
            <v>147657.68121289491</v>
          </cell>
          <cell r="X45">
            <v>147373.4305534845</v>
          </cell>
          <cell r="Y45">
            <v>155611.2967784084</v>
          </cell>
          <cell r="Z45">
            <v>161096.74609645439</v>
          </cell>
          <cell r="AA45">
            <v>167298.35388117598</v>
          </cell>
          <cell r="AB45">
            <v>166967.52360487229</v>
          </cell>
          <cell r="AC45">
            <v>166625.13234181874</v>
          </cell>
          <cell r="AD45">
            <v>179145.63315298103</v>
          </cell>
          <cell r="AE45">
            <v>186585.64713664807</v>
          </cell>
          <cell r="AF45">
            <v>190123.43998942821</v>
          </cell>
          <cell r="AG45">
            <v>193905.56585596025</v>
          </cell>
          <cell r="AH45">
            <v>198740.81140291377</v>
          </cell>
          <cell r="AI45">
            <v>202566.29473032168</v>
          </cell>
          <cell r="AJ45">
            <v>208196.06799393077</v>
          </cell>
          <cell r="AK45">
            <v>207754.40781990468</v>
          </cell>
          <cell r="AL45">
            <v>207300.33780010074</v>
          </cell>
          <cell r="AM45">
            <v>217151.89085933124</v>
          </cell>
          <cell r="AN45">
            <v>216673.13924696326</v>
          </cell>
          <cell r="AO45">
            <v>216182.02488023345</v>
          </cell>
          <cell r="AP45">
            <v>217951.1346473454</v>
          </cell>
        </row>
        <row r="46">
          <cell r="B46">
            <v>14226.896518554613</v>
          </cell>
          <cell r="C46">
            <v>14729.792850176893</v>
          </cell>
          <cell r="D46">
            <v>15397.915974574176</v>
          </cell>
          <cell r="E46">
            <v>16243.759760570172</v>
          </cell>
          <cell r="F46">
            <v>15732.925095109189</v>
          </cell>
          <cell r="G46">
            <v>16397.241070460706</v>
          </cell>
          <cell r="H46">
            <v>16867.124852594512</v>
          </cell>
          <cell r="I46">
            <v>17408.366241013882</v>
          </cell>
          <cell r="J46">
            <v>17695.49760094806</v>
          </cell>
          <cell r="K46">
            <v>18212.528935771639</v>
          </cell>
          <cell r="L46">
            <v>18392.387735242759</v>
          </cell>
          <cell r="M46">
            <v>19143.971274884436</v>
          </cell>
          <cell r="N46">
            <v>20046.074958539681</v>
          </cell>
          <cell r="O46">
            <v>20606.009309561705</v>
          </cell>
          <cell r="P46">
            <v>21615.756333571928</v>
          </cell>
          <cell r="Q46">
            <v>21577.408940547866</v>
          </cell>
          <cell r="R46">
            <v>21537.211741748088</v>
          </cell>
          <cell r="S46">
            <v>21495.175338841553</v>
          </cell>
          <cell r="T46">
            <v>22519.975220919339</v>
          </cell>
          <cell r="U46">
            <v>22474.197916664391</v>
          </cell>
          <cell r="V46">
            <v>22692.54037201458</v>
          </cell>
          <cell r="W46">
            <v>22734.779592238872</v>
          </cell>
          <cell r="X46">
            <v>22683.548162869225</v>
          </cell>
          <cell r="Y46">
            <v>22630.65209354899</v>
          </cell>
          <cell r="Z46">
            <v>22576.160802694543</v>
          </cell>
          <cell r="AA46">
            <v>22520.140194183401</v>
          </cell>
          <cell r="AB46">
            <v>22462.662083810879</v>
          </cell>
          <cell r="AC46">
            <v>22403.800970111555</v>
          </cell>
          <cell r="AD46">
            <v>22343.604395481925</v>
          </cell>
          <cell r="AE46">
            <v>22282.136849844184</v>
          </cell>
          <cell r="AF46">
            <v>22219.451593801234</v>
          </cell>
          <cell r="AG46">
            <v>22155.601646893228</v>
          </cell>
          <cell r="AH46">
            <v>22090.655223382302</v>
          </cell>
          <cell r="AI46">
            <v>22024.672371227694</v>
          </cell>
          <cell r="AJ46">
            <v>21957.717388471581</v>
          </cell>
          <cell r="AK46">
            <v>21889.860284573922</v>
          </cell>
          <cell r="AL46">
            <v>21821.179752048371</v>
          </cell>
          <cell r="AM46">
            <v>21751.743112988119</v>
          </cell>
          <cell r="AN46">
            <v>21681.600341058911</v>
          </cell>
          <cell r="AO46">
            <v>21610.801092811405</v>
          </cell>
          <cell r="AP46">
            <v>21539.38554441644</v>
          </cell>
        </row>
        <row r="47">
          <cell r="B47">
            <v>58743.225410821688</v>
          </cell>
          <cell r="C47">
            <v>60819.69743184431</v>
          </cell>
          <cell r="D47">
            <v>63578.395173650853</v>
          </cell>
          <cell r="E47">
            <v>67071.268644845753</v>
          </cell>
          <cell r="F47">
            <v>64962.70984794687</v>
          </cell>
          <cell r="G47">
            <v>67722.935543888729</v>
          </cell>
          <cell r="H47">
            <v>70023.250943079009</v>
          </cell>
          <cell r="I47">
            <v>72665.061178313292</v>
          </cell>
          <cell r="J47">
            <v>74679.651604140017</v>
          </cell>
          <cell r="K47">
            <v>77288.611086725447</v>
          </cell>
          <cell r="L47">
            <v>76139.54702199364</v>
          </cell>
          <cell r="M47">
            <v>79371.070023849388</v>
          </cell>
          <cell r="N47">
            <v>83031.309184326776</v>
          </cell>
          <cell r="O47">
            <v>85302.227628796376</v>
          </cell>
          <cell r="P47">
            <v>89399.203242277319</v>
          </cell>
          <cell r="Q47">
            <v>89240.865698010617</v>
          </cell>
          <cell r="R47">
            <v>89074.876763926732</v>
          </cell>
          <cell r="S47">
            <v>88901.280219112232</v>
          </cell>
          <cell r="T47">
            <v>93058.805293707715</v>
          </cell>
          <cell r="U47">
            <v>92869.742167099437</v>
          </cell>
          <cell r="V47">
            <v>93752.846038507792</v>
          </cell>
          <cell r="W47">
            <v>93920.85384130913</v>
          </cell>
          <cell r="X47">
            <v>93709.253058637492</v>
          </cell>
          <cell r="Y47">
            <v>93490.77359681268</v>
          </cell>
          <cell r="Z47">
            <v>93265.701911089127</v>
          </cell>
          <cell r="AA47">
            <v>93034.309960345941</v>
          </cell>
          <cell r="AB47">
            <v>92796.894096023156</v>
          </cell>
          <cell r="AC47">
            <v>92553.761740071277</v>
          </cell>
          <cell r="AD47">
            <v>92305.109109344688</v>
          </cell>
          <cell r="AE47">
            <v>92051.202340699136</v>
          </cell>
          <cell r="AF47">
            <v>91792.261247016155</v>
          </cell>
          <cell r="AG47">
            <v>91528.504649359718</v>
          </cell>
          <cell r="AH47">
            <v>91260.214057466976</v>
          </cell>
          <cell r="AI47">
            <v>90987.637293497319</v>
          </cell>
          <cell r="AJ47">
            <v>90711.039715951818</v>
          </cell>
          <cell r="AK47">
            <v>90430.710248386793</v>
          </cell>
          <cell r="AL47">
            <v>90146.973638892421</v>
          </cell>
          <cell r="AM47">
            <v>89860.107729181793</v>
          </cell>
          <cell r="AN47">
            <v>89570.318792200458</v>
          </cell>
          <cell r="AO47">
            <v>89277.811794979134</v>
          </cell>
          <cell r="AP47">
            <v>88982.752595419879</v>
          </cell>
        </row>
        <row r="48">
          <cell r="B48">
            <v>3337.6894900120597</v>
          </cell>
          <cell r="C48">
            <v>3455.6710749931713</v>
          </cell>
          <cell r="D48">
            <v>3612.4155573492844</v>
          </cell>
          <cell r="E48">
            <v>3810.8746476225524</v>
          </cell>
          <cell r="F48">
            <v>3691.0699469738656</v>
          </cell>
          <cell r="G48">
            <v>3847.9012450678424</v>
          </cell>
          <cell r="H48">
            <v>3978.6012275406461</v>
          </cell>
          <cell r="I48">
            <v>4128.7043619034948</v>
          </cell>
          <cell r="J48">
            <v>4243.1699405967984</v>
          </cell>
          <cell r="K48">
            <v>4391.4065514399017</v>
          </cell>
          <cell r="L48">
            <v>4295.9061154268302</v>
          </cell>
          <cell r="M48">
            <v>4479.5122098923721</v>
          </cell>
          <cell r="N48">
            <v>4699.8469965416862</v>
          </cell>
          <cell r="O48">
            <v>4928.7155155399214</v>
          </cell>
          <cell r="P48">
            <v>5598.6642181661182</v>
          </cell>
          <cell r="Q48">
            <v>5589.6148241731107</v>
          </cell>
          <cell r="R48">
            <v>5580.0839975033568</v>
          </cell>
          <cell r="S48">
            <v>5570.0742524558273</v>
          </cell>
          <cell r="T48">
            <v>10276.109421467601</v>
          </cell>
          <cell r="U48">
            <v>10264.725406361093</v>
          </cell>
          <cell r="V48">
            <v>13366.671179106412</v>
          </cell>
          <cell r="W48">
            <v>15118.954377896025</v>
          </cell>
          <cell r="X48">
            <v>15104.238396165694</v>
          </cell>
          <cell r="Y48">
            <v>17648.254612372642</v>
          </cell>
          <cell r="Z48">
            <v>18789.29322886738</v>
          </cell>
          <cell r="AA48">
            <v>19422.301199107744</v>
          </cell>
          <cell r="AB48">
            <v>19401.651640285556</v>
          </cell>
          <cell r="AC48">
            <v>19379.410860879168</v>
          </cell>
          <cell r="AD48">
            <v>19355.59228659172</v>
          </cell>
          <cell r="AE48">
            <v>19330.21365870766</v>
          </cell>
          <cell r="AF48">
            <v>19303.290422514561</v>
          </cell>
          <cell r="AG48">
            <v>19274.838303870398</v>
          </cell>
          <cell r="AH48">
            <v>19244.8769290292</v>
          </cell>
          <cell r="AI48">
            <v>19213.424342423103</v>
          </cell>
          <cell r="AJ48">
            <v>19180.499917826313</v>
          </cell>
          <cell r="AK48">
            <v>19146.124699270797</v>
          </cell>
          <cell r="AL48">
            <v>19110.3220961388</v>
          </cell>
          <cell r="AM48">
            <v>19073.113176323113</v>
          </cell>
          <cell r="AN48">
            <v>19034.515261407509</v>
          </cell>
          <cell r="AO48">
            <v>18994.545919787637</v>
          </cell>
          <cell r="AP48">
            <v>18953.220814294109</v>
          </cell>
        </row>
        <row r="49">
          <cell r="B49">
            <v>584.18858088951083</v>
          </cell>
          <cell r="C49">
            <v>604.83864282830473</v>
          </cell>
          <cell r="D49">
            <v>632.27329095357072</v>
          </cell>
          <cell r="E49">
            <v>667.00915678480021</v>
          </cell>
          <cell r="F49">
            <v>646.03999884926168</v>
          </cell>
          <cell r="G49">
            <v>673.48984214557424</v>
          </cell>
          <cell r="H49">
            <v>696.36597772126413</v>
          </cell>
          <cell r="I49">
            <v>722.63820505484489</v>
          </cell>
          <cell r="J49">
            <v>742.67286800885631</v>
          </cell>
          <cell r="K49">
            <v>768.61840176310295</v>
          </cell>
          <cell r="L49">
            <v>756.21245484798851</v>
          </cell>
          <cell r="M49">
            <v>788.34287402534005</v>
          </cell>
          <cell r="N49">
            <v>826.90682068543185</v>
          </cell>
          <cell r="O49">
            <v>855.24541620206219</v>
          </cell>
          <cell r="P49">
            <v>914.57517102202314</v>
          </cell>
          <cell r="Q49">
            <v>912.99666245697472</v>
          </cell>
          <cell r="R49">
            <v>911.33976978212877</v>
          </cell>
          <cell r="S49">
            <v>909.6049300276527</v>
          </cell>
          <cell r="T49">
            <v>1034.0174594323894</v>
          </cell>
          <cell r="U49">
            <v>1032.1167565858527</v>
          </cell>
          <cell r="V49">
            <v>1079.544592965734</v>
          </cell>
          <cell r="W49">
            <v>1098.7961572052591</v>
          </cell>
          <cell r="X49">
            <v>1096.6335411420771</v>
          </cell>
          <cell r="Y49">
            <v>1094.3877379270111</v>
          </cell>
          <cell r="Z49">
            <v>1092.0616179283261</v>
          </cell>
          <cell r="AA49">
            <v>1089.6579111860337</v>
          </cell>
          <cell r="AB49">
            <v>1087.1795944728124</v>
          </cell>
          <cell r="AC49">
            <v>1084.629758684121</v>
          </cell>
          <cell r="AD49">
            <v>1082.0103917845115</v>
          </cell>
          <cell r="AE49">
            <v>1079.3241815754147</v>
          </cell>
          <cell r="AF49">
            <v>1076.5733586722899</v>
          </cell>
          <cell r="AG49">
            <v>1073.7601476877771</v>
          </cell>
          <cell r="AH49">
            <v>1070.8874010386851</v>
          </cell>
          <cell r="AI49">
            <v>1067.9576396664315</v>
          </cell>
          <cell r="AJ49">
            <v>1064.9735628572573</v>
          </cell>
          <cell r="AK49">
            <v>1061.9381082215641</v>
          </cell>
          <cell r="AL49">
            <v>1058.8545736879514</v>
          </cell>
          <cell r="AM49">
            <v>1055.7257940324641</v>
          </cell>
          <cell r="AN49">
            <v>1052.5538953767448</v>
          </cell>
          <cell r="AO49">
            <v>1049.3409944993159</v>
          </cell>
          <cell r="AP49">
            <v>1046.0888225366332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8.7793000002823265E-2</v>
          </cell>
          <cell r="F50">
            <v>0.25509899996363755</v>
          </cell>
          <cell r="G50">
            <v>4.432300000078147</v>
          </cell>
          <cell r="H50">
            <v>91.657000000936392</v>
          </cell>
          <cell r="I50">
            <v>190.229999972516</v>
          </cell>
          <cell r="J50">
            <v>391.00800005499502</v>
          </cell>
          <cell r="K50">
            <v>505.83499987788974</v>
          </cell>
          <cell r="L50">
            <v>64.157599986206577</v>
          </cell>
          <cell r="M50">
            <v>64.047593787381558</v>
          </cell>
          <cell r="N50">
            <v>318.64741650450804</v>
          </cell>
          <cell r="O50">
            <v>587.72582791518312</v>
          </cell>
          <cell r="P50">
            <v>1377.0103473442832</v>
          </cell>
          <cell r="Q50">
            <v>1376.6901719540051</v>
          </cell>
          <cell r="R50">
            <v>1376.2464730589177</v>
          </cell>
          <cell r="S50">
            <v>1375.679369549016</v>
          </cell>
          <cell r="T50">
            <v>7738.8484661736966</v>
          </cell>
          <cell r="U50">
            <v>7737.4623212476417</v>
          </cell>
          <cell r="V50">
            <v>12182.855265481787</v>
          </cell>
          <cell r="W50">
            <v>14745.658491176178</v>
          </cell>
          <cell r="X50">
            <v>14741.157572905833</v>
          </cell>
          <cell r="Y50">
            <v>20708.671278339487</v>
          </cell>
          <cell r="Z50">
            <v>25335.016858489187</v>
          </cell>
          <cell r="AA50">
            <v>31193.482128358224</v>
          </cell>
          <cell r="AB50">
            <v>31180.726285845903</v>
          </cell>
          <cell r="AC50">
            <v>31165.175071270405</v>
          </cell>
          <cell r="AD50">
            <v>44021.022357688533</v>
          </cell>
          <cell r="AE50">
            <v>51804.53817164975</v>
          </cell>
          <cell r="AF50">
            <v>55693.697443621124</v>
          </cell>
          <cell r="AG50">
            <v>59834.764509542045</v>
          </cell>
          <cell r="AH50">
            <v>65036.153814924357</v>
          </cell>
          <cell r="AI50">
            <v>69234.655004966582</v>
          </cell>
          <cell r="AJ50">
            <v>75243.968485623409</v>
          </cell>
          <cell r="AK50">
            <v>75187.987947374218</v>
          </cell>
          <cell r="AL50">
            <v>75125.306812308234</v>
          </cell>
          <cell r="AM50">
            <v>85373.588916090943</v>
          </cell>
          <cell r="AN50">
            <v>85296.630790292853</v>
          </cell>
          <cell r="AO50">
            <v>85212.100019117381</v>
          </cell>
          <cell r="AP50">
            <v>87392.360037663093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7.8083672274538287</v>
          </cell>
          <cell r="M51">
            <v>38.837512789093886</v>
          </cell>
          <cell r="N51">
            <v>38.83331497528102</v>
          </cell>
          <cell r="O51">
            <v>38.825623202373393</v>
          </cell>
          <cell r="P51">
            <v>38.814439546721715</v>
          </cell>
          <cell r="Q51">
            <v>38.79976702680267</v>
          </cell>
          <cell r="R51">
            <v>38.781609601861128</v>
          </cell>
          <cell r="S51">
            <v>38.759972170129622</v>
          </cell>
          <cell r="T51">
            <v>38.734860566626118</v>
          </cell>
          <cell r="U51">
            <v>38.706281560531508</v>
          </cell>
          <cell r="V51">
            <v>38.674242852148517</v>
          </cell>
          <cell r="W51">
            <v>38.638753069443865</v>
          </cell>
          <cell r="X51">
            <v>38.599821764175886</v>
          </cell>
          <cell r="Y51">
            <v>38.557459407610075</v>
          </cell>
          <cell r="Z51">
            <v>38.511677385825195</v>
          </cell>
          <cell r="AA51">
            <v>38.4624879946129</v>
          </cell>
          <cell r="AB51">
            <v>38.409904433974155</v>
          </cell>
          <cell r="AC51">
            <v>38.353940802215732</v>
          </cell>
          <cell r="AD51">
            <v>38.294612089650663</v>
          </cell>
          <cell r="AE51">
            <v>38.231934171906488</v>
          </cell>
          <cell r="AF51">
            <v>38.165923802845469</v>
          </cell>
          <cell r="AG51">
            <v>38.096598607101257</v>
          </cell>
          <cell r="AH51">
            <v>38.023977072236605</v>
          </cell>
          <cell r="AI51">
            <v>37.948078540527057</v>
          </cell>
          <cell r="AJ51">
            <v>37.86892320037569</v>
          </cell>
          <cell r="AK51">
            <v>37.786532077364257</v>
          </cell>
          <cell r="AL51">
            <v>37.700927024946289</v>
          </cell>
          <cell r="AM51">
            <v>37.612130714787916</v>
          </cell>
          <cell r="AN51">
            <v>37.520166626762411</v>
          </cell>
          <cell r="AO51">
            <v>37.425059038604566</v>
          </cell>
          <cell r="AP51">
            <v>37.32683301523133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</row>
        <row r="54">
          <cell r="B54">
            <v>2549.0000008344546</v>
          </cell>
          <cell r="C54">
            <v>2548.9999996989845</v>
          </cell>
          <cell r="D54">
            <v>2549.000000480487</v>
          </cell>
          <cell r="E54">
            <v>2548.9999995715375</v>
          </cell>
          <cell r="F54">
            <v>10951.999999859445</v>
          </cell>
          <cell r="G54">
            <v>10951.99999907211</v>
          </cell>
          <cell r="H54">
            <v>10951.999999756059</v>
          </cell>
          <cell r="I54">
            <v>10170.999999366286</v>
          </cell>
          <cell r="J54">
            <v>9871.000001220571</v>
          </cell>
          <cell r="K54">
            <v>9897.9999985667255</v>
          </cell>
          <cell r="L54">
            <v>20612.108688657983</v>
          </cell>
          <cell r="M54">
            <v>21392.660412717742</v>
          </cell>
          <cell r="N54">
            <v>21364.152660593922</v>
          </cell>
          <cell r="O54">
            <v>34952.608677889213</v>
          </cell>
          <cell r="P54">
            <v>34919.160379889756</v>
          </cell>
          <cell r="Q54">
            <v>34882.641872022643</v>
          </cell>
          <cell r="R54">
            <v>38945.359485494053</v>
          </cell>
          <cell r="S54">
            <v>38902.361181883083</v>
          </cell>
          <cell r="T54">
            <v>38855.954998585861</v>
          </cell>
          <cell r="U54">
            <v>56806.084590755607</v>
          </cell>
          <cell r="V54">
            <v>61141.788819271525</v>
          </cell>
          <cell r="W54">
            <v>74081.654710039729</v>
          </cell>
          <cell r="X54">
            <v>81015.136942725134</v>
          </cell>
          <cell r="Y54">
            <v>80941.677302228971</v>
          </cell>
          <cell r="Z54">
            <v>92861.304251511741</v>
          </cell>
          <cell r="AA54">
            <v>92773.045202548776</v>
          </cell>
          <cell r="AB54">
            <v>99948.151337803574</v>
          </cell>
          <cell r="AC54">
            <v>99843.640450275139</v>
          </cell>
          <cell r="AD54">
            <v>101584.89083873897</v>
          </cell>
          <cell r="AE54">
            <v>117137.20393772479</v>
          </cell>
          <cell r="AF54">
            <v>117006.07066974559</v>
          </cell>
          <cell r="AG54">
            <v>125254.07181310971</v>
          </cell>
          <cell r="AH54">
            <v>125860.13741933172</v>
          </cell>
          <cell r="AI54">
            <v>132861.23370125119</v>
          </cell>
          <cell r="AJ54">
            <v>140281.11119036085</v>
          </cell>
          <cell r="AK54">
            <v>140096.8912764717</v>
          </cell>
          <cell r="AL54">
            <v>156480.28395914982</v>
          </cell>
          <cell r="AM54">
            <v>165314.62383630293</v>
          </cell>
          <cell r="AN54">
            <v>178838.46348482335</v>
          </cell>
          <cell r="AO54">
            <v>191601.61523853568</v>
          </cell>
          <cell r="AP54">
            <v>193213.93794190849</v>
          </cell>
        </row>
        <row r="55">
          <cell r="B55">
            <v>748.46287024502078</v>
          </cell>
          <cell r="C55">
            <v>748.46286991161264</v>
          </cell>
          <cell r="D55">
            <v>748.46287014108543</v>
          </cell>
          <cell r="E55">
            <v>748.4628698741908</v>
          </cell>
          <cell r="F55">
            <v>3215.8357599587289</v>
          </cell>
          <cell r="G55">
            <v>3215.8357597275435</v>
          </cell>
          <cell r="H55">
            <v>3215.8357599283709</v>
          </cell>
          <cell r="I55">
            <v>2986.5107298139228</v>
          </cell>
          <cell r="J55">
            <v>2898.421730358396</v>
          </cell>
          <cell r="K55">
            <v>2906.3497395791469</v>
          </cell>
          <cell r="L55">
            <v>5209.3795645748851</v>
          </cell>
          <cell r="M55">
            <v>5345.2897484542173</v>
          </cell>
          <cell r="N55">
            <v>5337.0791235320212</v>
          </cell>
          <cell r="O55">
            <v>9322.5626988988824</v>
          </cell>
          <cell r="P55">
            <v>9313.0701433939703</v>
          </cell>
          <cell r="Q55">
            <v>9302.7605546449522</v>
          </cell>
          <cell r="R55">
            <v>10182.937177873406</v>
          </cell>
          <cell r="S55">
            <v>10170.921706242691</v>
          </cell>
          <cell r="T55">
            <v>10158.01783297918</v>
          </cell>
          <cell r="U55">
            <v>12165.542046920162</v>
          </cell>
          <cell r="V55">
            <v>12515.944924854166</v>
          </cell>
          <cell r="W55">
            <v>13269.788827881901</v>
          </cell>
          <cell r="X55">
            <v>13536.204426473769</v>
          </cell>
          <cell r="Y55">
            <v>13518.04605787149</v>
          </cell>
          <cell r="Z55">
            <v>13700.334485151136</v>
          </cell>
          <cell r="AA55">
            <v>13679.968496798401</v>
          </cell>
          <cell r="AB55">
            <v>13658.517901607296</v>
          </cell>
          <cell r="AC55">
            <v>13636.002948718924</v>
          </cell>
          <cell r="AD55">
            <v>13612.437469237264</v>
          </cell>
          <cell r="AE55">
            <v>13587.839643619081</v>
          </cell>
          <cell r="AF55">
            <v>13562.225089611284</v>
          </cell>
          <cell r="AG55">
            <v>13535.60955622604</v>
          </cell>
          <cell r="AH55">
            <v>13508.01270848823</v>
          </cell>
          <cell r="AI55">
            <v>13479.452396308739</v>
          </cell>
          <cell r="AJ55">
            <v>13449.947698490469</v>
          </cell>
          <cell r="AK55">
            <v>13419.519279679842</v>
          </cell>
          <cell r="AL55">
            <v>13388.190117672901</v>
          </cell>
          <cell r="AM55">
            <v>13355.980583215181</v>
          </cell>
          <cell r="AN55">
            <v>13322.90697204794</v>
          </cell>
          <cell r="AO55">
            <v>13288.985680430069</v>
          </cell>
          <cell r="AP55">
            <v>13254.230955773935</v>
          </cell>
        </row>
        <row r="56">
          <cell r="B56">
            <v>1789.5764305858456</v>
          </cell>
          <cell r="C56">
            <v>1784.4784297892686</v>
          </cell>
          <cell r="D56">
            <v>1781.9294303358943</v>
          </cell>
          <cell r="E56">
            <v>1776.8314297013314</v>
          </cell>
          <cell r="F56">
            <v>7634.189022523904</v>
          </cell>
          <cell r="G56">
            <v>7612.2850219769407</v>
          </cell>
          <cell r="H56">
            <v>6505.8055576769702</v>
          </cell>
          <cell r="I56">
            <v>6786.904832977275</v>
          </cell>
          <cell r="J56">
            <v>6577.7382255879847</v>
          </cell>
          <cell r="K56">
            <v>6519.8155231068304</v>
          </cell>
          <cell r="L56">
            <v>14542.260273867178</v>
          </cell>
          <cell r="M56">
            <v>15147.045429273216</v>
          </cell>
          <cell r="N56">
            <v>15128.139921892493</v>
          </cell>
          <cell r="O56">
            <v>23895.05766472319</v>
          </cell>
          <cell r="P56">
            <v>23872.724238613882</v>
          </cell>
          <cell r="Q56">
            <v>23848.290047020848</v>
          </cell>
          <cell r="R56">
            <v>25782.62269998197</v>
          </cell>
          <cell r="S56">
            <v>25753.83047582307</v>
          </cell>
          <cell r="T56">
            <v>25722.782132623506</v>
          </cell>
          <cell r="U56">
            <v>30136.374661187128</v>
          </cell>
          <cell r="V56">
            <v>30904.000416018724</v>
          </cell>
          <cell r="W56">
            <v>32558.897825861066</v>
          </cell>
          <cell r="X56">
            <v>33141.156063036135</v>
          </cell>
          <cell r="Y56">
            <v>33097.056323802375</v>
          </cell>
          <cell r="Z56">
            <v>33493.6458869505</v>
          </cell>
          <cell r="AA56">
            <v>33444.103730456627</v>
          </cell>
          <cell r="AB56">
            <v>33391.885202892954</v>
          </cell>
          <cell r="AC56">
            <v>33337.03671835539</v>
          </cell>
          <cell r="AD56">
            <v>33279.590407239441</v>
          </cell>
          <cell r="AE56">
            <v>33219.588189518348</v>
          </cell>
          <cell r="AF56">
            <v>33157.066320131577</v>
          </cell>
          <cell r="AG56">
            <v>33092.061411601237</v>
          </cell>
          <cell r="AH56">
            <v>33024.618895377993</v>
          </cell>
          <cell r="AI56">
            <v>32954.780207492382</v>
          </cell>
          <cell r="AJ56">
            <v>32882.589593690915</v>
          </cell>
          <cell r="AK56">
            <v>32808.094906807688</v>
          </cell>
          <cell r="AL56">
            <v>32731.349232151577</v>
          </cell>
          <cell r="AM56">
            <v>32652.39988612846</v>
          </cell>
          <cell r="AN56">
            <v>32571.285133398043</v>
          </cell>
          <cell r="AO56">
            <v>32488.043521733998</v>
          </cell>
          <cell r="AP56">
            <v>32402.708852048301</v>
          </cell>
        </row>
        <row r="57">
          <cell r="B57">
            <v>2.5490000008344542</v>
          </cell>
          <cell r="C57">
            <v>7.6469999990969519</v>
          </cell>
          <cell r="D57">
            <v>10.196000001921943</v>
          </cell>
          <cell r="E57">
            <v>15.293999997429227</v>
          </cell>
          <cell r="F57">
            <v>65.71199999915666</v>
          </cell>
          <cell r="G57">
            <v>87.615999992576889</v>
          </cell>
          <cell r="H57">
            <v>98.567999997804577</v>
          </cell>
          <cell r="I57">
            <v>111.88099999302916</v>
          </cell>
          <cell r="J57">
            <v>118.45200001464683</v>
          </cell>
          <cell r="K57">
            <v>138.57199997993411</v>
          </cell>
          <cell r="L57">
            <v>308.29780468282672</v>
          </cell>
          <cell r="M57">
            <v>342.9116388079442</v>
          </cell>
          <cell r="N57">
            <v>342.45739235885958</v>
          </cell>
          <cell r="O57">
            <v>525.36272120246667</v>
          </cell>
          <cell r="P57">
            <v>524.83241651145977</v>
          </cell>
          <cell r="Q57">
            <v>524.25603510988265</v>
          </cell>
          <cell r="R57">
            <v>1158.4242365738864</v>
          </cell>
          <cell r="S57">
            <v>1157.6990429732764</v>
          </cell>
          <cell r="T57">
            <v>1156.871153371223</v>
          </cell>
          <cell r="U57">
            <v>5487.6977594096261</v>
          </cell>
          <cell r="V57">
            <v>6512.7261934419503</v>
          </cell>
          <cell r="W57">
            <v>9247.4684424077132</v>
          </cell>
          <cell r="X57">
            <v>10437.584713958366</v>
          </cell>
          <cell r="Y57">
            <v>10433.818575757494</v>
          </cell>
          <cell r="Z57">
            <v>10984.157361385402</v>
          </cell>
          <cell r="AA57">
            <v>10978.48000203029</v>
          </cell>
          <cell r="AB57">
            <v>10971.825321159395</v>
          </cell>
          <cell r="AC57">
            <v>10964.195901238902</v>
          </cell>
          <cell r="AD57">
            <v>10955.594221519119</v>
          </cell>
          <cell r="AE57">
            <v>10946.023243978136</v>
          </cell>
          <cell r="AF57">
            <v>10935.486035796101</v>
          </cell>
          <cell r="AG57">
            <v>10923.98591515634</v>
          </cell>
          <cell r="AH57">
            <v>10911.526656374255</v>
          </cell>
          <cell r="AI57">
            <v>10898.112176394836</v>
          </cell>
          <cell r="AJ57">
            <v>10883.746699342855</v>
          </cell>
          <cell r="AK57">
            <v>10868.434774548001</v>
          </cell>
          <cell r="AL57">
            <v>10852.181314645131</v>
          </cell>
          <cell r="AM57">
            <v>10834.991325835315</v>
          </cell>
          <cell r="AN57">
            <v>10816.86982615729</v>
          </cell>
          <cell r="AO57">
            <v>10797.822071171342</v>
          </cell>
          <cell r="AP57">
            <v>10777.853429447476</v>
          </cell>
        </row>
        <row r="58">
          <cell r="B58">
            <v>8.4117000027536974</v>
          </cell>
          <cell r="C58">
            <v>8.4116999990066486</v>
          </cell>
          <cell r="D58">
            <v>8.4117000015856043</v>
          </cell>
          <cell r="E58">
            <v>8.4116999985860765</v>
          </cell>
          <cell r="F58">
            <v>36.141599999536162</v>
          </cell>
          <cell r="G58">
            <v>36.14159999693797</v>
          </cell>
          <cell r="H58">
            <v>36.141599999195009</v>
          </cell>
          <cell r="I58">
            <v>35.598499997782</v>
          </cell>
          <cell r="J58">
            <v>39.484000004882283</v>
          </cell>
          <cell r="K58">
            <v>63.347199990827036</v>
          </cell>
          <cell r="L58">
            <v>136.17170221895472</v>
          </cell>
          <cell r="M58">
            <v>142.12753557333704</v>
          </cell>
          <cell r="N58">
            <v>141.93928831722368</v>
          </cell>
          <cell r="O58">
            <v>141.73867111121703</v>
          </cell>
          <cell r="P58">
            <v>141.52573710707341</v>
          </cell>
          <cell r="Q58">
            <v>141.30054266605381</v>
          </cell>
          <cell r="R58">
            <v>141.06314733406307</v>
          </cell>
          <cell r="S58">
            <v>140.81361381541052</v>
          </cell>
          <cell r="T58">
            <v>140.55200794520965</v>
          </cell>
          <cell r="U58">
            <v>140.27839866043243</v>
          </cell>
          <cell r="V58">
            <v>139.99304195363709</v>
          </cell>
          <cell r="W58">
            <v>139.69623792557252</v>
          </cell>
          <cell r="X58">
            <v>139.38853037189509</v>
          </cell>
          <cell r="Y58">
            <v>139.07038988912646</v>
          </cell>
          <cell r="Z58">
            <v>138.74220629878297</v>
          </cell>
          <cell r="AA58">
            <v>138.40435037316951</v>
          </cell>
          <cell r="AB58">
            <v>138.05722580063693</v>
          </cell>
          <cell r="AC58">
            <v>137.70125137947866</v>
          </cell>
          <cell r="AD58">
            <v>137.33669761354858</v>
          </cell>
          <cell r="AE58">
            <v>136.96392875186791</v>
          </cell>
          <cell r="AF58">
            <v>136.58324744423933</v>
          </cell>
          <cell r="AG58">
            <v>136.19495531611642</v>
          </cell>
          <cell r="AH58">
            <v>135.79943806281469</v>
          </cell>
          <cell r="AI58">
            <v>135.39703665462454</v>
          </cell>
          <cell r="AJ58">
            <v>134.98811578465896</v>
          </cell>
          <cell r="AK58">
            <v>134.57307192077403</v>
          </cell>
          <cell r="AL58">
            <v>134.15234968374514</v>
          </cell>
          <cell r="AM58">
            <v>133.7263312866146</v>
          </cell>
          <cell r="AN58">
            <v>133.29530357276141</v>
          </cell>
          <cell r="AO58">
            <v>132.85955190551985</v>
          </cell>
          <cell r="AP58">
            <v>132.41930964553111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0.12156719999843983</v>
          </cell>
          <cell r="G59">
            <v>0.12156719998970043</v>
          </cell>
          <cell r="H59">
            <v>1095.6490319755958</v>
          </cell>
          <cell r="I59">
            <v>250.10488998441704</v>
          </cell>
          <cell r="J59">
            <v>236.90400002929366</v>
          </cell>
          <cell r="K59">
            <v>269.91549056091498</v>
          </cell>
          <cell r="L59">
            <v>415.99927342122095</v>
          </cell>
          <cell r="M59">
            <v>415.28599083594855</v>
          </cell>
          <cell r="N59">
            <v>414.53686484610614</v>
          </cell>
          <cell r="O59">
            <v>1067.8868524380914</v>
          </cell>
          <cell r="P59">
            <v>1067.0077748858098</v>
          </cell>
          <cell r="Q59">
            <v>1066.0346233470686</v>
          </cell>
          <cell r="R59">
            <v>1680.3121546464902</v>
          </cell>
          <cell r="S59">
            <v>1679.0962740998443</v>
          </cell>
          <cell r="T59">
            <v>1677.7318028991913</v>
          </cell>
          <cell r="U59">
            <v>8876.1916559777037</v>
          </cell>
          <cell r="V59">
            <v>11069.124174575074</v>
          </cell>
          <cell r="W59">
            <v>18865.803307713479</v>
          </cell>
          <cell r="X59">
            <v>23760.803140817945</v>
          </cell>
          <cell r="Y59">
            <v>23753.68588702914</v>
          </cell>
          <cell r="Z59">
            <v>34544.424244038681</v>
          </cell>
          <cell r="AA59">
            <v>34532.088555399343</v>
          </cell>
          <cell r="AB59">
            <v>41787.865619052558</v>
          </cell>
          <cell r="AC59">
            <v>41768.703563495561</v>
          </cell>
          <cell r="AD59">
            <v>43599.931976250031</v>
          </cell>
          <cell r="AE59">
            <v>59246.788865188297</v>
          </cell>
          <cell r="AF59">
            <v>59214.70991030689</v>
          </cell>
          <cell r="AG59">
            <v>67566.219908570871</v>
          </cell>
          <cell r="AH59">
            <v>68280.179655008251</v>
          </cell>
          <cell r="AI59">
            <v>75393.491818601731</v>
          </cell>
          <cell r="AJ59">
            <v>82929.839017476494</v>
          </cell>
          <cell r="AK59">
            <v>82866.269178165196</v>
          </cell>
          <cell r="AL59">
            <v>99374.410879873089</v>
          </cell>
          <cell r="AM59">
            <v>108337.52564494214</v>
          </cell>
          <cell r="AN59">
            <v>121994.10618498137</v>
          </cell>
          <cell r="AO59">
            <v>134893.90434885904</v>
          </cell>
          <cell r="AP59">
            <v>136646.72533078855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5.0178121279356031E-5</v>
          </cell>
          <cell r="G61">
            <v>5.0178121275748734E-5</v>
          </cell>
          <cell r="H61">
            <v>5.0178121278882363E-5</v>
          </cell>
          <cell r="I61">
            <v>4.6599860437096571E-5</v>
          </cell>
          <cell r="J61">
            <v>4.5225368445592221E-5</v>
          </cell>
          <cell r="K61">
            <v>4.5349072713433272E-5</v>
          </cell>
          <cell r="L61">
            <v>6.989291818676417E-5</v>
          </cell>
          <cell r="M61">
            <v>6.9773078070298352E-5</v>
          </cell>
          <cell r="N61">
            <v>6.9647215827585722E-5</v>
          </cell>
          <cell r="O61">
            <v>6.9515364811331522E-5</v>
          </cell>
          <cell r="P61">
            <v>6.9377559917385944E-5</v>
          </cell>
          <cell r="Q61">
            <v>6.9233837569353167E-5</v>
          </cell>
          <cell r="R61">
            <v>6.9084235702548426E-5</v>
          </cell>
          <cell r="S61">
            <v>6.8928793747312142E-5</v>
          </cell>
          <cell r="T61">
            <v>6.8767552611692274E-5</v>
          </cell>
          <cell r="U61">
            <v>6.8600554663504607E-5</v>
          </cell>
          <cell r="V61">
            <v>6.8427971431245287E-5</v>
          </cell>
          <cell r="W61">
            <v>6.8250004374515024E-5</v>
          </cell>
          <cell r="X61">
            <v>6.8067023437779628E-5</v>
          </cell>
          <cell r="Y61">
            <v>6.7879347069752676E-5</v>
          </cell>
          <cell r="Z61">
            <v>6.7687236968007599E-5</v>
          </cell>
          <cell r="AA61">
            <v>6.7490940932265404E-5</v>
          </cell>
          <cell r="AB61">
            <v>6.7290728942334961E-5</v>
          </cell>
          <cell r="AC61">
            <v>6.7086880801915888E-5</v>
          </cell>
          <cell r="AD61">
            <v>6.6879572710134072E-5</v>
          </cell>
          <cell r="AE61">
            <v>6.6669045287669551E-5</v>
          </cell>
          <cell r="AF61">
            <v>6.6455495744019931E-5</v>
          </cell>
          <cell r="AG61">
            <v>6.6239119933576797E-5</v>
          </cell>
          <cell r="AH61">
            <v>6.6020171433011295E-5</v>
          </cell>
          <cell r="AI61">
            <v>6.579887213971648E-5</v>
          </cell>
          <cell r="AJ61">
            <v>6.5575459794036702E-5</v>
          </cell>
          <cell r="AK61">
            <v>6.5350193575644883E-5</v>
          </cell>
          <cell r="AL61">
            <v>6.5123365480168651E-5</v>
          </cell>
          <cell r="AM61">
            <v>6.4895223576679558E-5</v>
          </cell>
          <cell r="AN61">
            <v>6.4665949133529629E-5</v>
          </cell>
          <cell r="AO61">
            <v>6.4435721803244984E-5</v>
          </cell>
          <cell r="AP61">
            <v>6.4204684558419645E-5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</row>
        <row r="63">
          <cell r="B63">
            <v>254157.99997789052</v>
          </cell>
          <cell r="C63">
            <v>276440.00002793327</v>
          </cell>
          <cell r="D63">
            <v>303447.99997210118</v>
          </cell>
          <cell r="E63">
            <v>317659.00000491913</v>
          </cell>
          <cell r="F63">
            <v>332895.00001757254</v>
          </cell>
          <cell r="G63">
            <v>345811.99998407817</v>
          </cell>
          <cell r="H63">
            <v>354240.99998313771</v>
          </cell>
          <cell r="I63">
            <v>360641.99996203533</v>
          </cell>
          <cell r="J63">
            <v>367341.00002683984</v>
          </cell>
          <cell r="K63">
            <v>376515.99997927644</v>
          </cell>
          <cell r="L63">
            <v>396666.2044059445</v>
          </cell>
          <cell r="M63">
            <v>411049.69202765368</v>
          </cell>
          <cell r="N63">
            <v>418588.95658138464</v>
          </cell>
          <cell r="O63">
            <v>425507.09314402449</v>
          </cell>
          <cell r="P63">
            <v>432129.46792789444</v>
          </cell>
          <cell r="Q63">
            <v>438460.37874431221</v>
          </cell>
          <cell r="R63">
            <v>444504.30102433742</v>
          </cell>
          <cell r="S63">
            <v>450265.58267364034</v>
          </cell>
          <cell r="T63">
            <v>453249.03894454101</v>
          </cell>
          <cell r="U63">
            <v>452896.73111716396</v>
          </cell>
          <cell r="V63">
            <v>446724.53671776503</v>
          </cell>
          <cell r="W63">
            <v>429751.47351586784</v>
          </cell>
          <cell r="X63">
            <v>410255.02877250442</v>
          </cell>
          <cell r="Y63">
            <v>388243.10512106342</v>
          </cell>
          <cell r="Z63">
            <v>374490.4713954539</v>
          </cell>
          <cell r="AA63">
            <v>377091.00413794292</v>
          </cell>
          <cell r="AB63">
            <v>358541.07896614738</v>
          </cell>
          <cell r="AC63">
            <v>318853.73492179858</v>
          </cell>
          <cell r="AD63">
            <v>279546.86420503701</v>
          </cell>
          <cell r="AE63">
            <v>240589.07992806379</v>
          </cell>
          <cell r="AF63">
            <v>208575.34041946978</v>
          </cell>
          <cell r="AG63">
            <v>219794.69192366957</v>
          </cell>
          <cell r="AH63">
            <v>231253.99510874986</v>
          </cell>
          <cell r="AI63">
            <v>242936.35519306795</v>
          </cell>
          <cell r="AJ63">
            <v>254892.35990675152</v>
          </cell>
          <cell r="AK63">
            <v>267087.78756969899</v>
          </cell>
          <cell r="AL63">
            <v>279873.90532436839</v>
          </cell>
          <cell r="AM63">
            <v>292903.27128574986</v>
          </cell>
          <cell r="AN63">
            <v>306179.08342597284</v>
          </cell>
          <cell r="AO63">
            <v>319705.83382631256</v>
          </cell>
          <cell r="AP63">
            <v>333489.55628829077</v>
          </cell>
        </row>
        <row r="64">
          <cell r="B64">
            <v>188078.99998729501</v>
          </cell>
          <cell r="C64">
            <v>199899.0000149511</v>
          </cell>
          <cell r="D64">
            <v>213764.99997386898</v>
          </cell>
          <cell r="E64">
            <v>223727.00000173826</v>
          </cell>
          <cell r="F64">
            <v>234502.00000838618</v>
          </cell>
          <cell r="G64">
            <v>244589.9999877582</v>
          </cell>
          <cell r="H64">
            <v>251941.00000373571</v>
          </cell>
          <cell r="I64">
            <v>257486.99998046044</v>
          </cell>
          <cell r="J64">
            <v>263003.00003190828</v>
          </cell>
          <cell r="K64">
            <v>269881.99998674565</v>
          </cell>
          <cell r="L64">
            <v>284942.15277306503</v>
          </cell>
          <cell r="M64">
            <v>295315.22679160879</v>
          </cell>
          <cell r="N64">
            <v>300600.04921038367</v>
          </cell>
          <cell r="O64">
            <v>305318.47881907539</v>
          </cell>
          <cell r="P64">
            <v>309704.4530342014</v>
          </cell>
          <cell r="Q64">
            <v>313761.46982081851</v>
          </cell>
          <cell r="R64">
            <v>317493.18645617284</v>
          </cell>
          <cell r="S64">
            <v>320903.18204486876</v>
          </cell>
          <cell r="T64">
            <v>323995.42753965245</v>
          </cell>
          <cell r="U64">
            <v>326202.28095200646</v>
          </cell>
          <cell r="V64">
            <v>327530.00846962904</v>
          </cell>
          <cell r="W64">
            <v>327984.85716808663</v>
          </cell>
          <cell r="X64">
            <v>328323.472577054</v>
          </cell>
          <cell r="Y64">
            <v>328549.78476536693</v>
          </cell>
          <cell r="Z64">
            <v>328667.55889947759</v>
          </cell>
          <cell r="AA64">
            <v>328680.45916711807</v>
          </cell>
          <cell r="AB64">
            <v>307340.55607864074</v>
          </cell>
          <cell r="AC64">
            <v>264713.86327632068</v>
          </cell>
          <cell r="AD64">
            <v>222358.17297573306</v>
          </cell>
          <cell r="AE64">
            <v>180266.15944438946</v>
          </cell>
          <cell r="AF64">
            <v>145047.31426026247</v>
          </cell>
          <cell r="AG64">
            <v>152999.74984239286</v>
          </cell>
          <cell r="AH64">
            <v>161137.40872945215</v>
          </cell>
          <cell r="AI64">
            <v>169453.44375896722</v>
          </cell>
          <cell r="AJ64">
            <v>177944.6029193555</v>
          </cell>
          <cell r="AK64">
            <v>186609.8598880918</v>
          </cell>
          <cell r="AL64">
            <v>195799.23420244781</v>
          </cell>
          <cell r="AM64">
            <v>205162.85957157574</v>
          </cell>
          <cell r="AN64">
            <v>214703.82837619295</v>
          </cell>
          <cell r="AO64">
            <v>224425.37774179067</v>
          </cell>
          <cell r="AP64">
            <v>234330.88115948788</v>
          </cell>
        </row>
        <row r="65">
          <cell r="B65">
            <v>33425.456301442071</v>
          </cell>
          <cell r="C65">
            <v>35526.11025235711</v>
          </cell>
          <cell r="D65">
            <v>37990.379924855995</v>
          </cell>
          <cell r="E65">
            <v>39760.829558408914</v>
          </cell>
          <cell r="F65">
            <v>41675.765792090402</v>
          </cell>
          <cell r="G65">
            <v>43468.608174824389</v>
          </cell>
          <cell r="H65">
            <v>44775.030102963909</v>
          </cell>
          <cell r="I65">
            <v>45760.666882627425</v>
          </cell>
          <cell r="J65">
            <v>46740.972066570743</v>
          </cell>
          <cell r="K65">
            <v>47963.510002244431</v>
          </cell>
          <cell r="L65">
            <v>50697.076654404911</v>
          </cell>
          <cell r="M65">
            <v>52540.577344673569</v>
          </cell>
          <cell r="N65">
            <v>53377.989251939762</v>
          </cell>
          <cell r="O65">
            <v>54169.429982558053</v>
          </cell>
          <cell r="P65">
            <v>54925.749244265819</v>
          </cell>
          <cell r="Q65">
            <v>55614.972548925762</v>
          </cell>
          <cell r="R65">
            <v>56202.489408035763</v>
          </cell>
          <cell r="S65">
            <v>56684.188993280019</v>
          </cell>
          <cell r="T65">
            <v>57084.016626236946</v>
          </cell>
          <cell r="U65">
            <v>57412.192916851593</v>
          </cell>
          <cell r="V65">
            <v>57664.708560409221</v>
          </cell>
          <cell r="W65">
            <v>57847.812121858049</v>
          </cell>
          <cell r="X65">
            <v>57974.008838858739</v>
          </cell>
          <cell r="Y65">
            <v>58056.715534037285</v>
          </cell>
          <cell r="Z65">
            <v>58105.811000854439</v>
          </cell>
          <cell r="AA65">
            <v>58126.392745363002</v>
          </cell>
          <cell r="AB65">
            <v>58120.318167982899</v>
          </cell>
          <cell r="AC65">
            <v>58089.509422441966</v>
          </cell>
          <cell r="AD65">
            <v>58038.020209426162</v>
          </cell>
          <cell r="AE65">
            <v>57970.932239138434</v>
          </cell>
          <cell r="AF65">
            <v>57892.46784913374</v>
          </cell>
          <cell r="AG65">
            <v>57805.481921561928</v>
          </cell>
          <cell r="AH65">
            <v>57711.785323782249</v>
          </cell>
          <cell r="AI65">
            <v>57612.562504166133</v>
          </cell>
          <cell r="AJ65">
            <v>57508.644643440515</v>
          </cell>
          <cell r="AK65">
            <v>57337.159571878634</v>
          </cell>
          <cell r="AL65">
            <v>57162.557188787468</v>
          </cell>
          <cell r="AM65">
            <v>56985.081343023943</v>
          </cell>
          <cell r="AN65">
            <v>56804.90375948773</v>
          </cell>
          <cell r="AO65">
            <v>56622.240471026467</v>
          </cell>
          <cell r="AP65">
            <v>56437.359414781749</v>
          </cell>
        </row>
        <row r="66">
          <cell r="B66">
            <v>153974.5253297271</v>
          </cell>
          <cell r="C66">
            <v>163651.19786509068</v>
          </cell>
          <cell r="D66">
            <v>175002.86797201712</v>
          </cell>
          <cell r="E66">
            <v>183158.4527301747</v>
          </cell>
          <cell r="F66">
            <v>191978.83481558011</v>
          </cell>
          <cell r="G66">
            <v>200218.78557227779</v>
          </cell>
          <cell r="H66">
            <v>206231.19757207608</v>
          </cell>
          <cell r="I66">
            <v>210758.10919148134</v>
          </cell>
          <cell r="J66">
            <v>215259.91218952791</v>
          </cell>
          <cell r="K66">
            <v>220873.97035430875</v>
          </cell>
          <cell r="L66">
            <v>233080.00620615424</v>
          </cell>
          <cell r="M66">
            <v>241538.58781887114</v>
          </cell>
          <cell r="N66">
            <v>245785.39946510765</v>
          </cell>
          <cell r="O66">
            <v>249356.05295035793</v>
          </cell>
          <cell r="P66">
            <v>252311.72311354725</v>
          </cell>
          <cell r="Q66">
            <v>254477.81069949613</v>
          </cell>
          <cell r="R66">
            <v>255665.315365747</v>
          </cell>
          <cell r="S66">
            <v>255853.20250260393</v>
          </cell>
          <cell r="T66">
            <v>255175.1027753496</v>
          </cell>
          <cell r="U66">
            <v>253117.5458614419</v>
          </cell>
          <cell r="V66">
            <v>249662.23535649193</v>
          </cell>
          <cell r="W66">
            <v>244847.31355080774</v>
          </cell>
          <cell r="X66">
            <v>239495.18536997846</v>
          </cell>
          <cell r="Y66">
            <v>233680.20502229859</v>
          </cell>
          <cell r="Z66">
            <v>227456.90319859301</v>
          </cell>
          <cell r="AA66">
            <v>220853.77752168986</v>
          </cell>
          <cell r="AB66">
            <v>192630.10288534503</v>
          </cell>
          <cell r="AC66">
            <v>142859.36092113156</v>
          </cell>
          <cell r="AD66">
            <v>93118.749615452456</v>
          </cell>
          <cell r="AE66">
            <v>43426.142496537497</v>
          </cell>
          <cell r="AF66">
            <v>411.50751624778513</v>
          </cell>
          <cell r="AG66">
            <v>385.63306511070857</v>
          </cell>
          <cell r="AH66">
            <v>369.36510190482477</v>
          </cell>
          <cell r="AI66">
            <v>359.18222828961649</v>
          </cell>
          <cell r="AJ66">
            <v>353.06855667970018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</row>
        <row r="67">
          <cell r="B67">
            <v>656.50855735565199</v>
          </cell>
          <cell r="C67">
            <v>697.76744945218809</v>
          </cell>
          <cell r="D67">
            <v>746.16810890878708</v>
          </cell>
          <cell r="E67">
            <v>780.94146620606762</v>
          </cell>
          <cell r="F67">
            <v>818.55268122927305</v>
          </cell>
          <cell r="G67">
            <v>853.76585395726863</v>
          </cell>
          <cell r="H67">
            <v>879.4252546130399</v>
          </cell>
          <cell r="I67">
            <v>898.78412213179524</v>
          </cell>
          <cell r="J67">
            <v>918.03827191137918</v>
          </cell>
          <cell r="K67">
            <v>942.05010915373396</v>
          </cell>
          <cell r="L67">
            <v>1026.3714736943411</v>
          </cell>
          <cell r="M67">
            <v>1062.5768682764931</v>
          </cell>
          <cell r="N67">
            <v>1082.5143264375772</v>
          </cell>
          <cell r="O67">
            <v>1149.0256617346074</v>
          </cell>
          <cell r="P67">
            <v>1361.689027602524</v>
          </cell>
          <cell r="Q67">
            <v>1949.0178898605318</v>
          </cell>
          <cell r="R67">
            <v>3174.7678710388909</v>
          </cell>
          <cell r="S67">
            <v>4998.4930630731942</v>
          </cell>
          <cell r="T67">
            <v>7156.4454475830225</v>
          </cell>
          <cell r="U67">
            <v>9468.5918729736259</v>
          </cell>
          <cell r="V67">
            <v>11862.80573238455</v>
          </cell>
          <cell r="W67">
            <v>14315.390807927262</v>
          </cell>
          <cell r="X67">
            <v>16819.399233571188</v>
          </cell>
          <cell r="Y67">
            <v>19373.208784863669</v>
          </cell>
          <cell r="Z67">
            <v>21976.865253502237</v>
          </cell>
          <cell r="AA67">
            <v>24630.95230510187</v>
          </cell>
          <cell r="AB67">
            <v>27336.204729893932</v>
          </cell>
          <cell r="AC67">
            <v>30093.409563463694</v>
          </cell>
          <cell r="AD67">
            <v>32903.422272451775</v>
          </cell>
          <cell r="AE67">
            <v>35767.093159664772</v>
          </cell>
          <cell r="AF67">
            <v>38685.279040365589</v>
          </cell>
          <cell r="AG67">
            <v>41658.902393155186</v>
          </cell>
          <cell r="AH67">
            <v>44688.874478860365</v>
          </cell>
          <cell r="AI67">
            <v>47776.122620216724</v>
          </cell>
          <cell r="AJ67">
            <v>50921.596175551473</v>
          </cell>
          <cell r="AK67">
            <v>54126.300067655022</v>
          </cell>
          <cell r="AL67">
            <v>57391.200971423888</v>
          </cell>
          <cell r="AM67">
            <v>60717.34003609472</v>
          </cell>
          <cell r="AN67">
            <v>64105.744522532914</v>
          </cell>
          <cell r="AO67">
            <v>67557.477563625405</v>
          </cell>
          <cell r="AP67">
            <v>71073.632662274234</v>
          </cell>
        </row>
        <row r="68">
          <cell r="B68">
            <v>22.509798770199435</v>
          </cell>
          <cell r="C68">
            <v>23.92444805110939</v>
          </cell>
          <cell r="D68">
            <v>25.583968087072574</v>
          </cell>
          <cell r="E68">
            <v>26.776246948568044</v>
          </cell>
          <cell r="F68">
            <v>28.065827826363687</v>
          </cell>
          <cell r="G68">
            <v>29.273186699734868</v>
          </cell>
          <cell r="H68">
            <v>30.152974082327102</v>
          </cell>
          <cell r="I68">
            <v>30.816734222821452</v>
          </cell>
          <cell r="J68">
            <v>31.476903891858875</v>
          </cell>
          <cell r="K68">
            <v>32.300201042173676</v>
          </cell>
          <cell r="L68">
            <v>33.201411623407942</v>
          </cell>
          <cell r="M68">
            <v>33.156116059077874</v>
          </cell>
          <cell r="N68">
            <v>33.840188375478547</v>
          </cell>
          <cell r="O68">
            <v>34.493568954757698</v>
          </cell>
          <cell r="P68">
            <v>35.1161818582991</v>
          </cell>
          <cell r="Q68">
            <v>35.683591183236928</v>
          </cell>
          <cell r="R68">
            <v>36.177177327361747</v>
          </cell>
          <cell r="S68">
            <v>36.585650639464028</v>
          </cell>
          <cell r="T68">
            <v>36.905360855330436</v>
          </cell>
          <cell r="U68">
            <v>37.139422054863836</v>
          </cell>
          <cell r="V68">
            <v>37.296090594021081</v>
          </cell>
          <cell r="W68">
            <v>37.386731152822584</v>
          </cell>
          <cell r="X68">
            <v>37.423915363254757</v>
          </cell>
          <cell r="Y68">
            <v>37.419830648159575</v>
          </cell>
          <cell r="Z68">
            <v>37.385212585430317</v>
          </cell>
          <cell r="AA68">
            <v>37.328764409409246</v>
          </cell>
          <cell r="AB68">
            <v>37.257100432391127</v>
          </cell>
          <cell r="AC68">
            <v>37.174978059293402</v>
          </cell>
          <cell r="AD68">
            <v>37.085600591873174</v>
          </cell>
          <cell r="AE68">
            <v>36.991024277149791</v>
          </cell>
          <cell r="AF68">
            <v>36.892511160670118</v>
          </cell>
          <cell r="AG68">
            <v>36.79081452287668</v>
          </cell>
          <cell r="AH68">
            <v>36.686374572993046</v>
          </cell>
          <cell r="AI68">
            <v>36.579454270226492</v>
          </cell>
          <cell r="AJ68">
            <v>36.470222357644296</v>
          </cell>
          <cell r="AK68">
            <v>36.358829953802996</v>
          </cell>
          <cell r="AL68">
            <v>36.245515097883491</v>
          </cell>
          <cell r="AM68">
            <v>36.130450922602186</v>
          </cell>
          <cell r="AN68">
            <v>36.01375611776772</v>
          </cell>
          <cell r="AO68">
            <v>35.895576639784373</v>
          </cell>
          <cell r="AP68">
            <v>35.776092116430199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0.78089166002792632</v>
          </cell>
          <cell r="G69">
            <v>19.567199999020652</v>
          </cell>
          <cell r="H69">
            <v>25.194100000373567</v>
          </cell>
          <cell r="I69">
            <v>38.623049997069074</v>
          </cell>
          <cell r="J69">
            <v>52.600600006381654</v>
          </cell>
          <cell r="K69">
            <v>70.169319996553853</v>
          </cell>
          <cell r="L69">
            <v>80.449479998177694</v>
          </cell>
          <cell r="M69">
            <v>81.634292239103772</v>
          </cell>
          <cell r="N69">
            <v>97.226786351104963</v>
          </cell>
          <cell r="O69">
            <v>126.44123314437252</v>
          </cell>
          <cell r="P69">
            <v>182.9065008672778</v>
          </cell>
          <cell r="Q69">
            <v>290.73539611523182</v>
          </cell>
          <cell r="R69">
            <v>492.41384781562562</v>
          </cell>
          <cell r="S69">
            <v>856.41197711207656</v>
          </cell>
          <cell r="T69">
            <v>1476.7809252908678</v>
          </cell>
          <cell r="U69">
            <v>2450.5013753978956</v>
          </cell>
          <cell r="V69">
            <v>3832.3205355176265</v>
          </cell>
          <cell r="W69">
            <v>5603.4675668162281</v>
          </cell>
          <cell r="X69">
            <v>7689.315875867771</v>
          </cell>
          <cell r="Y69">
            <v>10003.366322153372</v>
          </cell>
          <cell r="Z69">
            <v>12476.469666027109</v>
          </cell>
          <cell r="AA69">
            <v>15063.03905980675</v>
          </cell>
          <cell r="AB69">
            <v>17736.094205899768</v>
          </cell>
          <cell r="AC69">
            <v>20480.697712195168</v>
          </cell>
          <cell r="AD69">
            <v>23289.047178475357</v>
          </cell>
          <cell r="AE69">
            <v>26157.300297027989</v>
          </cell>
          <cell r="AF69">
            <v>29083.790638491009</v>
          </cell>
          <cell r="AG69">
            <v>32068.088708065341</v>
          </cell>
          <cell r="AH69">
            <v>35110.382076092937</v>
          </cell>
          <cell r="AI69">
            <v>38211.209955602644</v>
          </cell>
          <cell r="AJ69">
            <v>41371.312452729333</v>
          </cell>
          <cell r="AK69">
            <v>45004.973140643953</v>
          </cell>
          <cell r="AL69">
            <v>48698.405840460771</v>
          </cell>
          <cell r="AM69">
            <v>52621.403624189981</v>
          </cell>
          <cell r="AN69">
            <v>56717.390669724307</v>
          </cell>
          <cell r="AO69">
            <v>60991.56275719007</v>
          </cell>
          <cell r="AP69">
            <v>65449.243628359865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25.047547189948052</v>
          </cell>
          <cell r="M70">
            <v>58.694351489421734</v>
          </cell>
          <cell r="N70">
            <v>223.07614541812063</v>
          </cell>
          <cell r="O70">
            <v>483.02572032310229</v>
          </cell>
          <cell r="P70">
            <v>887.24415738823359</v>
          </cell>
          <cell r="Q70">
            <v>1393.1905964668015</v>
          </cell>
          <cell r="R70">
            <v>1921.8858577445051</v>
          </cell>
          <cell r="S70">
            <v>2473.9863072534445</v>
          </cell>
          <cell r="T70">
            <v>3065.4621789175449</v>
          </cell>
          <cell r="U70">
            <v>3714.6870819642099</v>
          </cell>
          <cell r="V70">
            <v>4466.964879112219</v>
          </cell>
          <cell r="W70">
            <v>5325.1781906946981</v>
          </cell>
          <cell r="X70">
            <v>6289.4857234771562</v>
          </cell>
          <cell r="Y70">
            <v>7357.5326180710945</v>
          </cell>
          <cell r="Z70">
            <v>8524.931659491207</v>
          </cell>
          <cell r="AA70">
            <v>9785.8911834391183</v>
          </cell>
          <cell r="AB70">
            <v>11133.840127835374</v>
          </cell>
          <cell r="AC70">
            <v>12561.996030444681</v>
          </cell>
          <cell r="AD70">
            <v>14063.827868295255</v>
          </cell>
          <cell r="AE70">
            <v>15633.317424866134</v>
          </cell>
          <cell r="AF70">
            <v>17265.131794365898</v>
          </cell>
          <cell r="AG70">
            <v>18954.722134235071</v>
          </cell>
          <cell r="AH70">
            <v>20698.276139412366</v>
          </cell>
          <cell r="AI70">
            <v>22492.684019986034</v>
          </cell>
          <cell r="AJ70">
            <v>24335.46995998923</v>
          </cell>
          <cell r="AK70">
            <v>26224.730652253806</v>
          </cell>
          <cell r="AL70">
            <v>28158.99867562014</v>
          </cell>
          <cell r="AM70">
            <v>29970.39058910924</v>
          </cell>
          <cell r="AN70">
            <v>31717.294513813365</v>
          </cell>
          <cell r="AO70">
            <v>33396.351982971522</v>
          </cell>
          <cell r="AP70">
            <v>35004.110642967345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3.046753945810104E-3</v>
          </cell>
          <cell r="O72">
            <v>9.7020025397723478E-3</v>
          </cell>
          <cell r="P72">
            <v>2.4808672001971455E-2</v>
          </cell>
          <cell r="Q72">
            <v>5.9098770825542143E-2</v>
          </cell>
          <cell r="R72">
            <v>0.13692846366722622</v>
          </cell>
          <cell r="S72">
            <v>0.31355090661441187</v>
          </cell>
          <cell r="T72">
            <v>0.71422541916586213</v>
          </cell>
          <cell r="U72">
            <v>1.6224213223908717</v>
          </cell>
          <cell r="V72">
            <v>3.6773151194516234</v>
          </cell>
          <cell r="W72">
            <v>8.3081988298564422</v>
          </cell>
          <cell r="X72">
            <v>18.653619937413485</v>
          </cell>
          <cell r="Y72">
            <v>41.336653294752267</v>
          </cell>
          <cell r="Z72">
            <v>89.192908424126358</v>
          </cell>
          <cell r="AA72">
            <v>183.0775873080641</v>
          </cell>
          <cell r="AB72">
            <v>346.73886125130599</v>
          </cell>
          <cell r="AC72">
            <v>591.71464858433978</v>
          </cell>
          <cell r="AD72">
            <v>908.02023104018235</v>
          </cell>
          <cell r="AE72">
            <v>1274.3828028774901</v>
          </cell>
          <cell r="AF72">
            <v>1672.2449104977759</v>
          </cell>
          <cell r="AG72">
            <v>2090.1308057417591</v>
          </cell>
          <cell r="AH72">
            <v>2522.0392348264263</v>
          </cell>
          <cell r="AI72">
            <v>2965.1029764358636</v>
          </cell>
          <cell r="AJ72">
            <v>3418.0409086075861</v>
          </cell>
          <cell r="AK72">
            <v>3880.3376257065934</v>
          </cell>
          <cell r="AL72">
            <v>4351.8260110576612</v>
          </cell>
          <cell r="AM72">
            <v>4832.5135282352476</v>
          </cell>
          <cell r="AN72">
            <v>5322.4811545168432</v>
          </cell>
          <cell r="AO72">
            <v>5821.8493903374356</v>
          </cell>
          <cell r="AP72">
            <v>6330.7587189882443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</row>
        <row r="74">
          <cell r="B74">
            <v>66078.999990595505</v>
          </cell>
          <cell r="C74">
            <v>76541.000012982186</v>
          </cell>
          <cell r="D74">
            <v>89682.999998232204</v>
          </cell>
          <cell r="E74">
            <v>93932.000003180903</v>
          </cell>
          <cell r="F74">
            <v>98393.000009186362</v>
          </cell>
          <cell r="G74">
            <v>101221.99999631995</v>
          </cell>
          <cell r="H74">
            <v>102299.999979402</v>
          </cell>
          <cell r="I74">
            <v>103154.9999815749</v>
          </cell>
          <cell r="J74">
            <v>104337.99999493157</v>
          </cell>
          <cell r="K74">
            <v>106633.99999253079</v>
          </cell>
          <cell r="L74">
            <v>111724.05163287949</v>
          </cell>
          <cell r="M74">
            <v>115734.46523604493</v>
          </cell>
          <cell r="N74">
            <v>117988.90737100103</v>
          </cell>
          <cell r="O74">
            <v>120188.6143249491</v>
          </cell>
          <cell r="P74">
            <v>122425.01489369305</v>
          </cell>
          <cell r="Q74">
            <v>124698.90892349374</v>
          </cell>
          <cell r="R74">
            <v>127011.11456816459</v>
          </cell>
          <cell r="S74">
            <v>129362.40062877156</v>
          </cell>
          <cell r="T74">
            <v>129253.61140488856</v>
          </cell>
          <cell r="U74">
            <v>126694.45016515748</v>
          </cell>
          <cell r="V74">
            <v>119194.52824813605</v>
          </cell>
          <cell r="W74">
            <v>101766.61634778116</v>
          </cell>
          <cell r="X74">
            <v>81931.556195450394</v>
          </cell>
          <cell r="Y74">
            <v>59693.320355696553</v>
          </cell>
          <cell r="Z74">
            <v>45822.912495976321</v>
          </cell>
          <cell r="AA74">
            <v>48410.544970824805</v>
          </cell>
          <cell r="AB74">
            <v>51200.522887506675</v>
          </cell>
          <cell r="AC74">
            <v>54139.871645477862</v>
          </cell>
          <cell r="AD74">
            <v>57188.69122930392</v>
          </cell>
          <cell r="AE74">
            <v>60322.920483674345</v>
          </cell>
          <cell r="AF74">
            <v>63528.026159207322</v>
          </cell>
          <cell r="AG74">
            <v>66794.942081276706</v>
          </cell>
          <cell r="AH74">
            <v>70116.586379297718</v>
          </cell>
          <cell r="AI74">
            <v>73482.911434100723</v>
          </cell>
          <cell r="AJ74">
            <v>76947.75698739606</v>
          </cell>
          <cell r="AK74">
            <v>80477.927681607209</v>
          </cell>
          <cell r="AL74">
            <v>84074.671121920561</v>
          </cell>
          <cell r="AM74">
            <v>87740.411714174144</v>
          </cell>
          <cell r="AN74">
            <v>91475.255049779909</v>
          </cell>
          <cell r="AO74">
            <v>95280.45608452188</v>
          </cell>
          <cell r="AP74">
            <v>99158.675128802919</v>
          </cell>
        </row>
        <row r="75">
          <cell r="B75">
            <v>7613.483613016434</v>
          </cell>
          <cell r="C75">
            <v>8818.8932853957795</v>
          </cell>
          <cell r="D75">
            <v>10333.08692549632</v>
          </cell>
          <cell r="E75">
            <v>10822.647783166496</v>
          </cell>
          <cell r="F75">
            <v>11336.634835758434</v>
          </cell>
          <cell r="G75">
            <v>11662.58627337599</v>
          </cell>
          <cell r="H75">
            <v>11786.791167626745</v>
          </cell>
          <cell r="I75">
            <v>11885.302472377098</v>
          </cell>
          <cell r="J75">
            <v>12021.605249616026</v>
          </cell>
          <cell r="K75">
            <v>12286.145547739417</v>
          </cell>
          <cell r="L75">
            <v>12921.26207023302</v>
          </cell>
          <cell r="M75">
            <v>13383.329125286664</v>
          </cell>
          <cell r="N75">
            <v>13365.82521390753</v>
          </cell>
          <cell r="O75">
            <v>13347.149314171778</v>
          </cell>
          <cell r="P75">
            <v>13327.306402311149</v>
          </cell>
          <cell r="Q75">
            <v>13306.301760562586</v>
          </cell>
          <cell r="R75">
            <v>13284.140974824732</v>
          </cell>
          <cell r="S75">
            <v>13260.829932182241</v>
          </cell>
          <cell r="T75">
            <v>13236.37481829938</v>
          </cell>
          <cell r="U75">
            <v>13210.782114684553</v>
          </cell>
          <cell r="V75">
            <v>13184.064068931262</v>
          </cell>
          <cell r="W75">
            <v>13156.235323883746</v>
          </cell>
          <cell r="X75">
            <v>13127.332469140185</v>
          </cell>
          <cell r="Y75">
            <v>13097.38870721975</v>
          </cell>
          <cell r="Z75">
            <v>13066.442563823643</v>
          </cell>
          <cell r="AA75">
            <v>13034.514035825656</v>
          </cell>
          <cell r="AB75">
            <v>13001.623197563044</v>
          </cell>
          <cell r="AC75">
            <v>12967.794496049331</v>
          </cell>
          <cell r="AD75">
            <v>12933.038448328611</v>
          </cell>
          <cell r="AE75">
            <v>12897.364695928132</v>
          </cell>
          <cell r="AF75">
            <v>12860.782017853306</v>
          </cell>
          <cell r="AG75">
            <v>12823.30047483923</v>
          </cell>
          <cell r="AH75">
            <v>12784.933517163081</v>
          </cell>
          <cell r="AI75">
            <v>12745.701118783214</v>
          </cell>
          <cell r="AJ75">
            <v>12705.627559402514</v>
          </cell>
          <cell r="AK75">
            <v>12664.7625240703</v>
          </cell>
          <cell r="AL75">
            <v>12623.201866651307</v>
          </cell>
          <cell r="AM75">
            <v>12581.026799135325</v>
          </cell>
          <cell r="AN75">
            <v>12538.266139377462</v>
          </cell>
          <cell r="AO75">
            <v>12494.95700371193</v>
          </cell>
          <cell r="AP75">
            <v>12451.242446435332</v>
          </cell>
        </row>
        <row r="76">
          <cell r="B76">
            <v>52654.337489306126</v>
          </cell>
          <cell r="C76">
            <v>60990.869217544714</v>
          </cell>
          <cell r="D76">
            <v>71462.929972191341</v>
          </cell>
          <cell r="E76">
            <v>74848.699736934665</v>
          </cell>
          <cell r="F76">
            <v>78403.399412920044</v>
          </cell>
          <cell r="G76">
            <v>80657.65749946759</v>
          </cell>
          <cell r="H76">
            <v>81516.65014358671</v>
          </cell>
          <cell r="I76">
            <v>82197.947661318161</v>
          </cell>
          <cell r="J76">
            <v>83140.608445561273</v>
          </cell>
          <cell r="K76">
            <v>84970.15124684824</v>
          </cell>
          <cell r="L76">
            <v>88851.74498129233</v>
          </cell>
          <cell r="M76">
            <v>91976.502841086345</v>
          </cell>
          <cell r="N76">
            <v>93768.132615674913</v>
          </cell>
          <cell r="O76">
            <v>95218.861414583866</v>
          </cell>
          <cell r="P76">
            <v>96316.144305148744</v>
          </cell>
          <cell r="Q76">
            <v>97125.272698686473</v>
          </cell>
          <cell r="R76">
            <v>97779.86168768318</v>
          </cell>
          <cell r="S76">
            <v>98378.890402625242</v>
          </cell>
          <cell r="T76">
            <v>96463.301174511071</v>
          </cell>
          <cell r="U76">
            <v>92051.536495008317</v>
          </cell>
          <cell r="V76">
            <v>82645.447669603382</v>
          </cell>
          <cell r="W76">
            <v>63232.849266333935</v>
          </cell>
          <cell r="X76">
            <v>41285.559958376871</v>
          </cell>
          <cell r="Y76">
            <v>16742.73058020942</v>
          </cell>
          <cell r="Z76">
            <v>339.69636242477054</v>
          </cell>
          <cell r="AA76">
            <v>193.31145023725003</v>
          </cell>
          <cell r="AB76">
            <v>100.85932239145245</v>
          </cell>
          <cell r="AC76">
            <v>49.297667329148368</v>
          </cell>
          <cell r="AD76">
            <v>22.773118487182263</v>
          </cell>
          <cell r="AE76">
            <v>11.761052241092264</v>
          </cell>
          <cell r="AF76">
            <v>10.86954925999652</v>
          </cell>
          <cell r="AG76">
            <v>18.107949340544383</v>
          </cell>
          <cell r="AH76">
            <v>36.472839242699983</v>
          </cell>
          <cell r="AI76">
            <v>2.1057871720048862</v>
          </cell>
          <cell r="AJ76">
            <v>2.1478966892329079</v>
          </cell>
          <cell r="AK76">
            <v>2.1908675951824348</v>
          </cell>
          <cell r="AL76">
            <v>1.1173380015678873</v>
          </cell>
          <cell r="AM76">
            <v>1.1396879407738854</v>
          </cell>
          <cell r="AN76">
            <v>1.1624813595218653</v>
          </cell>
          <cell r="AO76">
            <v>3.952432418292733E-7</v>
          </cell>
          <cell r="AP76">
            <v>0</v>
          </cell>
        </row>
        <row r="77">
          <cell r="B77">
            <v>5811.1788882729415</v>
          </cell>
          <cell r="C77">
            <v>6731.237510041693</v>
          </cell>
          <cell r="D77">
            <v>7886.9831005445358</v>
          </cell>
          <cell r="E77">
            <v>8260.6524830797352</v>
          </cell>
          <cell r="F77">
            <v>8652.9657605078755</v>
          </cell>
          <cell r="G77">
            <v>8901.7562234763682</v>
          </cell>
          <cell r="H77">
            <v>8996.5586681885507</v>
          </cell>
          <cell r="I77">
            <v>9071.7498478796442</v>
          </cell>
          <cell r="J77">
            <v>9175.7862997542688</v>
          </cell>
          <cell r="K77">
            <v>9377.7031979431395</v>
          </cell>
          <cell r="L77">
            <v>9904.2499894275334</v>
          </cell>
          <cell r="M77">
            <v>10256.930290048924</v>
          </cell>
          <cell r="N77">
            <v>10737.235677806926</v>
          </cell>
          <cell r="O77">
            <v>11504.853487034723</v>
          </cell>
          <cell r="P77">
            <v>12663.696285769438</v>
          </cell>
          <cell r="Q77">
            <v>14149.129384269076</v>
          </cell>
          <cell r="R77">
            <v>15828.006277790248</v>
          </cell>
          <cell r="S77">
            <v>17601.253810659939</v>
          </cell>
          <cell r="T77">
            <v>19426.642538842374</v>
          </cell>
          <cell r="U77">
            <v>21290.217919451719</v>
          </cell>
          <cell r="V77">
            <v>23187.324579178385</v>
          </cell>
          <cell r="W77">
            <v>25115.350582731262</v>
          </cell>
          <cell r="X77">
            <v>27071.076610235112</v>
          </cell>
          <cell r="Y77">
            <v>29049.181931137042</v>
          </cell>
          <cell r="Z77">
            <v>31042.05607272077</v>
          </cell>
          <cell r="AA77">
            <v>33042.75329188654</v>
          </cell>
          <cell r="AB77">
            <v>35050.333619333294</v>
          </cell>
          <cell r="AC77">
            <v>37070.815913708459</v>
          </cell>
          <cell r="AD77">
            <v>39112.205444288695</v>
          </cell>
          <cell r="AE77">
            <v>41180.16263724801</v>
          </cell>
          <cell r="AF77">
            <v>43276.73698633803</v>
          </cell>
          <cell r="AG77">
            <v>45400.317344400253</v>
          </cell>
          <cell r="AH77">
            <v>47546.244232474397</v>
          </cell>
          <cell r="AI77">
            <v>49709.883128362933</v>
          </cell>
          <cell r="AJ77">
            <v>51891.333422045311</v>
          </cell>
          <cell r="AK77">
            <v>54096.190047145465</v>
          </cell>
          <cell r="AL77">
            <v>56331.495888060243</v>
          </cell>
          <cell r="AM77">
            <v>58602.731671679976</v>
          </cell>
          <cell r="AN77">
            <v>60913.356936573437</v>
          </cell>
          <cell r="AO77">
            <v>63265.542612363017</v>
          </cell>
          <cell r="AP77">
            <v>65660.845132448507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2.4062862120673746E-2</v>
          </cell>
          <cell r="O79">
            <v>8.2151192704441128E-2</v>
          </cell>
          <cell r="P79">
            <v>0.22786008808685715</v>
          </cell>
          <cell r="Q79">
            <v>0.59330044512337365</v>
          </cell>
          <cell r="R79">
            <v>1.5094550004324574</v>
          </cell>
          <cell r="S79">
            <v>3.8037973634518676</v>
          </cell>
          <cell r="T79">
            <v>9.5348050204447556</v>
          </cell>
          <cell r="U79">
            <v>23.760442105924874</v>
          </cell>
          <cell r="V79">
            <v>58.544509914346136</v>
          </cell>
          <cell r="W79">
            <v>140.68561870713353</v>
          </cell>
          <cell r="X79">
            <v>320.75131842926282</v>
          </cell>
          <cell r="Y79">
            <v>665.47976532277562</v>
          </cell>
          <cell r="Z79">
            <v>1211.9144730108465</v>
          </cell>
          <cell r="AA79">
            <v>1931.291507632902</v>
          </cell>
          <cell r="AB79">
            <v>2763.3065497248313</v>
          </cell>
          <cell r="AC79">
            <v>3660.6730707897586</v>
          </cell>
          <cell r="AD79">
            <v>4597.661220600261</v>
          </cell>
          <cell r="AE79">
            <v>5562.4247723860799</v>
          </cell>
          <cell r="AF79">
            <v>6549.969510135792</v>
          </cell>
          <cell r="AG79">
            <v>7558.3701965389264</v>
          </cell>
          <cell r="AH79">
            <v>8583.9776441847389</v>
          </cell>
          <cell r="AI79">
            <v>9686.0476159500195</v>
          </cell>
          <cell r="AJ79">
            <v>10831.515384737626</v>
          </cell>
          <cell r="AK79">
            <v>12016.084595352328</v>
          </cell>
          <cell r="AL79">
            <v>13235.015951777063</v>
          </cell>
          <cell r="AM79">
            <v>14482.942169536935</v>
          </cell>
          <cell r="AN79">
            <v>15757.537393478358</v>
          </cell>
          <cell r="AO79">
            <v>17058.983745215482</v>
          </cell>
          <cell r="AP79">
            <v>18385.837561577588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1.6244838217666846E-3</v>
          </cell>
          <cell r="O82">
            <v>5.1730946976878116E-3</v>
          </cell>
          <cell r="P82">
            <v>1.3228081772963845E-2</v>
          </cell>
          <cell r="Q82">
            <v>3.1511288573818269E-2</v>
          </cell>
          <cell r="R82">
            <v>7.3007591781378389E-2</v>
          </cell>
          <cell r="S82">
            <v>0.16716714659252757</v>
          </cell>
          <cell r="T82">
            <v>0.38072117284595197</v>
          </cell>
          <cell r="U82">
            <v>0.86452281738949299</v>
          </cell>
          <cell r="V82">
            <v>1.957905682882735</v>
          </cell>
          <cell r="W82">
            <v>4.4156511745665723</v>
          </cell>
          <cell r="X82">
            <v>9.8759683084521654</v>
          </cell>
          <cell r="Y82">
            <v>21.70992667104953</v>
          </cell>
          <cell r="Z82">
            <v>46.114361467524645</v>
          </cell>
          <cell r="AA82">
            <v>92.137124301064588</v>
          </cell>
          <cell r="AB82">
            <v>168.02401757860827</v>
          </cell>
          <cell r="AC82">
            <v>275.08593189043734</v>
          </cell>
          <cell r="AD82">
            <v>406.99023631260559</v>
          </cell>
          <cell r="AE82">
            <v>555.3765095898151</v>
          </cell>
          <cell r="AF82">
            <v>714.03931362999606</v>
          </cell>
          <cell r="AG82">
            <v>879.42940381426524</v>
          </cell>
          <cell r="AH82">
            <v>1049.7634823513258</v>
          </cell>
          <cell r="AI82">
            <v>1224.2110881027131</v>
          </cell>
          <cell r="AJ82">
            <v>1402.4118549480058</v>
          </cell>
          <cell r="AK82">
            <v>1584.2303978153213</v>
          </cell>
          <cell r="AL82">
            <v>1769.6321748149692</v>
          </cell>
          <cell r="AM82">
            <v>1958.6344881536959</v>
          </cell>
          <cell r="AN82">
            <v>2151.2757923893819</v>
          </cell>
          <cell r="AO82">
            <v>2347.6065195491606</v>
          </cell>
          <cell r="AP82">
            <v>2547.6833241301429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46.794591926607012</v>
          </cell>
          <cell r="M83">
            <v>117.70297962298483</v>
          </cell>
          <cell r="N83">
            <v>117.68817626571061</v>
          </cell>
          <cell r="O83">
            <v>117.66278487132521</v>
          </cell>
          <cell r="P83">
            <v>117.62681229386261</v>
          </cell>
          <cell r="Q83">
            <v>117.58026824190509</v>
          </cell>
          <cell r="R83">
            <v>117.52316527421638</v>
          </cell>
          <cell r="S83">
            <v>117.45551879409405</v>
          </cell>
          <cell r="T83">
            <v>117.37734704244471</v>
          </cell>
          <cell r="U83">
            <v>117.2886710895865</v>
          </cell>
          <cell r="V83">
            <v>117.18951482578399</v>
          </cell>
          <cell r="W83">
            <v>117.07990495052127</v>
          </cell>
          <cell r="X83">
            <v>116.95987096052028</v>
          </cell>
          <cell r="Y83">
            <v>116.82944513651161</v>
          </cell>
          <cell r="Z83">
            <v>116.68866252876626</v>
          </cell>
          <cell r="AA83">
            <v>116.53756094139743</v>
          </cell>
          <cell r="AB83">
            <v>116.37618091544212</v>
          </cell>
          <cell r="AC83">
            <v>116.20456571073311</v>
          </cell>
          <cell r="AD83">
            <v>116.02276128657263</v>
          </cell>
          <cell r="AE83">
            <v>115.83081628122029</v>
          </cell>
          <cell r="AF83">
            <v>115.62878199020713</v>
          </cell>
          <cell r="AG83">
            <v>115.41671234349025</v>
          </cell>
          <cell r="AH83">
            <v>115.19466388146191</v>
          </cell>
          <cell r="AI83">
            <v>114.9626957298278</v>
          </cell>
          <cell r="AJ83">
            <v>114.72086957337059</v>
          </cell>
          <cell r="AK83">
            <v>114.46924962861456</v>
          </cell>
          <cell r="AL83">
            <v>114.20790261540867</v>
          </cell>
          <cell r="AM83">
            <v>113.93689772744553</v>
          </cell>
          <cell r="AN83">
            <v>113.65630660173431</v>
          </cell>
          <cell r="AO83">
            <v>113.36620328704683</v>
          </cell>
          <cell r="AP83">
            <v>113.06666421135591</v>
          </cell>
        </row>
        <row r="84">
          <cell r="B84">
            <v>3691979.99986884</v>
          </cell>
          <cell r="C84">
            <v>4205949.9999614544</v>
          </cell>
          <cell r="D84">
            <v>4778592.9996190928</v>
          </cell>
          <cell r="E84">
            <v>5405217.9997265013</v>
          </cell>
          <cell r="F84">
            <v>6071607.0005080514</v>
          </cell>
          <cell r="G84">
            <v>6743944.9994801432</v>
          </cell>
          <cell r="H84">
            <v>7315975.9998999722</v>
          </cell>
          <cell r="I84">
            <v>7815848.9994831402</v>
          </cell>
          <cell r="J84">
            <v>8365479.0004390534</v>
          </cell>
          <cell r="K84">
            <v>8974477.9993939959</v>
          </cell>
          <cell r="L84">
            <v>10026215.544148536</v>
          </cell>
          <cell r="M84">
            <v>10757937.19751806</v>
          </cell>
          <cell r="N84">
            <v>11182900.248861419</v>
          </cell>
          <cell r="O84">
            <v>11522958.358489241</v>
          </cell>
        </row>
        <row r="85">
          <cell r="B85">
            <v>3691979.99986884</v>
          </cell>
          <cell r="C85">
            <v>4205949.9999614544</v>
          </cell>
          <cell r="D85">
            <v>4778592.9996190928</v>
          </cell>
          <cell r="E85">
            <v>5405217.9997265013</v>
          </cell>
          <cell r="F85">
            <v>6071607.0005080514</v>
          </cell>
          <cell r="G85">
            <v>6743944.9994801432</v>
          </cell>
          <cell r="H85">
            <v>7315973.8051071726</v>
          </cell>
          <cell r="I85">
            <v>7814940.5633539306</v>
          </cell>
          <cell r="J85">
            <v>8362974.1396178845</v>
          </cell>
          <cell r="K85">
            <v>8970872.6979628913</v>
          </cell>
          <cell r="L85">
            <v>10020575.126160005</v>
          </cell>
          <cell r="M85">
            <v>10751394.940467339</v>
          </cell>
          <cell r="N85">
            <v>11174081.101526905</v>
          </cell>
          <cell r="O85">
            <v>11509183.805557206</v>
          </cell>
          <cell r="P85">
            <v>11832560.072432758</v>
          </cell>
          <cell r="Q85">
            <v>12180324.886927454</v>
          </cell>
          <cell r="R85">
            <v>12467351.615651812</v>
          </cell>
          <cell r="S85">
            <v>12660521.692244112</v>
          </cell>
          <cell r="T85">
            <v>12755483.889292059</v>
          </cell>
          <cell r="U85">
            <v>12790256.131195104</v>
          </cell>
          <cell r="V85">
            <v>12794040.453777188</v>
          </cell>
          <cell r="W85">
            <v>12696594.184942946</v>
          </cell>
          <cell r="X85">
            <v>12558810.723704522</v>
          </cell>
          <cell r="Y85">
            <v>12387222.34639775</v>
          </cell>
          <cell r="Z85">
            <v>12190092.422943771</v>
          </cell>
          <cell r="AA85">
            <v>11967509.872180313</v>
          </cell>
          <cell r="AB85">
            <v>11744526.803494051</v>
          </cell>
          <cell r="AC85">
            <v>11521144.061927913</v>
          </cell>
          <cell r="AD85">
            <v>11297388.383597203</v>
          </cell>
          <cell r="AE85">
            <v>11073289.205397004</v>
          </cell>
          <cell r="AF85">
            <v>10848879.791901896</v>
          </cell>
          <cell r="AG85">
            <v>10624186.355257455</v>
          </cell>
          <cell r="AH85">
            <v>10399245.47974054</v>
          </cell>
          <cell r="AI85">
            <v>10174088.067855444</v>
          </cell>
          <cell r="AJ85">
            <v>9948744.445841752</v>
          </cell>
          <cell r="AK85">
            <v>9723238.5433786046</v>
          </cell>
          <cell r="AL85">
            <v>9497607.9189671073</v>
          </cell>
          <cell r="AM85">
            <v>9271877.7106895503</v>
          </cell>
          <cell r="AN85">
            <v>9046088.1913947314</v>
          </cell>
          <cell r="AO85">
            <v>8820266.9364019316</v>
          </cell>
          <cell r="AP85">
            <v>8594448.6968738325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118.32042241125001</v>
          </cell>
          <cell r="M87">
            <v>311.29031532081297</v>
          </cell>
          <cell r="N87">
            <v>311.25165401082046</v>
          </cell>
          <cell r="O87">
            <v>311.18499018692256</v>
          </cell>
          <cell r="P87">
            <v>311.09034184408893</v>
          </cell>
          <cell r="Q87">
            <v>310.96773452690974</v>
          </cell>
          <cell r="R87">
            <v>310.81720131810567</v>
          </cell>
          <cell r="S87">
            <v>310.6387828236509</v>
          </cell>
          <cell r="T87">
            <v>310.43252715451769</v>
          </cell>
          <cell r="U87">
            <v>310.19848990505528</v>
          </cell>
          <cell r="V87">
            <v>309.9367341280157</v>
          </cell>
          <cell r="W87">
            <v>309.64733030624251</v>
          </cell>
          <cell r="X87">
            <v>309.33035632104031</v>
          </cell>
          <cell r="Y87">
            <v>308.98589741724516</v>
          </cell>
          <cell r="Z87">
            <v>308.61404616501693</v>
          </cell>
          <cell r="AA87">
            <v>308.21490241837915</v>
          </cell>
          <cell r="AB87">
            <v>307.78857327053043</v>
          </cell>
          <cell r="AC87">
            <v>307.3351730059569</v>
          </cell>
          <cell r="AD87">
            <v>306.85482304937511</v>
          </cell>
          <cell r="AE87">
            <v>306.34765191153741</v>
          </cell>
          <cell r="AF87">
            <v>305.81379513193338</v>
          </cell>
          <cell r="AG87">
            <v>305.25339521842341</v>
          </cell>
          <cell r="AH87">
            <v>304.66660158384269</v>
          </cell>
          <cell r="AI87">
            <v>304.05357047961286</v>
          </cell>
          <cell r="AJ87">
            <v>303.41446492640557</v>
          </cell>
          <cell r="AK87">
            <v>302.74945464189921</v>
          </cell>
          <cell r="AL87">
            <v>302.05871596567329</v>
          </cell>
          <cell r="AM87">
            <v>301.34243178128878</v>
          </cell>
          <cell r="AN87">
            <v>300.60079143560068</v>
          </cell>
          <cell r="AO87">
            <v>299.833990655354</v>
          </cell>
          <cell r="AP87">
            <v>299.04223146111383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781.58489994831427</v>
          </cell>
          <cell r="J88">
            <v>1668.3129211240994</v>
          </cell>
          <cell r="K88">
            <v>2148.7436518031855</v>
          </cell>
          <cell r="L88">
            <v>2570.0741588049591</v>
          </cell>
          <cell r="M88">
            <v>2567.4844375177745</v>
          </cell>
          <cell r="N88">
            <v>2564.667325444078</v>
          </cell>
          <cell r="O88">
            <v>2561.62357657957</v>
          </cell>
          <cell r="P88">
            <v>2558.3540049946919</v>
          </cell>
          <cell r="Q88">
            <v>2554.8594844717481</v>
          </cell>
          <cell r="R88">
            <v>2551.1409481157334</v>
          </cell>
          <cell r="S88">
            <v>2547.1993879390789</v>
          </cell>
          <cell r="T88">
            <v>2543.0358544205947</v>
          </cell>
          <cell r="U88">
            <v>2538.6514560388819</v>
          </cell>
          <cell r="V88">
            <v>2534.0473587804959</v>
          </cell>
          <cell r="W88">
            <v>2529.2250077169865</v>
          </cell>
          <cell r="X88">
            <v>2524.1867871372651</v>
          </cell>
          <cell r="Y88">
            <v>2518.9357842875997</v>
          </cell>
          <cell r="Z88">
            <v>2513.4755574652754</v>
          </cell>
          <cell r="AA88">
            <v>2507.8094688635924</v>
          </cell>
          <cell r="AB88">
            <v>2501.940687375793</v>
          </cell>
          <cell r="AC88">
            <v>2495.872847454697</v>
          </cell>
          <cell r="AD88">
            <v>2489.6087321790251</v>
          </cell>
          <cell r="AE88">
            <v>2483.1507215814108</v>
          </cell>
          <cell r="AF88">
            <v>2476.5012332020724</v>
          </cell>
          <cell r="AG88">
            <v>2469.6627213461402</v>
          </cell>
          <cell r="AH88">
            <v>2462.6381092241118</v>
          </cell>
          <cell r="AI88">
            <v>2455.4309977796374</v>
          </cell>
          <cell r="AJ88">
            <v>2448.0467337742648</v>
          </cell>
          <cell r="AK88">
            <v>2440.4947525564721</v>
          </cell>
          <cell r="AL88">
            <v>2432.7852930245995</v>
          </cell>
          <cell r="AM88">
            <v>2424.9306723195155</v>
          </cell>
          <cell r="AN88">
            <v>2416.939250756549</v>
          </cell>
          <cell r="AO88">
            <v>2408.8216938894316</v>
          </cell>
          <cell r="AP88">
            <v>2400.5911530303611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2.1947927999699912</v>
          </cell>
          <cell r="I89">
            <v>126.85122926161139</v>
          </cell>
          <cell r="J89">
            <v>836.54790004390509</v>
          </cell>
          <cell r="K89">
            <v>1456.557779301646</v>
          </cell>
          <cell r="L89">
            <v>2952.0234073151914</v>
          </cell>
          <cell r="M89">
            <v>3663.4822978817747</v>
          </cell>
          <cell r="N89">
            <v>5943.2283550590437</v>
          </cell>
          <cell r="O89">
            <v>10901.744365269296</v>
          </cell>
          <cell r="P89">
            <v>23948.206297994904</v>
          </cell>
          <cell r="Q89">
            <v>61941.129023128567</v>
          </cell>
          <cell r="R89">
            <v>147187.349896231</v>
          </cell>
          <cell r="S89">
            <v>302852.6320180014</v>
          </cell>
          <cell r="T89">
            <v>521641.86310364655</v>
          </cell>
          <cell r="U89">
            <v>778282.41976410756</v>
          </cell>
          <cell r="V89">
            <v>1036289.0439517563</v>
          </cell>
          <cell r="W89">
            <v>1296912.9801929162</v>
          </cell>
          <cell r="X89">
            <v>1409234.2159530355</v>
          </cell>
          <cell r="Y89">
            <v>1565721.3671384379</v>
          </cell>
          <cell r="Z89">
            <v>1813989.8940232629</v>
          </cell>
          <cell r="AA89">
            <v>2061268.2668755346</v>
          </cell>
          <cell r="AB89">
            <v>2280245.9780471888</v>
          </cell>
          <cell r="AC89">
            <v>2390749.1961171804</v>
          </cell>
          <cell r="AD89">
            <v>2527739.0708121979</v>
          </cell>
          <cell r="AE89">
            <v>2681204.7474459796</v>
          </cell>
          <cell r="AF89">
            <v>2865095.9232215248</v>
          </cell>
          <cell r="AG89">
            <v>3035293.463405577</v>
          </cell>
          <cell r="AH89">
            <v>3222954.4605372208</v>
          </cell>
          <cell r="AI89">
            <v>3412608.8808865203</v>
          </cell>
          <cell r="AJ89">
            <v>3604267.8091734177</v>
          </cell>
          <cell r="AK89">
            <v>3765109.8819525908</v>
          </cell>
          <cell r="AL89">
            <v>3894098.4837003136</v>
          </cell>
          <cell r="AM89">
            <v>4007089.5997228897</v>
          </cell>
          <cell r="AN89">
            <v>4103715.2487856043</v>
          </cell>
          <cell r="AO89">
            <v>4183653.0222447631</v>
          </cell>
          <cell r="AP89">
            <v>4263644.7396515338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</row>
        <row r="93">
          <cell r="B93">
            <v>7298230.9999999981</v>
          </cell>
          <cell r="C93">
            <v>8132428</v>
          </cell>
          <cell r="D93">
            <v>9011942.9999999944</v>
          </cell>
          <cell r="E93">
            <v>9931091.9999999963</v>
          </cell>
          <cell r="F93">
            <v>10922587.999999996</v>
          </cell>
          <cell r="G93">
            <v>11878504.999999996</v>
          </cell>
          <cell r="H93">
            <v>12703409.999999998</v>
          </cell>
          <cell r="I93">
            <v>13441126.999999994</v>
          </cell>
          <cell r="J93">
            <v>14247147.999999998</v>
          </cell>
          <cell r="K93">
            <v>15119957.999999996</v>
          </cell>
          <cell r="L93">
            <v>16552992.999999998</v>
          </cell>
          <cell r="M93">
            <v>17531150.875000615</v>
          </cell>
          <cell r="N93">
            <v>18189774.692254938</v>
          </cell>
          <cell r="O93">
            <v>18778689.723277807</v>
          </cell>
          <cell r="P93">
            <v>19332239.926588953</v>
          </cell>
          <cell r="Q93">
            <v>19913584.817966558</v>
          </cell>
          <cell r="R93">
            <v>20477006.248260878</v>
          </cell>
          <cell r="S93">
            <v>21007744.925278541</v>
          </cell>
          <cell r="T93">
            <v>21554944.587694697</v>
          </cell>
          <cell r="U93">
            <v>22036312.000612937</v>
          </cell>
          <cell r="V93">
            <v>22497365.97116359</v>
          </cell>
          <cell r="W93">
            <v>22793934.952934954</v>
          </cell>
          <cell r="X93">
            <v>22913768.684122156</v>
          </cell>
          <cell r="Y93">
            <v>23037187.448108897</v>
          </cell>
          <cell r="Z93">
            <v>23206108.840036619</v>
          </cell>
          <cell r="AA93">
            <v>23350122.989868734</v>
          </cell>
          <cell r="AB93">
            <v>23440432.928442061</v>
          </cell>
          <cell r="AC93">
            <v>23388961.606321365</v>
          </cell>
          <cell r="AD93">
            <v>23375326.166475233</v>
          </cell>
          <cell r="AE93">
            <v>23391656.989176001</v>
          </cell>
          <cell r="AF93">
            <v>23425499.493643422</v>
          </cell>
          <cell r="AG93">
            <v>23510524.42475386</v>
          </cell>
          <cell r="AH93">
            <v>23603171.365182545</v>
          </cell>
          <cell r="AI93">
            <v>23684733.515476651</v>
          </cell>
          <cell r="AJ93">
            <v>23771304.943501893</v>
          </cell>
          <cell r="AK93">
            <v>23814242.884133838</v>
          </cell>
          <cell r="AL93">
            <v>23843219.918363661</v>
          </cell>
          <cell r="AM93">
            <v>23860067.458941855</v>
          </cell>
          <cell r="AN93">
            <v>23854844.354293812</v>
          </cell>
          <cell r="AO93">
            <v>23833869.521371864</v>
          </cell>
          <cell r="AP93">
            <v>23805894.666743901</v>
          </cell>
        </row>
      </sheetData>
      <sheetData sheetId="14">
        <row r="6">
          <cell r="B6">
            <v>2010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J 2010-2050  v41"/>
      <sheetName val="TEJ T. Terrestre (1) v41"/>
      <sheetName val="TEJ T. Terrestre (2) v41"/>
      <sheetName val="TEJ T. Terrestre (3) v41"/>
      <sheetName val="3 TEJ Energetico HdR v41"/>
      <sheetName val="PRESENT GRAFICAS"/>
      <sheetName val="Hoja1"/>
      <sheetName val="RESULT PRELIMINAR"/>
      <sheetName val="Comparacion ENERG METAS v12"/>
      <sheetName val="Hoja2"/>
    </sheetNames>
    <sheetDataSet>
      <sheetData sheetId="0"/>
      <sheetData sheetId="1"/>
      <sheetData sheetId="2"/>
      <sheetData sheetId="3"/>
      <sheetData sheetId="4">
        <row r="4">
          <cell r="S4">
            <v>2022</v>
          </cell>
          <cell r="T4">
            <v>2023</v>
          </cell>
          <cell r="U4">
            <v>2024</v>
          </cell>
          <cell r="V4">
            <v>2025</v>
          </cell>
          <cell r="W4">
            <v>2026</v>
          </cell>
          <cell r="X4">
            <v>2027</v>
          </cell>
          <cell r="Y4">
            <v>2028</v>
          </cell>
          <cell r="Z4">
            <v>2029</v>
          </cell>
          <cell r="AA4">
            <v>2030</v>
          </cell>
          <cell r="AB4">
            <v>2031</v>
          </cell>
          <cell r="AC4">
            <v>2032</v>
          </cell>
          <cell r="AD4">
            <v>2033</v>
          </cell>
          <cell r="AE4">
            <v>2034</v>
          </cell>
          <cell r="AF4">
            <v>2035</v>
          </cell>
          <cell r="AG4">
            <v>2036</v>
          </cell>
          <cell r="AH4">
            <v>2037</v>
          </cell>
          <cell r="AI4">
            <v>2038</v>
          </cell>
          <cell r="AJ4">
            <v>2039</v>
          </cell>
          <cell r="AK4">
            <v>2040</v>
          </cell>
          <cell r="AL4">
            <v>2041</v>
          </cell>
          <cell r="AM4">
            <v>2042</v>
          </cell>
          <cell r="AN4">
            <v>2043</v>
          </cell>
          <cell r="AO4">
            <v>2044</v>
          </cell>
          <cell r="AP4">
            <v>2045</v>
          </cell>
          <cell r="AQ4">
            <v>2046</v>
          </cell>
          <cell r="AR4">
            <v>2047</v>
          </cell>
          <cell r="AS4">
            <v>2048</v>
          </cell>
          <cell r="AT4">
            <v>2049</v>
          </cell>
          <cell r="AU4">
            <v>2050</v>
          </cell>
        </row>
        <row r="5">
          <cell r="R5" t="str">
            <v>Gasolina</v>
          </cell>
          <cell r="S5">
            <v>0.96127401586383465</v>
          </cell>
          <cell r="T5">
            <v>0.92420130155722224</v>
          </cell>
          <cell r="U5">
            <v>0.8489198993156567</v>
          </cell>
          <cell r="V5">
            <v>0.72595305900104756</v>
          </cell>
          <cell r="W5">
            <v>0.57727486853849963</v>
          </cell>
          <cell r="X5">
            <v>0.45022835771696468</v>
          </cell>
          <cell r="Y5">
            <v>0.36737087147816339</v>
          </cell>
          <cell r="Z5">
            <v>0.31843414284510008</v>
          </cell>
          <cell r="AA5">
            <v>0.28681010109682248</v>
          </cell>
          <cell r="AB5">
            <v>0.26190223276714231</v>
          </cell>
          <cell r="AC5">
            <v>0.2387273480366765</v>
          </cell>
          <cell r="AD5">
            <v>0.21543636170374136</v>
          </cell>
          <cell r="AE5">
            <v>0.1917362011911351</v>
          </cell>
          <cell r="AF5">
            <v>0.16812929898871709</v>
          </cell>
          <cell r="AG5">
            <v>0.14552063502063528</v>
          </cell>
          <cell r="AH5">
            <v>0.12490594194944027</v>
          </cell>
          <cell r="AI5">
            <v>0.10707534324262691</v>
          </cell>
          <cell r="AJ5">
            <v>9.2416203315888512E-2</v>
          </cell>
          <cell r="AK5">
            <v>8.0889715170889831E-2</v>
          </cell>
          <cell r="AL5">
            <v>5.3705795146897682E-2</v>
          </cell>
          <cell r="AM5">
            <v>4.2163032156377442E-2</v>
          </cell>
          <cell r="AN5">
            <v>3.2282282012886562E-2</v>
          </cell>
          <cell r="AO5">
            <v>2.4054926168595895E-2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R6" t="str">
            <v>Diesel</v>
          </cell>
          <cell r="S6">
            <v>1.5712909929545341E-3</v>
          </cell>
          <cell r="T6">
            <v>2.7803971090105254E-4</v>
          </cell>
          <cell r="U6">
            <v>1.7790530992953677E-4</v>
          </cell>
          <cell r="V6">
            <v>1.4274806707353897E-4</v>
          </cell>
          <cell r="W6">
            <v>1.2575336311464454E-4</v>
          </cell>
          <cell r="X6">
            <v>1.1628580120194702E-4</v>
          </cell>
          <cell r="Y6">
            <v>1.1059189957077043E-4</v>
          </cell>
          <cell r="Z6">
            <v>1.0700870432730418E-4</v>
          </cell>
          <cell r="AA6">
            <v>1.0468908532708585E-4</v>
          </cell>
          <cell r="AB6">
            <v>1.0315984296149258E-4</v>
          </cell>
          <cell r="AC6">
            <v>1.0213952194244344E-4</v>
          </cell>
          <cell r="AD6">
            <v>1.0145330653661576E-4</v>
          </cell>
          <cell r="AE6">
            <v>1.0098931488570312E-4</v>
          </cell>
          <cell r="AF6">
            <v>1.0067444487396406E-4</v>
          </cell>
          <cell r="AG6">
            <v>1.0046024549546519E-4</v>
          </cell>
          <cell r="AH6">
            <v>1.0031428684147644E-4</v>
          </cell>
          <cell r="AI6">
            <v>1.0021471530504854E-4</v>
          </cell>
          <cell r="AJ6">
            <v>1.0014673590705858E-4</v>
          </cell>
          <cell r="AK6">
            <v>1.0010030049590357E-4</v>
          </cell>
          <cell r="AL6">
            <v>1.0006856989574284E-4</v>
          </cell>
          <cell r="AM6">
            <v>1.0004688214261347E-4</v>
          </cell>
          <cell r="AN6">
            <v>1.0003205613699293E-4</v>
          </cell>
          <cell r="AO6">
            <v>1.0002191973363217E-4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R7" t="str">
            <v>GNV</v>
          </cell>
          <cell r="S7">
            <v>5.3854731613361051E-4</v>
          </cell>
          <cell r="T7">
            <v>8.0178457644841444E-4</v>
          </cell>
          <cell r="U7">
            <v>1.1925047311566064E-3</v>
          </cell>
          <cell r="V7">
            <v>1.7710179497289124E-3</v>
          </cell>
          <cell r="W7">
            <v>2.6244637968650714E-3</v>
          </cell>
          <cell r="X7">
            <v>3.8767475019741539E-3</v>
          </cell>
          <cell r="Y7">
            <v>5.6998295775302988E-3</v>
          </cell>
          <cell r="Z7">
            <v>8.3236554252524454E-3</v>
          </cell>
          <cell r="AA7">
            <v>1.2038340064833461E-2</v>
          </cell>
          <cell r="AB7">
            <v>1.717678899407139E-2</v>
          </cell>
          <cell r="AC7">
            <v>2.4061158635649321E-2</v>
          </cell>
          <cell r="AD7">
            <v>3.2900138194891466E-2</v>
          </cell>
          <cell r="AE7">
            <v>4.3648330805034385E-2</v>
          </cell>
          <cell r="AF7">
            <v>5.5886874679712574E-2</v>
          </cell>
          <cell r="AG7">
            <v>6.882203538807069E-2</v>
          </cell>
          <cell r="AH7">
            <v>8.146039553452615E-2</v>
          </cell>
          <cell r="AI7">
            <v>9.2895498852864689E-2</v>
          </cell>
          <cell r="AJ7">
            <v>0.10254464223469367</v>
          </cell>
          <cell r="AK7">
            <v>0.11021882376074506</v>
          </cell>
          <cell r="AL7">
            <v>0.11603997562920926</v>
          </cell>
          <cell r="AM7">
            <v>0.12029887044848363</v>
          </cell>
          <cell r="AN7">
            <v>0.123333119388224</v>
          </cell>
          <cell r="AO7">
            <v>0.12545419949181591</v>
          </cell>
          <cell r="AP7">
            <v>0.11</v>
          </cell>
          <cell r="AQ7">
            <v>0.1</v>
          </cell>
          <cell r="AR7">
            <v>0.09</v>
          </cell>
          <cell r="AS7">
            <v>0.08</v>
          </cell>
          <cell r="AT7">
            <v>7.0000000000000007E-2</v>
          </cell>
          <cell r="AU7">
            <v>0.06</v>
          </cell>
        </row>
        <row r="8">
          <cell r="R8" t="str">
            <v>GNV dual</v>
          </cell>
          <cell r="S8">
            <v>1.9149229459268771E-3</v>
          </cell>
          <cell r="T8">
            <v>1.8770049310821884E-3</v>
          </cell>
          <cell r="U8">
            <v>1.7676966734559521E-3</v>
          </cell>
          <cell r="V8">
            <v>1.5994780938806384E-3</v>
          </cell>
          <cell r="W8">
            <v>1.3905194532551172E-3</v>
          </cell>
          <cell r="X8">
            <v>1.1614594776918883E-3</v>
          </cell>
          <cell r="Y8">
            <v>9.3209306391942232E-4</v>
          </cell>
          <cell r="Z8">
            <v>7.1869183505157545E-4</v>
          </cell>
          <cell r="AA8">
            <v>5.3242000646138679E-4</v>
          </cell>
          <cell r="AB8">
            <v>3.7896075984429194E-4</v>
          </cell>
          <cell r="AC8">
            <v>2.5915663926330269E-4</v>
          </cell>
          <cell r="AD8">
            <v>1.7027804566191091E-4</v>
          </cell>
          <cell r="AE8">
            <v>1.0749374541524592E-4</v>
          </cell>
          <cell r="AF8">
            <v>6.5198252321690975E-5</v>
          </cell>
          <cell r="AG8">
            <v>3.7994167598303829E-5</v>
          </cell>
          <cell r="AH8">
            <v>2.1272872377302435E-5</v>
          </cell>
          <cell r="AI8">
            <v>1.1443623367031244E-5</v>
          </cell>
          <cell r="AJ8">
            <v>5.91465200867049E-6</v>
          </cell>
          <cell r="AK8">
            <v>2.9371292645461055E-6</v>
          </cell>
          <cell r="AL8">
            <v>1.4013452437990095E-6</v>
          </cell>
          <cell r="AM8">
            <v>6.4238508367144977E-7</v>
          </cell>
          <cell r="AN8">
            <v>2.8292672523139128E-7</v>
          </cell>
          <cell r="AO8">
            <v>1.1972386219225718E-7</v>
          </cell>
          <cell r="AP8">
            <v>4.8676089914336363E-8</v>
          </cell>
          <cell r="AQ8">
            <v>1.9014235636953963E-8</v>
          </cell>
          <cell r="AR8">
            <v>7.1362536707246297E-9</v>
          </cell>
          <cell r="AS8">
            <v>2.5732969654548594E-9</v>
          </cell>
          <cell r="AT8">
            <v>8.9153368538654077E-10</v>
          </cell>
          <cell r="AU8">
            <v>2.9676578400796063E-10</v>
          </cell>
        </row>
        <row r="9">
          <cell r="R9" t="str">
            <v>Electricidad</v>
          </cell>
          <cell r="S9">
            <v>2.7437363504870426E-2</v>
          </cell>
          <cell r="T9">
            <v>6.29972444197828E-2</v>
          </cell>
          <cell r="U9">
            <v>0.13467444189870334</v>
          </cell>
          <cell r="V9">
            <v>0.25278497569213265</v>
          </cell>
          <cell r="W9">
            <v>0.39506806397002092</v>
          </cell>
          <cell r="X9">
            <v>0.51383786916973628</v>
          </cell>
          <cell r="Y9">
            <v>0.58620883921305555</v>
          </cell>
          <cell r="Z9">
            <v>0.62219563302129777</v>
          </cell>
          <cell r="AA9">
            <v>0.6382866869424888</v>
          </cell>
          <cell r="AB9">
            <v>0.64513822728393333</v>
          </cell>
          <cell r="AC9">
            <v>0.64799464528371775</v>
          </cell>
          <cell r="AD9">
            <v>0.64917498949724683</v>
          </cell>
          <cell r="AE9">
            <v>0.64966095107444166</v>
          </cell>
          <cell r="AF9">
            <v>0.64986072479365653</v>
          </cell>
          <cell r="AG9">
            <v>0.64994279861199244</v>
          </cell>
          <cell r="AH9">
            <v>0.64997650870260715</v>
          </cell>
          <cell r="AI9">
            <v>0.64999035295811192</v>
          </cell>
          <cell r="AJ9">
            <v>0.64999603835209985</v>
          </cell>
          <cell r="AK9">
            <v>0.64999837312065567</v>
          </cell>
          <cell r="AL9">
            <v>0.66844255015245968</v>
          </cell>
          <cell r="AM9">
            <v>0.67353850535985049</v>
          </cell>
          <cell r="AN9">
            <v>0.67875856354438691</v>
          </cell>
          <cell r="AO9">
            <v>0.68366331409720893</v>
          </cell>
          <cell r="AP9">
            <v>0.72238892727015425</v>
          </cell>
          <cell r="AQ9">
            <v>0.73174143533413827</v>
          </cell>
          <cell r="AR9">
            <v>0.74126810568352863</v>
          </cell>
          <cell r="AS9">
            <v>0.75092272125862547</v>
          </cell>
          <cell r="AT9">
            <v>0.76067103155632898</v>
          </cell>
          <cell r="AU9">
            <v>0.77048779655706956</v>
          </cell>
        </row>
        <row r="10">
          <cell r="R10" t="str">
            <v>Híbrido</v>
          </cell>
          <cell r="S10">
            <v>7.263859376279957E-3</v>
          </cell>
          <cell r="T10">
            <v>9.8446248045633115E-3</v>
          </cell>
          <cell r="U10">
            <v>1.3267552071097847E-2</v>
          </cell>
          <cell r="V10">
            <v>1.7748721196136699E-2</v>
          </cell>
          <cell r="W10">
            <v>2.3516330878244684E-2</v>
          </cell>
          <cell r="X10">
            <v>3.0779280332431092E-2</v>
          </cell>
          <cell r="Y10">
            <v>3.9677774767760542E-2</v>
          </cell>
          <cell r="Z10">
            <v>5.0220868168970818E-2</v>
          </cell>
          <cell r="AA10">
            <v>6.2227762804066847E-2</v>
          </cell>
          <cell r="AB10">
            <v>7.530063035204719E-2</v>
          </cell>
          <cell r="AC10">
            <v>8.8855551882750794E-2</v>
          </cell>
          <cell r="AD10">
            <v>0.10221677925192181</v>
          </cell>
          <cell r="AE10">
            <v>0.11474603386908787</v>
          </cell>
          <cell r="AF10">
            <v>0.12595722884071817</v>
          </cell>
          <cell r="AG10">
            <v>0.13557607656620782</v>
          </cell>
          <cell r="AH10">
            <v>0.14353556665420769</v>
          </cell>
          <cell r="AI10">
            <v>0.14992714660772441</v>
          </cell>
          <cell r="AJ10">
            <v>0.15493705470940219</v>
          </cell>
          <cell r="AK10">
            <v>0.15879005051794901</v>
          </cell>
          <cell r="AL10">
            <v>0.16171020915629375</v>
          </cell>
          <cell r="AM10">
            <v>0.16389890276806215</v>
          </cell>
          <cell r="AN10">
            <v>0.16552572007164032</v>
          </cell>
          <cell r="AO10">
            <v>0.1667274185987834</v>
          </cell>
          <cell r="AP10">
            <v>0.1676110240537558</v>
          </cell>
          <cell r="AQ10">
            <v>0.1682585456516261</v>
          </cell>
          <cell r="AR10">
            <v>0.16873188718021767</v>
          </cell>
          <cell r="AS10">
            <v>0.16907727616807755</v>
          </cell>
          <cell r="AT10">
            <v>0.16932896755213728</v>
          </cell>
          <cell r="AU10">
            <v>0.16951220314616461</v>
          </cell>
        </row>
        <row r="11">
          <cell r="R11" t="str">
            <v>GLP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R12" t="str">
            <v>Hidrógeno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47">
          <cell r="S47">
            <v>2022</v>
          </cell>
          <cell r="T47">
            <v>2023</v>
          </cell>
          <cell r="U47">
            <v>2024</v>
          </cell>
          <cell r="V47">
            <v>2025</v>
          </cell>
          <cell r="W47">
            <v>2026</v>
          </cell>
          <cell r="X47">
            <v>2027</v>
          </cell>
          <cell r="Y47">
            <v>2028</v>
          </cell>
          <cell r="Z47">
            <v>2029</v>
          </cell>
          <cell r="AA47">
            <v>2030</v>
          </cell>
          <cell r="AB47">
            <v>2031</v>
          </cell>
          <cell r="AC47">
            <v>2032</v>
          </cell>
          <cell r="AD47">
            <v>2033</v>
          </cell>
          <cell r="AE47">
            <v>2034</v>
          </cell>
          <cell r="AF47">
            <v>2035</v>
          </cell>
          <cell r="AG47">
            <v>2036</v>
          </cell>
          <cell r="AH47">
            <v>2037</v>
          </cell>
          <cell r="AI47">
            <v>2038</v>
          </cell>
          <cell r="AJ47">
            <v>2039</v>
          </cell>
          <cell r="AK47">
            <v>2040</v>
          </cell>
          <cell r="AL47">
            <v>2041</v>
          </cell>
          <cell r="AM47">
            <v>2042</v>
          </cell>
          <cell r="AN47">
            <v>2043</v>
          </cell>
          <cell r="AO47">
            <v>2044</v>
          </cell>
          <cell r="AP47">
            <v>2045</v>
          </cell>
          <cell r="AQ47">
            <v>2046</v>
          </cell>
          <cell r="AR47">
            <v>2047</v>
          </cell>
          <cell r="AS47">
            <v>2048</v>
          </cell>
          <cell r="AT47">
            <v>2049</v>
          </cell>
          <cell r="AU47">
            <v>2050</v>
          </cell>
        </row>
        <row r="48">
          <cell r="R48" t="str">
            <v>Gasolina</v>
          </cell>
          <cell r="S48">
            <v>0.26334000000000002</v>
          </cell>
          <cell r="T48">
            <v>0.24958707761360827</v>
          </cell>
          <cell r="U48">
            <v>0.23955192341994808</v>
          </cell>
          <cell r="V48">
            <v>0.22390437971062771</v>
          </cell>
          <cell r="W48">
            <v>0.20086162972469476</v>
          </cell>
          <cell r="X48">
            <v>0.17150878216626925</v>
          </cell>
          <cell r="Y48">
            <v>0.13933040445130557</v>
          </cell>
          <cell r="Z48">
            <v>0.1071373756406835</v>
          </cell>
          <cell r="AA48">
            <v>7.8009764613008944E-2</v>
          </cell>
          <cell r="AB48">
            <v>5.513576811204976E-2</v>
          </cell>
          <cell r="AC48">
            <v>3.9567392005510835E-2</v>
          </cell>
          <cell r="AD48">
            <v>3.0098439439880512E-2</v>
          </cell>
          <cell r="AE48">
            <v>2.4765250094405177E-2</v>
          </cell>
          <cell r="AF48">
            <v>2.1906766232122437E-2</v>
          </cell>
          <cell r="AG48">
            <v>2.0422926611944961E-2</v>
          </cell>
          <cell r="AH48">
            <v>1.9668559838435094E-2</v>
          </cell>
          <cell r="AI48">
            <v>1.9289837098953305E-2</v>
          </cell>
          <cell r="AJ48">
            <v>1.9100555335116343E-2</v>
          </cell>
          <cell r="AK48">
            <v>1.9005500679361315E-2</v>
          </cell>
          <cell r="AL48">
            <v>1.8957034920860656E-2</v>
          </cell>
          <cell r="AM48">
            <v>1.8931699206562121E-2</v>
          </cell>
          <cell r="AN48">
            <v>1.8918035737379262E-2</v>
          </cell>
          <cell r="AO48">
            <v>1.8910431344739281E-2</v>
          </cell>
          <cell r="AP48">
            <v>1.8906087365996225E-2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R49" t="str">
            <v>Diesel</v>
          </cell>
          <cell r="S49">
            <v>0.68505059170769489</v>
          </cell>
          <cell r="T49">
            <v>0.6748095061404964</v>
          </cell>
          <cell r="U49">
            <v>0.64767742257985961</v>
          </cell>
          <cell r="V49">
            <v>0.60537110069910449</v>
          </cell>
          <cell r="W49">
            <v>0.54307033221861911</v>
          </cell>
          <cell r="X49">
            <v>0.46370892956065385</v>
          </cell>
          <cell r="Y49">
            <v>0.37670813055352986</v>
          </cell>
          <cell r="Z49">
            <v>0.28966771932481095</v>
          </cell>
          <cell r="AA49">
            <v>0.21091528950924637</v>
          </cell>
          <cell r="AB49">
            <v>0.14907078045109748</v>
          </cell>
          <cell r="AC49">
            <v>0.10697850431119595</v>
          </cell>
          <cell r="AD49">
            <v>8.1377262189306562E-2</v>
          </cell>
          <cell r="AE49">
            <v>6.6957898403391766E-2</v>
          </cell>
          <cell r="AF49">
            <v>5.9229404997960658E-2</v>
          </cell>
          <cell r="AG49">
            <v>5.5217542321184518E-2</v>
          </cell>
          <cell r="AH49">
            <v>5.3177958081694877E-2</v>
          </cell>
          <cell r="AI49">
            <v>5.2154004008281143E-2</v>
          </cell>
          <cell r="AJ49">
            <v>5.1642242202351585E-2</v>
          </cell>
          <cell r="AK49">
            <v>5.138524257753245E-2</v>
          </cell>
          <cell r="AL49">
            <v>5.1254205526771394E-2</v>
          </cell>
          <cell r="AM49">
            <v>5.1185705262186465E-2</v>
          </cell>
          <cell r="AN49">
            <v>5.1148763289951334E-2</v>
          </cell>
          <cell r="AO49">
            <v>5.1128203265406194E-2</v>
          </cell>
          <cell r="AP49">
            <v>5.1116458433989792E-2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R50" t="str">
            <v>GNV</v>
          </cell>
          <cell r="S50">
            <v>1.9989999999999999E-3</v>
          </cell>
          <cell r="T50">
            <v>5.2611981017496442E-3</v>
          </cell>
          <cell r="U50">
            <v>1.336623953289769E-2</v>
          </cell>
          <cell r="V50">
            <v>3.1260616879728351E-2</v>
          </cell>
          <cell r="W50">
            <v>6.2204897839899388E-2</v>
          </cell>
          <cell r="X50">
            <v>9.8396916035880064E-2</v>
          </cell>
          <cell r="Y50">
            <v>0.12553678013818886</v>
          </cell>
          <cell r="Z50">
            <v>0.13987203939850898</v>
          </cell>
          <cell r="AA50">
            <v>0.14606992916878156</v>
          </cell>
          <cell r="AB50">
            <v>0.14851523057511895</v>
          </cell>
          <cell r="AC50">
            <v>0.14944484096516206</v>
          </cell>
          <cell r="AD50">
            <v>0.14979323494194835</v>
          </cell>
          <cell r="AE50">
            <v>0.14992310431380024</v>
          </cell>
          <cell r="AF50">
            <v>0.14997141814762108</v>
          </cell>
          <cell r="AG50">
            <v>0.14998937837800116</v>
          </cell>
          <cell r="AH50">
            <v>0.14999605307720962</v>
          </cell>
          <cell r="AI50">
            <v>0.14999853339123861</v>
          </cell>
          <cell r="AJ50">
            <v>0.14999945503902098</v>
          </cell>
          <cell r="AK50">
            <v>0.14999979750474038</v>
          </cell>
          <cell r="AL50">
            <v>0.14999992475741764</v>
          </cell>
          <cell r="AM50">
            <v>0.1499999720416014</v>
          </cell>
          <cell r="AN50">
            <v>0.14999998961130956</v>
          </cell>
          <cell r="AO50">
            <v>0.14999999613980458</v>
          </cell>
          <cell r="AP50">
            <v>0.14999999856564136</v>
          </cell>
          <cell r="AQ50">
            <v>0.14000000000000001</v>
          </cell>
          <cell r="AR50">
            <v>0.13</v>
          </cell>
          <cell r="AS50">
            <v>0.12</v>
          </cell>
          <cell r="AT50">
            <v>0.11</v>
          </cell>
          <cell r="AU50">
            <v>0.1</v>
          </cell>
        </row>
        <row r="51">
          <cell r="R51" t="str">
            <v>GNV dual</v>
          </cell>
          <cell r="S51">
            <v>1.6661230144589985E-2</v>
          </cell>
          <cell r="T51">
            <v>1.841350701516617E-2</v>
          </cell>
          <cell r="U51">
            <v>1.9552134698772795E-2</v>
          </cell>
          <cell r="V51">
            <v>1.9947114020071637E-2</v>
          </cell>
          <cell r="W51">
            <v>1.9552134698772795E-2</v>
          </cell>
          <cell r="X51">
            <v>1.841350701516617E-2</v>
          </cell>
          <cell r="Y51">
            <v>1.6661230144589985E-2</v>
          </cell>
          <cell r="Z51">
            <v>1.4484577638074139E-2</v>
          </cell>
          <cell r="AA51">
            <v>1.209853622595717E-2</v>
          </cell>
          <cell r="AB51">
            <v>9.7093027491606497E-3</v>
          </cell>
          <cell r="AC51">
            <v>7.4863732817872447E-3</v>
          </cell>
          <cell r="AD51">
            <v>5.5460417339727791E-3</v>
          </cell>
          <cell r="AE51">
            <v>3.9475079150447078E-3</v>
          </cell>
          <cell r="AF51">
            <v>2.6995483256594031E-3</v>
          </cell>
          <cell r="AG51">
            <v>1.7737296423115721E-3</v>
          </cell>
          <cell r="AH51">
            <v>1.1197265147421451E-3</v>
          </cell>
          <cell r="AI51">
            <v>6.7914846168428105E-4</v>
          </cell>
          <cell r="AJ51">
            <v>3.9577257914899825E-4</v>
          </cell>
          <cell r="AK51">
            <v>2.2159242059690038E-4</v>
          </cell>
          <cell r="AL51">
            <v>1.1920441007324213E-4</v>
          </cell>
          <cell r="AM51">
            <v>6.1610958423650937E-5</v>
          </cell>
          <cell r="AN51">
            <v>3.05950965056886E-5</v>
          </cell>
          <cell r="AO51">
            <v>1.4597346289573015E-5</v>
          </cell>
          <cell r="AP51">
            <v>6.6915112882442687E-6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R52" t="str">
            <v>Eléctricidad</v>
          </cell>
          <cell r="S52">
            <v>6.0811781477150681E-3</v>
          </cell>
          <cell r="T52">
            <v>1.1541646878896604E-2</v>
          </cell>
          <cell r="U52">
            <v>2.1725872475925903E-2</v>
          </cell>
          <cell r="V52">
            <v>4.0281405204833177E-2</v>
          </cell>
          <cell r="W52">
            <v>7.2692593230250027E-2</v>
          </cell>
          <cell r="X52">
            <v>0.12534243118450158</v>
          </cell>
          <cell r="Y52">
            <v>0.20155004487951478</v>
          </cell>
          <cell r="Z52">
            <v>0.29526876306015454</v>
          </cell>
          <cell r="AA52">
            <v>0.38992035847145795</v>
          </cell>
          <cell r="AB52">
            <v>0.46828697556162019</v>
          </cell>
          <cell r="AC52">
            <v>0.52317968214680577</v>
          </cell>
          <cell r="AD52">
            <v>0.55728218991698086</v>
          </cell>
          <cell r="AE52">
            <v>0.57691375514923726</v>
          </cell>
          <cell r="AF52">
            <v>0.58772212990085437</v>
          </cell>
          <cell r="AG52">
            <v>0.59352708182386971</v>
          </cell>
          <cell r="AH52">
            <v>0.5966033262552688</v>
          </cell>
          <cell r="AI52">
            <v>0.59822196989806298</v>
          </cell>
          <cell r="AJ52">
            <v>0.59907047034416305</v>
          </cell>
          <cell r="AK52">
            <v>0.59951438339185437</v>
          </cell>
          <cell r="AL52">
            <v>0.59974638779387712</v>
          </cell>
          <cell r="AM52">
            <v>0.59986757606590779</v>
          </cell>
          <cell r="AN52">
            <v>0.59993086135119278</v>
          </cell>
          <cell r="AO52">
            <v>0.59996390447241155</v>
          </cell>
          <cell r="AP52">
            <v>0.59998115594043266</v>
          </cell>
          <cell r="AQ52">
            <v>0.68000630309901244</v>
          </cell>
          <cell r="AR52">
            <v>0.69000382307547725</v>
          </cell>
          <cell r="AS52">
            <v>0.70000231883186992</v>
          </cell>
          <cell r="AT52">
            <v>0.71000140644975285</v>
          </cell>
          <cell r="AU52">
            <v>0.72000085305751915</v>
          </cell>
        </row>
        <row r="53">
          <cell r="R53" t="str">
            <v>Híbrido</v>
          </cell>
          <cell r="S53">
            <v>2.6868E-2</v>
          </cell>
          <cell r="T53">
            <v>4.0387064250082934E-2</v>
          </cell>
          <cell r="U53">
            <v>5.8126407292596015E-2</v>
          </cell>
          <cell r="V53">
            <v>7.9235383485634622E-2</v>
          </cell>
          <cell r="W53">
            <v>0.10161841228776389</v>
          </cell>
          <cell r="X53">
            <v>0.12262943403752913</v>
          </cell>
          <cell r="Y53">
            <v>0.14021340983287098</v>
          </cell>
          <cell r="Z53">
            <v>0.15356952493776793</v>
          </cell>
          <cell r="AA53">
            <v>0.16298612201154794</v>
          </cell>
          <cell r="AB53">
            <v>0.16928194255095294</v>
          </cell>
          <cell r="AC53">
            <v>0.17334320728953817</v>
          </cell>
          <cell r="AD53">
            <v>0.17590283177791091</v>
          </cell>
          <cell r="AE53">
            <v>0.17749248412412086</v>
          </cell>
          <cell r="AF53">
            <v>0.17847073239578209</v>
          </cell>
          <cell r="AG53">
            <v>0.17906934122268817</v>
          </cell>
          <cell r="AH53">
            <v>0.17943437623264949</v>
          </cell>
          <cell r="AI53">
            <v>0.17965650714177978</v>
          </cell>
          <cell r="AJ53">
            <v>0.17979150450019896</v>
          </cell>
          <cell r="AK53">
            <v>0.17987348342591464</v>
          </cell>
          <cell r="AL53">
            <v>0.17992324259099995</v>
          </cell>
          <cell r="AM53">
            <v>0.17995343646531861</v>
          </cell>
          <cell r="AN53">
            <v>0.17997175491366138</v>
          </cell>
          <cell r="AO53">
            <v>0.17998286743134886</v>
          </cell>
          <cell r="AP53">
            <v>0.17998960818265178</v>
          </cell>
          <cell r="AQ53">
            <v>0.1799936969009876</v>
          </cell>
          <cell r="AR53">
            <v>0.17999617692452269</v>
          </cell>
          <cell r="AS53">
            <v>0.17999768116813009</v>
          </cell>
          <cell r="AT53">
            <v>0.17999859355024711</v>
          </cell>
          <cell r="AU53">
            <v>0.1799991469424809</v>
          </cell>
        </row>
        <row r="54">
          <cell r="R54" t="str">
            <v>GLP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5">
          <cell r="R55" t="str">
            <v>Hidrógeno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72">
          <cell r="S72">
            <v>2022</v>
          </cell>
          <cell r="T72">
            <v>2023</v>
          </cell>
          <cell r="U72">
            <v>2024</v>
          </cell>
          <cell r="V72">
            <v>2025</v>
          </cell>
          <cell r="W72">
            <v>2026</v>
          </cell>
          <cell r="X72">
            <v>2027</v>
          </cell>
          <cell r="Y72">
            <v>2028</v>
          </cell>
          <cell r="Z72">
            <v>2029</v>
          </cell>
          <cell r="AA72">
            <v>2030</v>
          </cell>
          <cell r="AB72">
            <v>2031</v>
          </cell>
          <cell r="AC72">
            <v>2032</v>
          </cell>
          <cell r="AD72">
            <v>2033</v>
          </cell>
          <cell r="AE72">
            <v>2034</v>
          </cell>
          <cell r="AF72">
            <v>2035</v>
          </cell>
          <cell r="AG72">
            <v>2036</v>
          </cell>
          <cell r="AH72">
            <v>2037</v>
          </cell>
          <cell r="AI72">
            <v>2038</v>
          </cell>
          <cell r="AJ72">
            <v>2039</v>
          </cell>
          <cell r="AK72">
            <v>2040</v>
          </cell>
          <cell r="AL72">
            <v>2041</v>
          </cell>
          <cell r="AM72">
            <v>2042</v>
          </cell>
          <cell r="AN72">
            <v>2043</v>
          </cell>
          <cell r="AO72">
            <v>2044</v>
          </cell>
          <cell r="AP72">
            <v>2045</v>
          </cell>
          <cell r="AQ72">
            <v>2046</v>
          </cell>
          <cell r="AR72">
            <v>2047</v>
          </cell>
          <cell r="AS72">
            <v>2048</v>
          </cell>
          <cell r="AT72">
            <v>2049</v>
          </cell>
          <cell r="AU72">
            <v>2050</v>
          </cell>
        </row>
        <row r="73">
          <cell r="R73" t="str">
            <v>Gasolina</v>
          </cell>
          <cell r="S73">
            <v>0.18891035247064702</v>
          </cell>
          <cell r="T73">
            <v>0.18529734264737807</v>
          </cell>
          <cell r="U73">
            <v>0.17836024597023073</v>
          </cell>
          <cell r="V73">
            <v>0.16585251857801092</v>
          </cell>
          <cell r="W73">
            <v>0.1455312902124892</v>
          </cell>
          <cell r="X73">
            <v>0.11673123436362617</v>
          </cell>
          <cell r="Y73">
            <v>8.3481937710014956E-2</v>
          </cell>
          <cell r="Z73">
            <v>5.5446808064090344E-2</v>
          </cell>
          <cell r="AA73">
            <v>3.8538693676009185E-2</v>
          </cell>
          <cell r="AB73">
            <v>3.0482304924947665E-2</v>
          </cell>
          <cell r="AC73">
            <v>2.7095717921811913E-2</v>
          </cell>
          <cell r="AD73">
            <v>2.5767061547423725E-2</v>
          </cell>
          <cell r="AE73">
            <v>2.5279162885161934E-2</v>
          </cell>
          <cell r="AF73">
            <v>2.5120259418656872E-2</v>
          </cell>
          <cell r="AG73">
            <v>2.5083365885117424E-2</v>
          </cell>
          <cell r="AH73">
            <v>2.5086910234231801E-2</v>
          </cell>
          <cell r="AI73">
            <v>2.5100142871034851E-2</v>
          </cell>
          <cell r="AJ73">
            <v>2.5112625453368651E-2</v>
          </cell>
          <cell r="AK73">
            <v>2.5121745662586278E-2</v>
          </cell>
          <cell r="AL73">
            <v>2.5127628481272764E-2</v>
          </cell>
          <cell r="AM73">
            <v>2.5131121488313885E-2</v>
          </cell>
          <cell r="AN73">
            <v>2.5133064861023787E-2</v>
          </cell>
          <cell r="AO73">
            <v>1.0297200407373497E-2</v>
          </cell>
          <cell r="AP73">
            <v>8.9050883962780939E-3</v>
          </cell>
          <cell r="AQ73">
            <v>8.6272715893273219E-3</v>
          </cell>
          <cell r="AR73">
            <v>9.2634161597249659E-3</v>
          </cell>
          <cell r="AS73">
            <v>0</v>
          </cell>
          <cell r="AT73">
            <v>0</v>
          </cell>
          <cell r="AU73">
            <v>0</v>
          </cell>
        </row>
        <row r="74">
          <cell r="R74" t="str">
            <v>Diesel</v>
          </cell>
          <cell r="S74">
            <v>0.78814629999999997</v>
          </cell>
          <cell r="T74">
            <v>0.77307258759180597</v>
          </cell>
          <cell r="U74">
            <v>0.74413056823007984</v>
          </cell>
          <cell r="V74">
            <v>0.69194751454000525</v>
          </cell>
          <cell r="W74">
            <v>0.60716602565770816</v>
          </cell>
          <cell r="X74">
            <v>0.4870103160302981</v>
          </cell>
          <cell r="Y74">
            <v>0.34829208385073634</v>
          </cell>
          <cell r="Z74">
            <v>0.23132769618495691</v>
          </cell>
          <cell r="AA74">
            <v>0.16078594121674503</v>
          </cell>
          <cell r="AB74">
            <v>0.1271741623890211</v>
          </cell>
          <cell r="AC74">
            <v>0.11304510074024639</v>
          </cell>
          <cell r="AD74">
            <v>0.10750185977038915</v>
          </cell>
          <cell r="AE74">
            <v>0.1054663147597136</v>
          </cell>
          <cell r="AF74">
            <v>0.10480335914322562</v>
          </cell>
          <cell r="AG74">
            <v>0.10464943691729807</v>
          </cell>
          <cell r="AH74">
            <v>0.1046642241727548</v>
          </cell>
          <cell r="AI74">
            <v>0.10471943159574232</v>
          </cell>
          <cell r="AJ74">
            <v>0.10477150974261021</v>
          </cell>
          <cell r="AK74">
            <v>0.10480955984974351</v>
          </cell>
          <cell r="AL74">
            <v>0.10483410335263092</v>
          </cell>
          <cell r="AM74">
            <v>0.10484867640561255</v>
          </cell>
          <cell r="AN74">
            <v>0.1048567842831894</v>
          </cell>
          <cell r="AO74">
            <v>4.2628962530750748E-2</v>
          </cell>
          <cell r="AP74">
            <v>3.6865814450511437E-2</v>
          </cell>
          <cell r="AQ74">
            <v>3.5715691913764759E-2</v>
          </cell>
          <cell r="AR74">
            <v>3.8349241032241979E-2</v>
          </cell>
          <cell r="AS74">
            <v>0</v>
          </cell>
          <cell r="AT74">
            <v>0</v>
          </cell>
          <cell r="AU74">
            <v>0</v>
          </cell>
        </row>
        <row r="75">
          <cell r="R75" t="str">
            <v>GNV</v>
          </cell>
          <cell r="S75">
            <v>1.5132399999999999E-2</v>
          </cell>
          <cell r="T75">
            <v>3.0671005109791174E-2</v>
          </cell>
          <cell r="U75">
            <v>5.9560725045579285E-2</v>
          </cell>
          <cell r="V75">
            <v>0.10730363703836597</v>
          </cell>
          <cell r="W75">
            <v>0.17269195680889288</v>
          </cell>
          <cell r="X75">
            <v>0.24249348905249227</v>
          </cell>
          <cell r="Y75">
            <v>0.29971844300904049</v>
          </cell>
          <cell r="Z75">
            <v>0.33732007517198109</v>
          </cell>
          <cell r="AA75">
            <v>0.35856942373981837</v>
          </cell>
          <cell r="AB75">
            <v>0.36956644600220928</v>
          </cell>
          <cell r="AC75">
            <v>0.37499908945216121</v>
          </cell>
          <cell r="AD75">
            <v>0.3776212193237059</v>
          </cell>
          <cell r="AE75">
            <v>0.378872619882415</v>
          </cell>
          <cell r="AF75">
            <v>0.37946662841233414</v>
          </cell>
          <cell r="AG75">
            <v>0.37974786637383728</v>
          </cell>
          <cell r="AH75">
            <v>0.37988085879805655</v>
          </cell>
          <cell r="AI75">
            <v>0.37994371236956248</v>
          </cell>
          <cell r="AJ75">
            <v>0.37997340952784631</v>
          </cell>
          <cell r="AK75">
            <v>0.37998743908657018</v>
          </cell>
          <cell r="AL75">
            <v>0.37999406654113876</v>
          </cell>
          <cell r="AM75">
            <v>0.37999719720940067</v>
          </cell>
          <cell r="AN75">
            <v>0.37999867605031412</v>
          </cell>
          <cell r="AO75">
            <v>0.37</v>
          </cell>
          <cell r="AP75">
            <v>0.36</v>
          </cell>
          <cell r="AQ75">
            <v>0.35</v>
          </cell>
          <cell r="AR75">
            <v>0.34</v>
          </cell>
          <cell r="AS75">
            <v>0.33</v>
          </cell>
          <cell r="AT75">
            <v>0.32</v>
          </cell>
          <cell r="AU75">
            <v>0.3</v>
          </cell>
        </row>
        <row r="76">
          <cell r="R76" t="str">
            <v>GNV Dual</v>
          </cell>
          <cell r="S76">
            <v>6.3312674549441941E-3</v>
          </cell>
          <cell r="T76">
            <v>6.9971326657631439E-3</v>
          </cell>
          <cell r="U76">
            <v>7.4298111855336628E-3</v>
          </cell>
          <cell r="V76">
            <v>7.579903327627222E-3</v>
          </cell>
          <cell r="W76">
            <v>7.4298111855336628E-3</v>
          </cell>
          <cell r="X76">
            <v>6.9971326657631439E-3</v>
          </cell>
          <cell r="Y76">
            <v>6.3312674549441941E-3</v>
          </cell>
          <cell r="Z76">
            <v>5.5041395024681729E-3</v>
          </cell>
          <cell r="AA76">
            <v>4.5974437658637245E-3</v>
          </cell>
          <cell r="AB76">
            <v>3.6895350446810465E-3</v>
          </cell>
          <cell r="AC76">
            <v>2.8448218470791529E-3</v>
          </cell>
          <cell r="AD76">
            <v>2.1074958589096561E-3</v>
          </cell>
          <cell r="AE76">
            <v>1.500053007716989E-3</v>
          </cell>
          <cell r="AF76">
            <v>1.0258283637505732E-3</v>
          </cell>
          <cell r="AG76">
            <v>6.7401726407839745E-4</v>
          </cell>
          <cell r="AH76">
            <v>4.2549607560201513E-4</v>
          </cell>
          <cell r="AI76">
            <v>2.5807641544002677E-4</v>
          </cell>
          <cell r="AJ76">
            <v>1.5039358007661933E-4</v>
          </cell>
          <cell r="AK76">
            <v>8.4205119826822141E-5</v>
          </cell>
          <cell r="AL76">
            <v>4.5297675827832008E-5</v>
          </cell>
          <cell r="AM76">
            <v>2.3412164200987356E-5</v>
          </cell>
          <cell r="AN76">
            <v>1.1626136672161668E-5</v>
          </cell>
          <cell r="AO76">
            <v>5.5469915900377461E-6</v>
          </cell>
          <cell r="AP76">
            <v>2.5427742895328221E-6</v>
          </cell>
          <cell r="AQ76">
            <v>1.1199182873742573E-6</v>
          </cell>
          <cell r="AR76">
            <v>4.73906954511018E-7</v>
          </cell>
          <cell r="AS76">
            <v>1.9267618924424811E-7</v>
          </cell>
          <cell r="AT76">
            <v>7.5264682729609435E-8</v>
          </cell>
          <cell r="AU76">
            <v>2.824767077995166E-8</v>
          </cell>
        </row>
        <row r="77">
          <cell r="R77" t="str">
            <v>Electrico</v>
          </cell>
          <cell r="S77">
            <v>1.4796800744088328E-3</v>
          </cell>
          <cell r="T77">
            <v>3.9619319852615947E-3</v>
          </cell>
          <cell r="U77">
            <v>1.0518649568576371E-2</v>
          </cell>
          <cell r="V77">
            <v>2.731642651599064E-2</v>
          </cell>
          <cell r="W77">
            <v>6.7180916135376093E-2</v>
          </cell>
          <cell r="X77">
            <v>0.14676782788782033</v>
          </cell>
          <cell r="Y77">
            <v>0.26217626797526411</v>
          </cell>
          <cell r="Z77">
            <v>0.3704012810765035</v>
          </cell>
          <cell r="AA77">
            <v>0.43750849760156363</v>
          </cell>
          <cell r="AB77">
            <v>0.4690875516391409</v>
          </cell>
          <cell r="AC77">
            <v>0.48201527003870137</v>
          </cell>
          <cell r="AD77">
            <v>0.48700236349957154</v>
          </cell>
          <cell r="AE77">
            <v>0.48888184946499241</v>
          </cell>
          <cell r="AF77">
            <v>0.48958392466203277</v>
          </cell>
          <cell r="AG77">
            <v>0.48984531355966882</v>
          </cell>
          <cell r="AH77">
            <v>0.4899425107193548</v>
          </cell>
          <cell r="AI77">
            <v>0.48997863674822029</v>
          </cell>
          <cell r="AJ77">
            <v>0.48999206169609821</v>
          </cell>
          <cell r="AK77">
            <v>0.48999705028127322</v>
          </cell>
          <cell r="AL77">
            <v>0.4899989039491297</v>
          </cell>
          <cell r="AM77">
            <v>0.4899995927324719</v>
          </cell>
          <cell r="AN77">
            <v>0.48999984866880053</v>
          </cell>
          <cell r="AO77">
            <v>0.57706829007028571</v>
          </cell>
          <cell r="AP77">
            <v>0.59422655437892091</v>
          </cell>
          <cell r="AQ77">
            <v>0.60565591657862061</v>
          </cell>
          <cell r="AR77">
            <v>0.61238686890107863</v>
          </cell>
          <cell r="AS77">
            <v>0.6699998073238107</v>
          </cell>
          <cell r="AT77">
            <v>0.67999992473531723</v>
          </cell>
          <cell r="AU77">
            <v>0.6999999717523292</v>
          </cell>
        </row>
        <row r="78">
          <cell r="R78" t="str">
            <v>Hibrido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R79" t="str">
            <v>Hidrogeno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117">
          <cell r="S117">
            <v>2022</v>
          </cell>
          <cell r="T117">
            <v>2023</v>
          </cell>
          <cell r="U117">
            <v>2024</v>
          </cell>
          <cell r="V117">
            <v>2025</v>
          </cell>
          <cell r="W117">
            <v>2026</v>
          </cell>
          <cell r="X117">
            <v>2027</v>
          </cell>
          <cell r="Y117">
            <v>2028</v>
          </cell>
          <cell r="Z117">
            <v>2029</v>
          </cell>
          <cell r="AA117">
            <v>2030</v>
          </cell>
          <cell r="AB117">
            <v>2031</v>
          </cell>
          <cell r="AC117">
            <v>2032</v>
          </cell>
          <cell r="AD117">
            <v>2033</v>
          </cell>
          <cell r="AE117">
            <v>2034</v>
          </cell>
          <cell r="AF117">
            <v>2035</v>
          </cell>
          <cell r="AG117">
            <v>2036</v>
          </cell>
          <cell r="AH117">
            <v>2037</v>
          </cell>
          <cell r="AI117">
            <v>2038</v>
          </cell>
          <cell r="AJ117">
            <v>2039</v>
          </cell>
          <cell r="AK117">
            <v>2040</v>
          </cell>
          <cell r="AL117">
            <v>2041</v>
          </cell>
          <cell r="AM117">
            <v>2042</v>
          </cell>
          <cell r="AN117">
            <v>2043</v>
          </cell>
          <cell r="AO117">
            <v>2044</v>
          </cell>
          <cell r="AP117">
            <v>2045</v>
          </cell>
          <cell r="AQ117">
            <v>2046</v>
          </cell>
          <cell r="AR117">
            <v>2047</v>
          </cell>
          <cell r="AS117">
            <v>2048</v>
          </cell>
          <cell r="AT117">
            <v>2049</v>
          </cell>
          <cell r="AU117">
            <v>2050</v>
          </cell>
        </row>
        <row r="118">
          <cell r="R118" t="str">
            <v>Gasolina</v>
          </cell>
          <cell r="S118">
            <v>0.29920671030107454</v>
          </cell>
          <cell r="T118">
            <v>0.29328202048159191</v>
          </cell>
          <cell r="U118">
            <v>0.27620260522749251</v>
          </cell>
          <cell r="V118">
            <v>0.24415569239255142</v>
          </cell>
          <cell r="W118">
            <v>0.21726866457111207</v>
          </cell>
          <cell r="X118">
            <v>0.18147804338935752</v>
          </cell>
          <cell r="Y118">
            <v>0.14563954123740974</v>
          </cell>
          <cell r="Z118">
            <v>0.11229559922680867</v>
          </cell>
          <cell r="AA118">
            <v>8.3190626009591678E-2</v>
          </cell>
          <cell r="AB118">
            <v>5.9212618725670615E-2</v>
          </cell>
          <cell r="AC118">
            <v>4.0493224884891044E-2</v>
          </cell>
          <cell r="AD118">
            <v>2.660594463467358E-2</v>
          </cell>
          <cell r="AE118">
            <v>1.6795897721132175E-2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R119" t="str">
            <v>Diesel</v>
          </cell>
          <cell r="S119">
            <v>0.65825476266236405</v>
          </cell>
          <cell r="T119">
            <v>0.64522044505950227</v>
          </cell>
          <cell r="U119">
            <v>0.60764573150048351</v>
          </cell>
          <cell r="V119">
            <v>0.5498205947714695</v>
          </cell>
          <cell r="W119">
            <v>0.47799106205644665</v>
          </cell>
          <cell r="X119">
            <v>0.39925169545658662</v>
          </cell>
          <cell r="Y119">
            <v>0.32040699072230144</v>
          </cell>
          <cell r="Z119">
            <v>0.24705031829897908</v>
          </cell>
          <cell r="AA119">
            <v>0.1830193772211017</v>
          </cell>
          <cell r="AB119">
            <v>0.13026776119647537</v>
          </cell>
          <cell r="AC119">
            <v>8.908509474676031E-2</v>
          </cell>
          <cell r="AD119">
            <v>5.8533078196281882E-2</v>
          </cell>
          <cell r="AE119">
            <v>3.6950974986490789E-2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R120" t="str">
            <v>GNV</v>
          </cell>
          <cell r="S120">
            <v>1.9E-2</v>
          </cell>
          <cell r="T120">
            <v>1.3465876320680501E-2</v>
          </cell>
          <cell r="U120">
            <v>4.8601802467534823E-2</v>
          </cell>
          <cell r="V120">
            <v>0.10602371283597907</v>
          </cell>
          <cell r="W120">
            <v>0.15474027337244131</v>
          </cell>
          <cell r="X120">
            <v>0.2192702611540559</v>
          </cell>
          <cell r="Y120">
            <v>0.23395346804028888</v>
          </cell>
          <cell r="Z120">
            <v>0.24065408247421227</v>
          </cell>
          <cell r="AA120">
            <v>0.23378999676930656</v>
          </cell>
          <cell r="AB120">
            <v>0.21051962007785396</v>
          </cell>
          <cell r="AC120">
            <v>0.1704216803683487</v>
          </cell>
          <cell r="AD120">
            <v>0.11486097716904453</v>
          </cell>
          <cell r="AE120">
            <v>4.6253127292376961E-2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R121" t="str">
            <v>GNV dual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R122" t="str">
            <v>Eléctricidad</v>
          </cell>
          <cell r="S122">
            <v>2.3538527036561469E-2</v>
          </cell>
          <cell r="T122">
            <v>4.8031658138225325E-2</v>
          </cell>
          <cell r="U122">
            <v>6.7549860804489159E-2</v>
          </cell>
          <cell r="V122">
            <v>0.1</v>
          </cell>
          <cell r="W122">
            <v>0.15</v>
          </cell>
          <cell r="X122">
            <v>0.2</v>
          </cell>
          <cell r="Y122">
            <v>0.3</v>
          </cell>
          <cell r="Z122">
            <v>0.4</v>
          </cell>
          <cell r="AA122">
            <v>0.5</v>
          </cell>
          <cell r="AB122">
            <v>0.6</v>
          </cell>
          <cell r="AC122">
            <v>0.7</v>
          </cell>
          <cell r="AD122">
            <v>0.8</v>
          </cell>
          <cell r="AE122">
            <v>0.9</v>
          </cell>
          <cell r="AF122">
            <v>1</v>
          </cell>
          <cell r="AG122">
            <v>1</v>
          </cell>
          <cell r="AH122">
            <v>1</v>
          </cell>
          <cell r="AI122">
            <v>1</v>
          </cell>
          <cell r="AJ122">
            <v>1</v>
          </cell>
          <cell r="AK122">
            <v>1</v>
          </cell>
          <cell r="AL122">
            <v>1</v>
          </cell>
          <cell r="AM122">
            <v>1</v>
          </cell>
          <cell r="AN122">
            <v>1</v>
          </cell>
          <cell r="AO122">
            <v>1</v>
          </cell>
          <cell r="AP122">
            <v>1</v>
          </cell>
          <cell r="AQ122">
            <v>1</v>
          </cell>
          <cell r="AR122">
            <v>1</v>
          </cell>
          <cell r="AS122">
            <v>1</v>
          </cell>
          <cell r="AT122">
            <v>1</v>
          </cell>
          <cell r="AU122">
            <v>1</v>
          </cell>
        </row>
        <row r="123">
          <cell r="R123" t="str">
            <v>Híbrido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R124" t="str">
            <v>GLP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R125" t="str">
            <v>Hidrógeno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41">
          <cell r="S141">
            <v>2022</v>
          </cell>
          <cell r="T141">
            <v>2023</v>
          </cell>
          <cell r="U141">
            <v>2024</v>
          </cell>
          <cell r="V141">
            <v>2025</v>
          </cell>
          <cell r="W141">
            <v>2026</v>
          </cell>
          <cell r="X141">
            <v>2027</v>
          </cell>
          <cell r="Y141">
            <v>2028</v>
          </cell>
          <cell r="Z141">
            <v>2029</v>
          </cell>
          <cell r="AA141">
            <v>2030</v>
          </cell>
          <cell r="AB141">
            <v>2031</v>
          </cell>
          <cell r="AC141">
            <v>2032</v>
          </cell>
          <cell r="AD141">
            <v>2033</v>
          </cell>
          <cell r="AE141">
            <v>2034</v>
          </cell>
          <cell r="AF141">
            <v>2035</v>
          </cell>
          <cell r="AG141">
            <v>2036</v>
          </cell>
          <cell r="AH141">
            <v>2037</v>
          </cell>
          <cell r="AI141">
            <v>2038</v>
          </cell>
          <cell r="AJ141">
            <v>2039</v>
          </cell>
          <cell r="AK141">
            <v>2040</v>
          </cell>
          <cell r="AL141">
            <v>2041</v>
          </cell>
          <cell r="AM141">
            <v>2042</v>
          </cell>
          <cell r="AN141">
            <v>2043</v>
          </cell>
          <cell r="AO141">
            <v>2044</v>
          </cell>
          <cell r="AP141">
            <v>2045</v>
          </cell>
          <cell r="AQ141">
            <v>2046</v>
          </cell>
          <cell r="AR141">
            <v>2047</v>
          </cell>
          <cell r="AS141">
            <v>2048</v>
          </cell>
          <cell r="AT141">
            <v>2049</v>
          </cell>
          <cell r="AU141">
            <v>2050</v>
          </cell>
        </row>
        <row r="142">
          <cell r="R142" t="str">
            <v>Gasolina</v>
          </cell>
          <cell r="S142">
            <v>0.14863365667391348</v>
          </cell>
          <cell r="T142">
            <v>0.14454885925072725</v>
          </cell>
          <cell r="U142">
            <v>0.13675353082834651</v>
          </cell>
          <cell r="V142">
            <v>0.12409795950036367</v>
          </cell>
          <cell r="W142">
            <v>0.10646161728411223</v>
          </cell>
          <cell r="X142">
            <v>8.8844277455747966E-2</v>
          </cell>
          <cell r="Y142">
            <v>7.5491592353063311E-2</v>
          </cell>
          <cell r="Z142">
            <v>6.4143107434223953E-2</v>
          </cell>
          <cell r="AA142">
            <v>5.2626396704607149E-2</v>
          </cell>
          <cell r="AB142">
            <v>4.2419525280417814E-2</v>
          </cell>
          <cell r="AC142">
            <v>3.4318508415250852E-2</v>
          </cell>
          <cell r="AD142">
            <v>2.8327937647208038E-2</v>
          </cell>
          <cell r="AE142">
            <v>2.385569374612153E-2</v>
          </cell>
          <cell r="AF142">
            <v>2.0200532404430635E-2</v>
          </cell>
          <cell r="AG142">
            <v>1.6906031644686126E-2</v>
          </cell>
          <cell r="AH142">
            <v>1.3961379819530433E-2</v>
          </cell>
          <cell r="AI142">
            <v>1.1619716192855399E-2</v>
          </cell>
          <cell r="AJ142">
            <v>9.9754593864967937E-3</v>
          </cell>
          <cell r="AK142">
            <v>8.8883017583528592E-3</v>
          </cell>
          <cell r="AL142">
            <v>8.1660890387142884E-3</v>
          </cell>
          <cell r="AM142">
            <v>7.6682302873321943E-3</v>
          </cell>
          <cell r="AN142">
            <v>7.3106267086378955E-3</v>
          </cell>
          <cell r="AO142">
            <v>7.0453077756143139E-3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R143" t="str">
            <v>Diesel</v>
          </cell>
          <cell r="S143">
            <v>0.81832000000000005</v>
          </cell>
          <cell r="T143">
            <v>0.79583066950687209</v>
          </cell>
          <cell r="U143">
            <v>0.75291257613991935</v>
          </cell>
          <cell r="V143">
            <v>0.68323584638122437</v>
          </cell>
          <cell r="W143">
            <v>0.58613689930986523</v>
          </cell>
          <cell r="X143">
            <v>0.48914257210996614</v>
          </cell>
          <cell r="Y143">
            <v>0.41562780084116069</v>
          </cell>
          <cell r="Z143">
            <v>0.35314738835182363</v>
          </cell>
          <cell r="AA143">
            <v>0.28974078896406813</v>
          </cell>
          <cell r="AB143">
            <v>0.23354566323849246</v>
          </cell>
          <cell r="AC143">
            <v>0.18894456635740553</v>
          </cell>
          <cell r="AD143">
            <v>0.15596277757143956</v>
          </cell>
          <cell r="AE143">
            <v>0.13134031512899177</v>
          </cell>
          <cell r="AF143">
            <v>0.11121639638766236</v>
          </cell>
          <cell r="AG143">
            <v>9.3078136709178028E-2</v>
          </cell>
          <cell r="AH143">
            <v>7.6866011303100168E-2</v>
          </cell>
          <cell r="AI143">
            <v>6.3973708026294429E-2</v>
          </cell>
          <cell r="AJ143">
            <v>5.4921059656542481E-2</v>
          </cell>
          <cell r="AK143">
            <v>4.8935586041945707E-2</v>
          </cell>
          <cell r="AL143">
            <v>4.4959359351706703E-2</v>
          </cell>
          <cell r="AM143">
            <v>4.2218339702807098E-2</v>
          </cell>
          <cell r="AN143">
            <v>4.0249511329304002E-2</v>
          </cell>
          <cell r="AO143">
            <v>3.8788766877943394E-2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R144" t="str">
            <v>GNV</v>
          </cell>
          <cell r="S144">
            <v>3.4906000000000004E-3</v>
          </cell>
          <cell r="T144">
            <v>1.1327103887583567E-2</v>
          </cell>
          <cell r="U144">
            <v>3.4980735277964414E-2</v>
          </cell>
          <cell r="V144">
            <v>9.4278464752953817E-2</v>
          </cell>
          <cell r="W144">
            <v>0.1926293213654855</v>
          </cell>
          <cell r="X144">
            <v>0.28088445340326024</v>
          </cell>
          <cell r="Y144">
            <v>0.3258502455616647</v>
          </cell>
          <cell r="Z144">
            <v>0.34235774636693356</v>
          </cell>
          <cell r="AA144">
            <v>0.34766253133391112</v>
          </cell>
          <cell r="AB144">
            <v>0.34929266687054611</v>
          </cell>
          <cell r="AC144">
            <v>0.34978665405710652</v>
          </cell>
          <cell r="AD144">
            <v>0.34993571405337032</v>
          </cell>
          <cell r="AE144">
            <v>0.3499806349594155</v>
          </cell>
          <cell r="AF144">
            <v>0.34999416713634068</v>
          </cell>
          <cell r="AG144">
            <v>0.34999824315476696</v>
          </cell>
          <cell r="AH144">
            <v>0.34999947084652844</v>
          </cell>
          <cell r="AI144">
            <v>0.34999984062186879</v>
          </cell>
          <cell r="AJ144">
            <v>0.34999995199621409</v>
          </cell>
          <cell r="AK144">
            <v>0.34999998554153616</v>
          </cell>
          <cell r="AL144">
            <v>0.34999999564519424</v>
          </cell>
          <cell r="AM144">
            <v>0.34999999868835774</v>
          </cell>
          <cell r="AN144">
            <v>0.34999999960494088</v>
          </cell>
          <cell r="AO144">
            <v>0.34999999988101044</v>
          </cell>
          <cell r="AP144">
            <v>0.34999999996416109</v>
          </cell>
          <cell r="AQ144">
            <v>0.34999999998920545</v>
          </cell>
          <cell r="AR144">
            <v>0.34999999999674875</v>
          </cell>
          <cell r="AS144">
            <v>0.34999999999902071</v>
          </cell>
          <cell r="AT144">
            <v>0.3499999999997051</v>
          </cell>
          <cell r="AU144">
            <v>0.3499999999999111</v>
          </cell>
        </row>
        <row r="145">
          <cell r="R145" t="str">
            <v>GNV Dual</v>
          </cell>
          <cell r="S145">
            <v>1.1968268412042982E-4</v>
          </cell>
          <cell r="T145">
            <v>1.1731280819263677E-4</v>
          </cell>
          <cell r="U145">
            <v>1.10481042090997E-4</v>
          </cell>
          <cell r="V145">
            <v>9.9967380867539899E-5</v>
          </cell>
          <cell r="W145">
            <v>8.6907465828444828E-5</v>
          </cell>
          <cell r="X145">
            <v>7.259121735574302E-5</v>
          </cell>
          <cell r="Y145">
            <v>5.8255816494963895E-5</v>
          </cell>
          <cell r="Z145">
            <v>4.4918239690723466E-5</v>
          </cell>
          <cell r="AA145">
            <v>3.3276250403836675E-5</v>
          </cell>
          <cell r="AB145">
            <v>2.3685047490268246E-5</v>
          </cell>
          <cell r="AC145">
            <v>1.6197289953956418E-5</v>
          </cell>
          <cell r="AD145">
            <v>1.0642377853869432E-5</v>
          </cell>
          <cell r="AE145">
            <v>6.7183590884528701E-6</v>
          </cell>
          <cell r="AF145">
            <v>4.0748907701056859E-6</v>
          </cell>
          <cell r="AG145">
            <v>2.3746354748939893E-6</v>
          </cell>
          <cell r="AH145">
            <v>1.3295545235814022E-6</v>
          </cell>
          <cell r="AI145">
            <v>7.1522646043945277E-7</v>
          </cell>
          <cell r="AJ145">
            <v>3.6966575054190562E-7</v>
          </cell>
          <cell r="AK145">
            <v>1.8357057903413159E-7</v>
          </cell>
          <cell r="AL145">
            <v>8.7584077737438094E-8</v>
          </cell>
          <cell r="AM145">
            <v>4.0149067729465611E-8</v>
          </cell>
          <cell r="AN145">
            <v>1.7682920326961955E-8</v>
          </cell>
          <cell r="AO145">
            <v>7.4827413870160737E-9</v>
          </cell>
          <cell r="AP145">
            <v>3.0422556196460227E-9</v>
          </cell>
          <cell r="AQ145">
            <v>1.1883897273096227E-9</v>
          </cell>
          <cell r="AR145">
            <v>4.4601585442028936E-10</v>
          </cell>
          <cell r="AS145">
            <v>1.6083106034092871E-10</v>
          </cell>
          <cell r="AT145">
            <v>5.5720855336658798E-11</v>
          </cell>
          <cell r="AU145">
            <v>1.8547861500497539E-11</v>
          </cell>
        </row>
        <row r="146">
          <cell r="R146" t="str">
            <v>Electrico</v>
          </cell>
          <cell r="S146">
            <v>2.5675626766476934E-3</v>
          </cell>
          <cell r="T146">
            <v>4.8854588823617415E-3</v>
          </cell>
          <cell r="U146">
            <v>9.2402103704094588E-3</v>
          </cell>
          <cell r="V146">
            <v>1.7282273372950071E-2</v>
          </cell>
          <cell r="W146">
            <v>3.1673041087946815E-2</v>
          </cell>
          <cell r="X146">
            <v>5.6028932333724697E-2</v>
          </cell>
          <cell r="Y146">
            <v>9.3606527506249204E-2</v>
          </cell>
          <cell r="Z146">
            <v>0.14403811739729774</v>
          </cell>
          <cell r="AA146">
            <v>0.20040313068072896</v>
          </cell>
          <cell r="AB146">
            <v>0.25185353842410624</v>
          </cell>
          <cell r="AC146">
            <v>0.29083307805883601</v>
          </cell>
          <cell r="AD146">
            <v>0.31639713509930778</v>
          </cell>
          <cell r="AE146">
            <v>0.33161408216142041</v>
          </cell>
          <cell r="AF146">
            <v>0.3401545136330521</v>
          </cell>
          <cell r="AG146">
            <v>0.34479015998952256</v>
          </cell>
          <cell r="AH146">
            <v>0.34726073661355439</v>
          </cell>
          <cell r="AI146">
            <v>0.34856460976364884</v>
          </cell>
          <cell r="AJ146">
            <v>0.34924918889030443</v>
          </cell>
          <cell r="AK146">
            <v>0.34960763994613497</v>
          </cell>
          <cell r="AL146">
            <v>0.34979506028412549</v>
          </cell>
          <cell r="AM146">
            <v>0.34989298213657249</v>
          </cell>
          <cell r="AN146">
            <v>0.34994412361048199</v>
          </cell>
          <cell r="AO146">
            <v>0.34997082774087501</v>
          </cell>
          <cell r="AP146">
            <v>0.39451016341191808</v>
          </cell>
          <cell r="AQ146">
            <v>0.39351205101483566</v>
          </cell>
          <cell r="AR146">
            <v>0.41001034519047797</v>
          </cell>
          <cell r="AS146">
            <v>0.42000464896254114</v>
          </cell>
          <cell r="AT146">
            <v>0.43000208903689002</v>
          </cell>
          <cell r="AU146">
            <v>0.44000093869282531</v>
          </cell>
        </row>
        <row r="147">
          <cell r="R147" t="str">
            <v>Hibrido</v>
          </cell>
          <cell r="S147">
            <v>2.6867999999999996E-2</v>
          </cell>
          <cell r="T147">
            <v>4.3289487435592397E-2</v>
          </cell>
          <cell r="U147">
            <v>6.6000000000000003E-2</v>
          </cell>
          <cell r="V147">
            <v>8.1000000000000003E-2</v>
          </cell>
          <cell r="W147">
            <v>8.3000000000000004E-2</v>
          </cell>
          <cell r="X147">
            <v>8.5000000000000006E-2</v>
          </cell>
          <cell r="Y147">
            <v>8.9305142482255406E-2</v>
          </cell>
          <cell r="Z147">
            <v>9.6134419612159808E-2</v>
          </cell>
          <cell r="AA147">
            <v>0.10923596083511906</v>
          </cell>
          <cell r="AB147">
            <v>0.12220670498931809</v>
          </cell>
          <cell r="AC147">
            <v>0.13465936723525004</v>
          </cell>
          <cell r="AD147">
            <v>0.14626689107618593</v>
          </cell>
          <cell r="AE147">
            <v>0.15679269353959363</v>
          </cell>
          <cell r="AF147">
            <v>0.1661018432863787</v>
          </cell>
          <cell r="AG147">
            <v>0.17415461840193117</v>
          </cell>
          <cell r="AH147">
            <v>0.18098818977634468</v>
          </cell>
          <cell r="AI147">
            <v>0.18669335164537446</v>
          </cell>
          <cell r="AJ147">
            <v>0.19139194400117127</v>
          </cell>
          <cell r="AK147">
            <v>0.19521830402242271</v>
          </cell>
          <cell r="AL147">
            <v>0.19830592690308044</v>
          </cell>
          <cell r="AM147">
            <v>0.20077906589129246</v>
          </cell>
          <cell r="AN147">
            <v>0.20274829579219963</v>
          </cell>
          <cell r="AO147">
            <v>0.20430889595762439</v>
          </cell>
          <cell r="AP147">
            <v>0.20554103396011419</v>
          </cell>
          <cell r="AQ147">
            <v>0.20651096660067753</v>
          </cell>
          <cell r="AR147">
            <v>0.19</v>
          </cell>
          <cell r="AS147">
            <v>0.18</v>
          </cell>
          <cell r="AT147">
            <v>0.17</v>
          </cell>
          <cell r="AU147">
            <v>0.16</v>
          </cell>
        </row>
        <row r="148">
          <cell r="R148" t="str">
            <v>GLP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R149" t="str">
            <v>Hidrogeno</v>
          </cell>
          <cell r="S149">
            <v>4.9796531829562923E-7</v>
          </cell>
          <cell r="T149">
            <v>1.1082286703100292E-6</v>
          </cell>
          <cell r="U149">
            <v>2.4663412692161023E-6</v>
          </cell>
          <cell r="V149">
            <v>5.4886116404815028E-6</v>
          </cell>
          <cell r="W149">
            <v>1.2213486761670543E-5</v>
          </cell>
          <cell r="X149">
            <v>2.7173479945229279E-5</v>
          </cell>
          <cell r="Y149">
            <v>6.0435439111755244E-5</v>
          </cell>
          <cell r="Z149">
            <v>1.3430259787056121E-4</v>
          </cell>
          <cell r="AA149">
            <v>2.9791523116176773E-4</v>
          </cell>
          <cell r="AB149">
            <v>6.5821614962904818E-4</v>
          </cell>
          <cell r="AC149">
            <v>1.4416285861969902E-3</v>
          </cell>
          <cell r="AD149">
            <v>3.0989021746344538E-3</v>
          </cell>
          <cell r="AE149">
            <v>6.409862105368631E-3</v>
          </cell>
          <cell r="AF149">
            <v>1.232847226136544E-2</v>
          </cell>
          <cell r="AG149">
            <v>2.1070435464440342E-2</v>
          </cell>
          <cell r="AH149">
            <v>3.0922882086418239E-2</v>
          </cell>
          <cell r="AI149">
            <v>3.9148058523497717E-2</v>
          </cell>
          <cell r="AJ149">
            <v>4.4462026403520254E-2</v>
          </cell>
          <cell r="AK149">
            <v>4.7349999119028548E-2</v>
          </cell>
          <cell r="AL149">
            <v>4.8773481193101056E-2</v>
          </cell>
          <cell r="AM149">
            <v>4.9441343144570264E-2</v>
          </cell>
          <cell r="AN149">
            <v>4.9747425271515225E-2</v>
          </cell>
          <cell r="AO149">
            <v>4.9886194284191158E-2</v>
          </cell>
          <cell r="AP149">
            <v>4.9948799621550972E-2</v>
          </cell>
          <cell r="AQ149">
            <v>4.9976981206891723E-2</v>
          </cell>
          <cell r="AR149">
            <v>4.9989654366757459E-2</v>
          </cell>
          <cell r="AS149">
            <v>4.9995350877607224E-2</v>
          </cell>
          <cell r="AT149">
            <v>4.9997910907683948E-2</v>
          </cell>
          <cell r="AU149">
            <v>4.9999061288715757E-2</v>
          </cell>
        </row>
        <row r="150">
          <cell r="R150" t="str">
            <v>GNL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68">
          <cell r="S168">
            <v>2022</v>
          </cell>
          <cell r="T168">
            <v>2023</v>
          </cell>
          <cell r="U168">
            <v>2024</v>
          </cell>
          <cell r="V168">
            <v>2025</v>
          </cell>
          <cell r="W168">
            <v>2026</v>
          </cell>
          <cell r="X168">
            <v>2027</v>
          </cell>
          <cell r="Y168">
            <v>2028</v>
          </cell>
          <cell r="Z168">
            <v>2029</v>
          </cell>
          <cell r="AA168">
            <v>2030</v>
          </cell>
          <cell r="AB168">
            <v>2031</v>
          </cell>
          <cell r="AC168">
            <v>2032</v>
          </cell>
          <cell r="AD168">
            <v>2033</v>
          </cell>
          <cell r="AE168">
            <v>2034</v>
          </cell>
          <cell r="AF168">
            <v>2035</v>
          </cell>
          <cell r="AG168">
            <v>2036</v>
          </cell>
          <cell r="AH168">
            <v>2037</v>
          </cell>
          <cell r="AI168">
            <v>2038</v>
          </cell>
          <cell r="AJ168">
            <v>2039</v>
          </cell>
          <cell r="AK168">
            <v>2040</v>
          </cell>
          <cell r="AL168">
            <v>2041</v>
          </cell>
          <cell r="AM168">
            <v>2042</v>
          </cell>
          <cell r="AN168">
            <v>2043</v>
          </cell>
          <cell r="AO168">
            <v>2044</v>
          </cell>
          <cell r="AP168">
            <v>2045</v>
          </cell>
          <cell r="AQ168">
            <v>2046</v>
          </cell>
          <cell r="AR168">
            <v>2047</v>
          </cell>
          <cell r="AS168">
            <v>2048</v>
          </cell>
          <cell r="AT168">
            <v>2049</v>
          </cell>
          <cell r="AU168">
            <v>2050</v>
          </cell>
        </row>
        <row r="169">
          <cell r="R169" t="str">
            <v>Gasolina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R170" t="str">
            <v>Diesel</v>
          </cell>
          <cell r="S170">
            <v>0.79482952486412639</v>
          </cell>
          <cell r="T170">
            <v>0.668915076286832</v>
          </cell>
          <cell r="U170">
            <v>0.51255278423779549</v>
          </cell>
          <cell r="V170">
            <v>0.38865906511280135</v>
          </cell>
          <cell r="W170">
            <v>0.32275095261213638</v>
          </cell>
          <cell r="X170">
            <v>0.29801124994811845</v>
          </cell>
          <cell r="Y170">
            <v>0.28982570405384833</v>
          </cell>
          <cell r="Z170">
            <v>0.28545017473863354</v>
          </cell>
          <cell r="AA170">
            <v>0.27861400101077494</v>
          </cell>
          <cell r="AB170">
            <v>0.26324383001104223</v>
          </cell>
          <cell r="AC170">
            <v>0.23134616361800919</v>
          </cell>
          <cell r="AD170">
            <v>0.17842103217178473</v>
          </cell>
          <cell r="AE170">
            <v>0.11567266900748363</v>
          </cell>
          <cell r="AF170">
            <v>6.4534930427081472E-2</v>
          </cell>
          <cell r="AG170">
            <v>3.3010474279542179E-2</v>
          </cell>
          <cell r="AH170">
            <v>1.5818435235423811E-2</v>
          </cell>
          <cell r="AI170">
            <v>7.1640418435817699E-3</v>
          </cell>
          <cell r="AJ170">
            <v>3.6272832446671011E-3</v>
          </cell>
          <cell r="AK170">
            <v>3.2866204677084454E-3</v>
          </cell>
          <cell r="AL170">
            <v>5.3679210958600398E-3</v>
          </cell>
          <cell r="AM170">
            <v>1.0599999998531562E-2</v>
          </cell>
          <cell r="AN170">
            <v>5.9999999999999995E-4</v>
          </cell>
          <cell r="AO170">
            <v>5.9999999999999995E-4</v>
          </cell>
          <cell r="AP170">
            <v>5.9999999999999995E-4</v>
          </cell>
          <cell r="AQ170">
            <v>2.9999999999999997E-4</v>
          </cell>
          <cell r="AR170">
            <v>2.9999999999999997E-4</v>
          </cell>
          <cell r="AS170">
            <v>2.9999999999999997E-4</v>
          </cell>
          <cell r="AT170">
            <v>0</v>
          </cell>
          <cell r="AU170">
            <v>0</v>
          </cell>
        </row>
        <row r="171">
          <cell r="R171" t="str">
            <v>GNV</v>
          </cell>
          <cell r="S171">
            <v>0.2051598</v>
          </cell>
          <cell r="T171">
            <v>0.33105882636102452</v>
          </cell>
          <cell r="U171">
            <v>0.48738338567731671</v>
          </cell>
          <cell r="V171">
            <v>0.61118476524561094</v>
          </cell>
          <cell r="W171">
            <v>0.67686694127623093</v>
          </cell>
          <cell r="X171">
            <v>0.70105440734720958</v>
          </cell>
          <cell r="Y171">
            <v>0.70789447684463369</v>
          </cell>
          <cell r="Z171">
            <v>0.70901910870423013</v>
          </cell>
          <cell r="AA171">
            <v>0.70816069070177634</v>
          </cell>
          <cell r="AB171">
            <v>0.70618220945628185</v>
          </cell>
          <cell r="AC171">
            <v>0.70291881160327085</v>
          </cell>
          <cell r="AD171">
            <v>0.69771676264737703</v>
          </cell>
          <cell r="AE171">
            <v>0.68990768221996424</v>
          </cell>
          <cell r="AF171">
            <v>0.6798688849066804</v>
          </cell>
          <cell r="AG171">
            <v>0.66970640623280486</v>
          </cell>
          <cell r="AH171">
            <v>0.6616688176640283</v>
          </cell>
          <cell r="AI171">
            <v>0.65625734827354187</v>
          </cell>
          <cell r="AJ171">
            <v>0.65260539134822038</v>
          </cell>
          <cell r="AK171">
            <v>0.64952243430025602</v>
          </cell>
          <cell r="AL171">
            <v>0.64587933789244434</v>
          </cell>
          <cell r="AM171">
            <v>0.64082800559880293</v>
          </cell>
          <cell r="AN171">
            <v>0.6344573659077245</v>
          </cell>
          <cell r="AO171">
            <v>0.62816725764725967</v>
          </cell>
          <cell r="AP171">
            <v>0.62344883032649601</v>
          </cell>
          <cell r="AQ171">
            <v>0.620603515310854</v>
          </cell>
          <cell r="AR171">
            <v>0.61910396484298569</v>
          </cell>
          <cell r="AS171">
            <v>0.61836506224456889</v>
          </cell>
          <cell r="AT171">
            <v>0.61800987814057606</v>
          </cell>
          <cell r="AU171">
            <v>0.61783907578504116</v>
          </cell>
        </row>
        <row r="172">
          <cell r="R172" t="str">
            <v>GNV Dual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R173" t="str">
            <v>Electrico</v>
          </cell>
          <cell r="S173">
            <v>1.0000000000000001E-5</v>
          </cell>
          <cell r="T173">
            <v>2.4594834488338245E-5</v>
          </cell>
          <cell r="U173">
            <v>6.0486293495510098E-5</v>
          </cell>
          <cell r="V173">
            <v>1.4872850685622817E-4</v>
          </cell>
          <cell r="W173">
            <v>3.6554858163312891E-4</v>
          </cell>
          <cell r="X173">
            <v>8.9750819285034299E-4</v>
          </cell>
          <cell r="Y173">
            <v>2.1979163333038666E-3</v>
          </cell>
          <cell r="Z173">
            <v>5.3488037849174115E-3</v>
          </cell>
          <cell r="AA173">
            <v>1.2822251131185201E-2</v>
          </cell>
          <cell r="AB173">
            <v>2.9685715538864788E-2</v>
          </cell>
          <cell r="AC173">
            <v>6.3800320814297956E-2</v>
          </cell>
          <cell r="AD173">
            <v>0.11975138238256171</v>
          </cell>
          <cell r="AE173">
            <v>0.18610829348371494</v>
          </cell>
          <cell r="AF173">
            <v>0.24022941313116661</v>
          </cell>
          <cell r="AG173">
            <v>0.27244069359782941</v>
          </cell>
          <cell r="AH173">
            <v>0.28814917322281103</v>
          </cell>
          <cell r="AI173">
            <v>0.29506615349929549</v>
          </cell>
          <cell r="AJ173">
            <v>0.29797427736846532</v>
          </cell>
          <cell r="AK173">
            <v>0.29917308913748719</v>
          </cell>
          <cell r="AL173">
            <v>0.29966325230931079</v>
          </cell>
          <cell r="AM173">
            <v>0.29898525764011136</v>
          </cell>
          <cell r="AN173">
            <v>0.31512917426140674</v>
          </cell>
          <cell r="AO173">
            <v>0.32131673280750267</v>
          </cell>
          <cell r="AP173">
            <v>0.32598894395959183</v>
          </cell>
          <cell r="AQ173">
            <v>0.32911346483413378</v>
          </cell>
          <cell r="AR173">
            <v>0.33060366625505994</v>
          </cell>
          <cell r="AS173">
            <v>0.33133836691701318</v>
          </cell>
          <cell r="AT173">
            <v>0.33199166273923947</v>
          </cell>
          <cell r="AU173">
            <v>0.33216161658864002</v>
          </cell>
        </row>
        <row r="174">
          <cell r="R174" t="str">
            <v>Hibrido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R175" t="str">
            <v>GLP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R176" t="str">
            <v>Hidrogeno</v>
          </cell>
          <cell r="S176">
            <v>6.7513587359627234E-7</v>
          </cell>
          <cell r="T176">
            <v>1.5025176551201677E-6</v>
          </cell>
          <cell r="U176">
            <v>3.3437913923115783E-6</v>
          </cell>
          <cell r="V176">
            <v>7.4411347314914084E-6</v>
          </cell>
          <cell r="W176">
            <v>1.6557529999556525E-5</v>
          </cell>
          <cell r="X176">
            <v>3.683451182153785E-5</v>
          </cell>
          <cell r="Y176">
            <v>8.1902768214028241E-5</v>
          </cell>
          <cell r="Z176">
            <v>1.8191277221890636E-4</v>
          </cell>
          <cell r="AA176">
            <v>4.0305715626356178E-4</v>
          </cell>
          <cell r="AB176">
            <v>8.8824499381113392E-4</v>
          </cell>
          <cell r="AC176">
            <v>1.9347039644219419E-3</v>
          </cell>
          <cell r="AD176">
            <v>4.1108227982765821E-3</v>
          </cell>
          <cell r="AE176">
            <v>8.3113552888371967E-3</v>
          </cell>
          <cell r="AF176">
            <v>1.5366771535071476E-2</v>
          </cell>
          <cell r="AG176">
            <v>2.4842425889823588E-2</v>
          </cell>
          <cell r="AH176">
            <v>3.436357387773685E-2</v>
          </cell>
          <cell r="AI176">
            <v>4.1512456383580837E-2</v>
          </cell>
          <cell r="AJ176">
            <v>4.5793048038647248E-2</v>
          </cell>
          <cell r="AK176">
            <v>4.801785609454829E-2</v>
          </cell>
          <cell r="AL176">
            <v>4.9089488702384873E-2</v>
          </cell>
          <cell r="AM176">
            <v>4.9586736762554151E-2</v>
          </cell>
          <cell r="AN176">
            <v>4.9813459830868698E-2</v>
          </cell>
          <cell r="AO176">
            <v>4.9916009545237623E-2</v>
          </cell>
          <cell r="AP176">
            <v>4.9962225713912123E-2</v>
          </cell>
          <cell r="AQ176">
            <v>4.9983019855012238E-2</v>
          </cell>
          <cell r="AR176">
            <v>4.9992368901954409E-2</v>
          </cell>
          <cell r="AS176">
            <v>4.9996570838417957E-2</v>
          </cell>
          <cell r="AT176">
            <v>4.9998459120184448E-2</v>
          </cell>
          <cell r="AU176">
            <v>4.9999307626318823E-2</v>
          </cell>
        </row>
        <row r="177">
          <cell r="R177" t="str">
            <v>GNL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88">
          <cell r="S188">
            <v>2022</v>
          </cell>
          <cell r="T188">
            <v>2023</v>
          </cell>
          <cell r="U188">
            <v>2024</v>
          </cell>
          <cell r="V188">
            <v>2025</v>
          </cell>
          <cell r="W188">
            <v>2026</v>
          </cell>
          <cell r="X188">
            <v>2027</v>
          </cell>
          <cell r="Y188">
            <v>2028</v>
          </cell>
          <cell r="Z188">
            <v>2029</v>
          </cell>
          <cell r="AA188">
            <v>2030</v>
          </cell>
          <cell r="AB188">
            <v>2031</v>
          </cell>
          <cell r="AC188">
            <v>2032</v>
          </cell>
          <cell r="AD188">
            <v>2033</v>
          </cell>
          <cell r="AE188">
            <v>2034</v>
          </cell>
          <cell r="AF188">
            <v>2035</v>
          </cell>
          <cell r="AG188">
            <v>2036</v>
          </cell>
          <cell r="AH188">
            <v>2037</v>
          </cell>
          <cell r="AI188">
            <v>2038</v>
          </cell>
          <cell r="AJ188">
            <v>2039</v>
          </cell>
          <cell r="AK188">
            <v>2040</v>
          </cell>
          <cell r="AL188">
            <v>2041</v>
          </cell>
          <cell r="AM188">
            <v>2042</v>
          </cell>
          <cell r="AN188">
            <v>2043</v>
          </cell>
          <cell r="AO188">
            <v>2044</v>
          </cell>
          <cell r="AP188">
            <v>2045</v>
          </cell>
          <cell r="AQ188">
            <v>2046</v>
          </cell>
          <cell r="AR188">
            <v>2047</v>
          </cell>
          <cell r="AS188">
            <v>2048</v>
          </cell>
          <cell r="AT188">
            <v>2049</v>
          </cell>
          <cell r="AU188">
            <v>2050</v>
          </cell>
        </row>
        <row r="189">
          <cell r="R189" t="str">
            <v>Gasolina</v>
          </cell>
          <cell r="S189">
            <v>0.99475947301880829</v>
          </cell>
          <cell r="T189">
            <v>0.98588993766160138</v>
          </cell>
          <cell r="U189">
            <v>0.9626092786507694</v>
          </cell>
          <cell r="V189">
            <v>0.90486391150302081</v>
          </cell>
          <cell r="W189">
            <v>0.77970387621382831</v>
          </cell>
          <cell r="X189">
            <v>0.57308746834344459</v>
          </cell>
          <cell r="Y189">
            <v>0.3481900618407533</v>
          </cell>
          <cell r="Z189">
            <v>0.19150463883408353</v>
          </cell>
          <cell r="AA189">
            <v>0.11307107412014195</v>
          </cell>
          <cell r="AB189">
            <v>8.0246320639906443E-2</v>
          </cell>
          <cell r="AC189">
            <v>6.755101227962268E-2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R190" t="str">
            <v>Diesel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R191" t="str">
            <v>GNV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R192" t="str">
            <v>GNV Dual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R193" t="str">
            <v>Electrico</v>
          </cell>
          <cell r="S193">
            <v>5.2405269811916563E-3</v>
          </cell>
          <cell r="T193">
            <v>1.4110062338398658E-2</v>
          </cell>
          <cell r="U193">
            <v>3.7390721349230632E-2</v>
          </cell>
          <cell r="V193">
            <v>9.5136088496979215E-2</v>
          </cell>
          <cell r="W193">
            <v>0.22029612378617172</v>
          </cell>
          <cell r="X193">
            <v>0.42691253165655535</v>
          </cell>
          <cell r="Y193">
            <v>0.6518099381592467</v>
          </cell>
          <cell r="Z193">
            <v>0.80849536116591647</v>
          </cell>
          <cell r="AA193">
            <v>0.88692892587985805</v>
          </cell>
          <cell r="AB193">
            <v>0.91975367936009356</v>
          </cell>
          <cell r="AC193">
            <v>0.93244898772037732</v>
          </cell>
          <cell r="AD193">
            <v>1</v>
          </cell>
          <cell r="AE193">
            <v>1</v>
          </cell>
          <cell r="AF193">
            <v>1</v>
          </cell>
          <cell r="AG193">
            <v>1</v>
          </cell>
          <cell r="AH193">
            <v>1</v>
          </cell>
          <cell r="AI193">
            <v>1</v>
          </cell>
          <cell r="AJ193">
            <v>1</v>
          </cell>
          <cell r="AK193">
            <v>1</v>
          </cell>
          <cell r="AL193">
            <v>1</v>
          </cell>
          <cell r="AM193">
            <v>1</v>
          </cell>
          <cell r="AN193">
            <v>1</v>
          </cell>
          <cell r="AO193">
            <v>1</v>
          </cell>
          <cell r="AP193">
            <v>1</v>
          </cell>
          <cell r="AQ193">
            <v>1</v>
          </cell>
          <cell r="AR193">
            <v>1</v>
          </cell>
          <cell r="AS193">
            <v>1</v>
          </cell>
          <cell r="AT193">
            <v>1</v>
          </cell>
          <cell r="AU193">
            <v>1</v>
          </cell>
        </row>
        <row r="194">
          <cell r="R194" t="str">
            <v>Hibrido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R195" t="str">
            <v>GLP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R196" t="str">
            <v>Hidrogeno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ambiente.gov.co/wp-content/uploads/2021/10/cambio-climatico-Informe-sobre-el-desarrollo-y-los-supuestos-para-la-realizacion-de-escenarios-de-referencia-ndc.pdf" TargetMode="External"/><Relationship Id="rId2" Type="http://schemas.openxmlformats.org/officeDocument/2006/relationships/hyperlink" Target="https://www.minenergia.gov.co/documents/10443/4._Potencial_energ&#233;tico_subnacional_y_oportunidades_de_descarbonizaci&#243;n_en_uso_zIqm9dM.pdf" TargetMode="External"/><Relationship Id="rId1" Type="http://schemas.openxmlformats.org/officeDocument/2006/relationships/hyperlink" Target="https://www.minenergia.gov.co/documents/10442/3._Escenarios_nacionales_TEJ._Rutas_que_nos_preparan_para_el_futuro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amorozco@minenergia.gov.c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6033-D2BB-9B4D-99EE-FAAAED7D1206}">
  <dimension ref="A1:X49"/>
  <sheetViews>
    <sheetView tabSelected="1" workbookViewId="0"/>
  </sheetViews>
  <sheetFormatPr baseColWidth="10" defaultRowHeight="15" x14ac:dyDescent="0.2"/>
  <cols>
    <col min="2" max="2" width="19.83203125" customWidth="1"/>
    <col min="11" max="11" width="23" customWidth="1"/>
    <col min="16" max="24" width="10.83203125" style="33"/>
  </cols>
  <sheetData>
    <row r="1" spans="1:18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8" ht="24" x14ac:dyDescent="0.3">
      <c r="A2" s="45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8" ht="16" x14ac:dyDescent="0.2">
      <c r="A4" s="34" t="s">
        <v>70</v>
      </c>
      <c r="B4" s="35" t="s">
        <v>79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3"/>
      <c r="N4" s="33"/>
      <c r="O4" s="33"/>
    </row>
    <row r="5" spans="1:18" ht="16" x14ac:dyDescent="0.2">
      <c r="A5" s="34"/>
      <c r="B5" s="71"/>
      <c r="C5" s="34"/>
      <c r="D5" s="34"/>
      <c r="E5" s="34"/>
      <c r="F5" s="34"/>
      <c r="G5" s="34"/>
      <c r="H5" s="34"/>
      <c r="I5" s="34"/>
      <c r="J5" s="34"/>
      <c r="K5" s="34"/>
      <c r="L5" s="34"/>
      <c r="M5" s="33"/>
      <c r="N5" s="33"/>
      <c r="O5" s="33"/>
    </row>
    <row r="6" spans="1:18" ht="16" x14ac:dyDescent="0.2">
      <c r="A6" s="34" t="s">
        <v>59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3"/>
      <c r="N6" s="33"/>
      <c r="O6" s="33"/>
    </row>
    <row r="7" spans="1:18" ht="16" x14ac:dyDescent="0.2">
      <c r="A7" s="34"/>
      <c r="B7" s="34" t="s">
        <v>60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3"/>
      <c r="N7" s="33"/>
      <c r="O7" s="33"/>
    </row>
    <row r="8" spans="1:18" ht="16" x14ac:dyDescent="0.2">
      <c r="A8" s="34"/>
      <c r="B8" s="34" t="s">
        <v>66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8" ht="16" x14ac:dyDescent="0.2">
      <c r="A9" s="34"/>
      <c r="B9" s="34" t="s">
        <v>61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 ht="16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8" ht="16" x14ac:dyDescent="0.2">
      <c r="A11" s="34" t="s">
        <v>62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8" ht="16" x14ac:dyDescent="0.2">
      <c r="A12" s="34"/>
      <c r="B12" s="34" t="s">
        <v>60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8" ht="22" x14ac:dyDescent="0.3">
      <c r="A13" s="34"/>
      <c r="B13" s="34" t="s">
        <v>63</v>
      </c>
      <c r="C13" s="34"/>
      <c r="D13" s="34" t="s">
        <v>126</v>
      </c>
      <c r="E13" s="34"/>
      <c r="F13" s="34"/>
      <c r="G13" s="34"/>
      <c r="H13" s="34"/>
      <c r="I13" s="34"/>
      <c r="J13" s="34"/>
      <c r="K13" s="108" t="s">
        <v>293</v>
      </c>
      <c r="L13" s="109"/>
      <c r="M13" s="109"/>
      <c r="N13" s="109"/>
      <c r="O13" s="109"/>
      <c r="P13" s="109"/>
      <c r="Q13" s="109"/>
      <c r="R13" s="110"/>
    </row>
    <row r="14" spans="1:18" ht="22" x14ac:dyDescent="0.3">
      <c r="A14" s="34"/>
      <c r="B14" s="34" t="s">
        <v>64</v>
      </c>
      <c r="C14" s="34"/>
      <c r="D14" s="34" t="s">
        <v>65</v>
      </c>
      <c r="E14" s="34"/>
      <c r="F14" s="34"/>
      <c r="G14" s="34"/>
      <c r="H14" s="34"/>
      <c r="I14" s="34"/>
      <c r="J14" s="34"/>
      <c r="K14" s="108" t="s">
        <v>273</v>
      </c>
      <c r="L14" s="108" t="s">
        <v>294</v>
      </c>
      <c r="M14" s="109"/>
      <c r="N14" s="109"/>
      <c r="O14" s="109"/>
      <c r="P14" s="109"/>
      <c r="Q14" s="109"/>
      <c r="R14" s="110"/>
    </row>
    <row r="15" spans="1:18" ht="16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111" t="s">
        <v>275</v>
      </c>
      <c r="L15" s="111" t="s">
        <v>284</v>
      </c>
      <c r="M15" s="110"/>
      <c r="N15" s="110"/>
      <c r="O15" s="110"/>
      <c r="P15" s="110"/>
      <c r="Q15" s="110"/>
      <c r="R15" s="110"/>
    </row>
    <row r="16" spans="1:18" ht="16" x14ac:dyDescent="0.2">
      <c r="A16" s="34" t="s">
        <v>102</v>
      </c>
      <c r="B16" s="34"/>
      <c r="C16" s="34"/>
      <c r="D16" s="34"/>
      <c r="E16" s="34"/>
      <c r="F16" s="34"/>
      <c r="G16" s="34"/>
      <c r="H16" s="34"/>
      <c r="I16" s="34"/>
      <c r="J16" s="34"/>
      <c r="K16" s="111" t="s">
        <v>274</v>
      </c>
      <c r="L16" s="111" t="s">
        <v>285</v>
      </c>
      <c r="M16" s="110"/>
      <c r="N16" s="110"/>
      <c r="O16" s="110"/>
      <c r="P16" s="110"/>
      <c r="Q16" s="110"/>
      <c r="R16" s="110"/>
    </row>
    <row r="17" spans="1:18" ht="16" x14ac:dyDescent="0.2">
      <c r="A17" s="34"/>
      <c r="B17" s="34" t="s">
        <v>197</v>
      </c>
      <c r="C17" s="34"/>
      <c r="D17" s="34"/>
      <c r="E17" s="34"/>
      <c r="F17" s="34"/>
      <c r="G17" s="34"/>
      <c r="H17" s="34"/>
      <c r="I17" s="34"/>
      <c r="J17" s="34"/>
      <c r="K17" s="111" t="s">
        <v>276</v>
      </c>
      <c r="L17" s="111" t="s">
        <v>286</v>
      </c>
      <c r="M17" s="110"/>
      <c r="N17" s="110"/>
      <c r="O17" s="110"/>
      <c r="P17" s="110"/>
      <c r="Q17" s="110"/>
      <c r="R17" s="110"/>
    </row>
    <row r="18" spans="1:18" ht="16" x14ac:dyDescent="0.2">
      <c r="A18" s="34" t="s">
        <v>67</v>
      </c>
      <c r="B18" s="34"/>
      <c r="C18" s="34"/>
      <c r="D18" s="34"/>
      <c r="E18" s="34"/>
      <c r="F18" s="34"/>
      <c r="G18" s="34"/>
      <c r="H18" s="34"/>
      <c r="I18" s="34"/>
      <c r="J18" s="34"/>
      <c r="K18" s="111" t="s">
        <v>277</v>
      </c>
      <c r="L18" s="111" t="s">
        <v>287</v>
      </c>
      <c r="M18" s="110"/>
      <c r="N18" s="110"/>
      <c r="O18" s="110"/>
      <c r="P18" s="110"/>
      <c r="Q18" s="110"/>
      <c r="R18" s="110"/>
    </row>
    <row r="19" spans="1:18" ht="16" x14ac:dyDescent="0.2">
      <c r="A19" s="34"/>
      <c r="B19" s="34" t="s">
        <v>68</v>
      </c>
      <c r="C19" s="34"/>
      <c r="D19" s="34"/>
      <c r="E19" s="34"/>
      <c r="F19" s="34"/>
      <c r="G19" s="34"/>
      <c r="H19" s="34"/>
      <c r="I19" s="34"/>
      <c r="J19" s="34"/>
      <c r="K19" s="111" t="s">
        <v>278</v>
      </c>
      <c r="L19" s="112" t="s">
        <v>288</v>
      </c>
      <c r="M19" s="110"/>
      <c r="N19" s="110"/>
      <c r="O19" s="110"/>
      <c r="P19" s="110"/>
      <c r="Q19" s="110"/>
      <c r="R19" s="110"/>
    </row>
    <row r="20" spans="1:18" ht="16" x14ac:dyDescent="0.2">
      <c r="A20" s="34"/>
      <c r="B20" s="34" t="s">
        <v>81</v>
      </c>
      <c r="C20" s="34"/>
      <c r="D20" s="34"/>
      <c r="E20" s="34"/>
      <c r="F20" s="34"/>
      <c r="G20" s="34"/>
      <c r="H20" s="34"/>
      <c r="I20" s="34"/>
      <c r="J20" s="34"/>
      <c r="K20" s="111" t="s">
        <v>279</v>
      </c>
      <c r="L20" s="112" t="s">
        <v>289</v>
      </c>
      <c r="M20" s="110"/>
      <c r="N20" s="110"/>
      <c r="O20" s="110"/>
      <c r="P20" s="110"/>
      <c r="Q20" s="110"/>
      <c r="R20" s="110"/>
    </row>
    <row r="21" spans="1:18" ht="16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111" t="s">
        <v>280</v>
      </c>
      <c r="L21" s="111" t="s">
        <v>290</v>
      </c>
      <c r="M21" s="110"/>
      <c r="N21" s="110"/>
      <c r="O21" s="110"/>
      <c r="P21" s="110"/>
      <c r="Q21" s="110"/>
      <c r="R21" s="110"/>
    </row>
    <row r="22" spans="1:18" ht="16" x14ac:dyDescent="0.2">
      <c r="A22" s="34" t="s">
        <v>195</v>
      </c>
      <c r="B22" s="34"/>
      <c r="C22" s="34"/>
      <c r="D22" s="34"/>
      <c r="E22" s="34"/>
      <c r="F22" s="34"/>
      <c r="G22" s="34"/>
      <c r="H22" s="34"/>
      <c r="I22" s="34"/>
      <c r="J22" s="34"/>
      <c r="K22" s="111" t="s">
        <v>283</v>
      </c>
      <c r="L22" s="111" t="s">
        <v>291</v>
      </c>
      <c r="M22" s="110"/>
      <c r="N22" s="110"/>
      <c r="O22" s="110"/>
      <c r="P22" s="110"/>
      <c r="Q22" s="110"/>
      <c r="R22" s="110"/>
    </row>
    <row r="23" spans="1:18" ht="16" x14ac:dyDescent="0.2">
      <c r="A23" s="34"/>
      <c r="B23" s="91" t="s">
        <v>196</v>
      </c>
      <c r="C23" s="34"/>
      <c r="D23" s="34"/>
      <c r="E23" s="34"/>
      <c r="F23" s="34"/>
      <c r="G23" s="34"/>
      <c r="H23" s="34"/>
      <c r="I23" s="34"/>
      <c r="J23" s="34"/>
      <c r="K23" s="111" t="s">
        <v>309</v>
      </c>
      <c r="L23" s="111" t="s">
        <v>310</v>
      </c>
      <c r="M23" s="110"/>
      <c r="N23" s="110"/>
      <c r="O23" s="110"/>
      <c r="P23" s="110"/>
      <c r="Q23" s="110"/>
      <c r="R23" s="110"/>
    </row>
    <row r="24" spans="1:18" ht="16" x14ac:dyDescent="0.2">
      <c r="A24" s="34"/>
      <c r="B24" s="91"/>
      <c r="C24" s="34"/>
      <c r="D24" s="34"/>
      <c r="E24" s="34"/>
      <c r="F24" s="34"/>
      <c r="G24" s="34"/>
      <c r="H24" s="34"/>
      <c r="I24" s="34"/>
      <c r="J24" s="34"/>
      <c r="K24" s="111" t="s">
        <v>308</v>
      </c>
      <c r="L24" s="111" t="s">
        <v>292</v>
      </c>
      <c r="M24" s="110"/>
      <c r="N24" s="110"/>
      <c r="O24" s="110"/>
      <c r="P24" s="110"/>
      <c r="Q24" s="110"/>
      <c r="R24" s="110"/>
    </row>
    <row r="25" spans="1:18" ht="16" x14ac:dyDescent="0.2">
      <c r="A25" s="34"/>
      <c r="B25" s="91"/>
      <c r="C25" s="34"/>
      <c r="D25" s="34"/>
      <c r="E25" s="34"/>
      <c r="F25" s="34"/>
      <c r="G25" s="34"/>
      <c r="H25" s="34"/>
      <c r="I25" s="34"/>
      <c r="J25" s="34"/>
      <c r="K25" s="111"/>
      <c r="L25" s="111"/>
      <c r="M25" s="110"/>
      <c r="N25" s="110"/>
      <c r="O25" s="110"/>
      <c r="P25" s="110"/>
      <c r="Q25" s="110"/>
      <c r="R25" s="110"/>
    </row>
    <row r="26" spans="1:18" ht="22" x14ac:dyDescent="0.3">
      <c r="A26" s="41" t="s">
        <v>137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/>
    </row>
    <row r="27" spans="1:18" ht="16" x14ac:dyDescent="0.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8"/>
      <c r="Q27" s="38"/>
      <c r="R27" s="38"/>
    </row>
    <row r="28" spans="1:18" ht="16" x14ac:dyDescent="0.2">
      <c r="A28" s="37"/>
      <c r="B28" s="37" t="s">
        <v>70</v>
      </c>
      <c r="C28" s="39" t="s">
        <v>69</v>
      </c>
      <c r="D28" s="37"/>
      <c r="E28" s="37"/>
      <c r="F28" s="37"/>
      <c r="G28" s="37"/>
      <c r="H28" s="37"/>
      <c r="I28" s="37"/>
      <c r="J28" s="37"/>
      <c r="K28" s="46"/>
      <c r="L28" s="46"/>
      <c r="M28" s="38"/>
      <c r="N28" s="38"/>
      <c r="O28" s="38"/>
      <c r="P28" s="38"/>
      <c r="Q28" s="38"/>
      <c r="R28" s="38"/>
    </row>
    <row r="29" spans="1:18" ht="16" x14ac:dyDescent="0.2">
      <c r="A29" s="37"/>
      <c r="B29" s="37" t="s">
        <v>82</v>
      </c>
      <c r="C29" s="46" t="s">
        <v>83</v>
      </c>
      <c r="D29" s="37"/>
      <c r="E29" s="37"/>
      <c r="F29" s="37"/>
      <c r="G29" s="37"/>
      <c r="H29" s="37"/>
      <c r="I29" s="37"/>
      <c r="J29" s="37"/>
      <c r="K29" s="46"/>
      <c r="L29" s="46"/>
      <c r="M29" s="38"/>
      <c r="N29" s="38"/>
      <c r="O29" s="38"/>
      <c r="P29" s="38"/>
      <c r="Q29" s="38"/>
      <c r="R29" s="38"/>
    </row>
    <row r="30" spans="1:18" ht="16" x14ac:dyDescent="0.2">
      <c r="A30" s="37"/>
      <c r="B30" s="37" t="s">
        <v>150</v>
      </c>
      <c r="C30" s="37" t="s">
        <v>151</v>
      </c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8"/>
      <c r="O30" s="38"/>
      <c r="P30" s="38"/>
      <c r="Q30" s="38"/>
      <c r="R30" s="38"/>
    </row>
    <row r="31" spans="1:18" ht="16" x14ac:dyDescent="0.2">
      <c r="A31" s="37"/>
      <c r="B31" s="37" t="s">
        <v>152</v>
      </c>
      <c r="C31" s="37" t="s">
        <v>153</v>
      </c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8"/>
      <c r="O31" s="38"/>
      <c r="P31" s="38"/>
      <c r="Q31" s="38"/>
      <c r="R31" s="38"/>
    </row>
    <row r="32" spans="1:18" ht="16" x14ac:dyDescent="0.2">
      <c r="A32" s="37"/>
      <c r="B32" s="37" t="s">
        <v>154</v>
      </c>
      <c r="C32" s="37" t="s">
        <v>155</v>
      </c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38"/>
      <c r="O32" s="38"/>
      <c r="P32" s="38"/>
      <c r="Q32" s="38"/>
      <c r="R32" s="38"/>
    </row>
    <row r="33" spans="1:18" ht="16" x14ac:dyDescent="0.2">
      <c r="A33" s="37"/>
      <c r="B33" s="37" t="s">
        <v>156</v>
      </c>
      <c r="C33" s="37" t="s">
        <v>157</v>
      </c>
      <c r="D33" s="37"/>
      <c r="E33" s="37"/>
      <c r="F33" s="37"/>
      <c r="G33" s="37"/>
      <c r="H33" s="37"/>
      <c r="I33" s="37"/>
      <c r="J33" s="37"/>
      <c r="K33" s="37"/>
      <c r="L33" s="37"/>
      <c r="M33" s="38"/>
      <c r="N33" s="38"/>
      <c r="O33" s="38"/>
      <c r="P33" s="38"/>
      <c r="Q33" s="38"/>
      <c r="R33" s="38"/>
    </row>
    <row r="34" spans="1:18" ht="16" x14ac:dyDescent="0.2">
      <c r="A34" s="37"/>
      <c r="B34" s="37" t="s">
        <v>158</v>
      </c>
      <c r="C34" s="37" t="s">
        <v>159</v>
      </c>
      <c r="D34" s="37"/>
      <c r="E34" s="37"/>
      <c r="F34" s="37"/>
      <c r="G34" s="37"/>
      <c r="H34" s="37"/>
      <c r="I34" s="37"/>
      <c r="J34" s="37"/>
      <c r="K34" s="37"/>
      <c r="L34" s="37"/>
      <c r="M34" s="38"/>
      <c r="N34" s="38"/>
      <c r="O34" s="38"/>
      <c r="P34" s="38"/>
      <c r="Q34" s="38"/>
      <c r="R34" s="38"/>
    </row>
    <row r="35" spans="1:18" ht="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8"/>
      <c r="O35" s="38"/>
      <c r="P35" s="38"/>
      <c r="Q35" s="38"/>
      <c r="R35" s="38"/>
    </row>
    <row r="36" spans="1:18" ht="16" x14ac:dyDescent="0.2">
      <c r="A36" s="37"/>
      <c r="B36" s="37"/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38"/>
      <c r="N36" s="38"/>
      <c r="O36" s="38"/>
      <c r="P36" s="38"/>
      <c r="Q36" s="38"/>
      <c r="R36" s="38"/>
    </row>
    <row r="37" spans="1:18" ht="16" x14ac:dyDescent="0.2">
      <c r="A37" s="37"/>
      <c r="B37" s="37" t="s">
        <v>70</v>
      </c>
      <c r="C37" s="39" t="s">
        <v>72</v>
      </c>
      <c r="D37" s="37"/>
      <c r="E37" s="37"/>
      <c r="F37" s="37"/>
      <c r="G37" s="37"/>
      <c r="H37" s="37"/>
      <c r="I37" s="37"/>
      <c r="J37" s="37"/>
      <c r="K37" s="37"/>
      <c r="L37" s="37"/>
      <c r="M37" s="38"/>
      <c r="N37" s="38"/>
      <c r="O37" s="38"/>
      <c r="P37" s="38"/>
      <c r="Q37" s="38"/>
      <c r="R37" s="38"/>
    </row>
    <row r="38" spans="1:18" ht="16" x14ac:dyDescent="0.2">
      <c r="A38" s="38"/>
      <c r="B38" s="37" t="s">
        <v>82</v>
      </c>
      <c r="C38" s="46" t="s">
        <v>84</v>
      </c>
      <c r="D38" s="37"/>
      <c r="E38" s="37"/>
      <c r="F38" s="37"/>
      <c r="G38" s="37"/>
      <c r="H38" s="37"/>
      <c r="I38" s="37"/>
      <c r="J38" s="37"/>
      <c r="K38" s="38"/>
      <c r="L38" s="38"/>
      <c r="M38" s="38"/>
      <c r="N38" s="38"/>
      <c r="O38" s="38"/>
      <c r="P38" s="38"/>
      <c r="Q38" s="38"/>
      <c r="R38" s="38"/>
    </row>
    <row r="39" spans="1:18" x14ac:dyDescent="0.2">
      <c r="A39" s="38"/>
      <c r="B39" s="38" t="s">
        <v>71</v>
      </c>
      <c r="C39" s="40" t="s">
        <v>73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8" x14ac:dyDescent="0.2">
      <c r="A40" s="38"/>
      <c r="B40" s="38"/>
      <c r="C40" s="40" t="s">
        <v>74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1:18" x14ac:dyDescent="0.2">
      <c r="A41" s="38"/>
      <c r="B41" s="38"/>
      <c r="C41" s="40" t="s">
        <v>75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x14ac:dyDescent="0.2">
      <c r="A42" s="38"/>
      <c r="B42" s="38"/>
      <c r="C42" s="40" t="s">
        <v>76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</row>
    <row r="43" spans="1:18" x14ac:dyDescent="0.2">
      <c r="A43" s="38"/>
      <c r="B43" s="38"/>
      <c r="C43" s="40" t="s">
        <v>77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</row>
    <row r="44" spans="1:18" x14ac:dyDescent="0.2">
      <c r="A44" s="38"/>
      <c r="B44" s="38"/>
      <c r="C44" s="40" t="s">
        <v>78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</row>
    <row r="45" spans="1:18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</row>
    <row r="46" spans="1:18" x14ac:dyDescent="0.2">
      <c r="A46" s="38"/>
      <c r="B46" s="38" t="s">
        <v>70</v>
      </c>
      <c r="C46" s="63" t="s">
        <v>100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</row>
    <row r="47" spans="1:18" x14ac:dyDescent="0.2">
      <c r="A47" s="38"/>
      <c r="B47" s="38" t="s">
        <v>99</v>
      </c>
      <c r="C47" s="46" t="s">
        <v>98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</row>
    <row r="48" spans="1:18" x14ac:dyDescent="0.2">
      <c r="A48" s="38"/>
      <c r="B48" s="38"/>
      <c r="C48" s="38" t="s">
        <v>101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</row>
    <row r="49" spans="1:18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</row>
  </sheetData>
  <hyperlinks>
    <hyperlink ref="C29" r:id="rId1" xr:uid="{7377F83B-1D2A-4049-8B34-F4B67D043437}"/>
    <hyperlink ref="C38" r:id="rId2" xr:uid="{1CBDF967-E15D-1942-A328-89983CCD7E5E}"/>
    <hyperlink ref="C47" r:id="rId3" xr:uid="{1BDB3FE1-BCA1-2E49-9BB1-EFBC6F30C83B}"/>
    <hyperlink ref="B23" r:id="rId4" xr:uid="{D5E96E28-E716-9941-8DCF-7FB081604EE8}"/>
  </hyperlinks>
  <pageMargins left="0.7" right="0.7" top="0.75" bottom="0.75" header="0.3" footer="0.3"/>
  <pageSetup orientation="portrait" horizontalDpi="0" verticalDpi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31E2-82C3-D04B-BF75-4509E7BDA93B}">
  <dimension ref="A1:Q89"/>
  <sheetViews>
    <sheetView workbookViewId="0">
      <selection activeCell="H8" sqref="H8"/>
    </sheetView>
  </sheetViews>
  <sheetFormatPr baseColWidth="10" defaultRowHeight="21" customHeight="1" x14ac:dyDescent="0.2"/>
  <cols>
    <col min="2" max="2" width="16" customWidth="1"/>
    <col min="3" max="3" width="74.33203125" customWidth="1"/>
    <col min="6" max="6" width="16.83203125" customWidth="1"/>
    <col min="8" max="8" width="20" customWidth="1"/>
  </cols>
  <sheetData>
    <row r="1" spans="1:17" ht="21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1" customHeight="1" x14ac:dyDescent="0.2">
      <c r="A4" s="33" t="s">
        <v>229</v>
      </c>
      <c r="B4" s="33"/>
      <c r="C4" s="42" t="s">
        <v>230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21" customHeight="1" thickBot="1" x14ac:dyDescent="0.25">
      <c r="A5" s="33"/>
      <c r="B5" s="33"/>
      <c r="C5" s="33"/>
      <c r="D5" s="33"/>
      <c r="E5" s="33"/>
      <c r="F5" s="33" t="s">
        <v>272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1" customHeight="1" thickTop="1" thickBot="1" x14ac:dyDescent="0.25">
      <c r="A6" s="33"/>
      <c r="B6" s="96" t="s">
        <v>231</v>
      </c>
      <c r="C6" s="97" t="s">
        <v>232</v>
      </c>
      <c r="D6" s="33"/>
      <c r="E6" s="33"/>
      <c r="F6" s="33" t="s">
        <v>217</v>
      </c>
      <c r="G6" s="33" t="s">
        <v>216</v>
      </c>
      <c r="H6" s="33"/>
      <c r="I6" s="33"/>
      <c r="J6" s="33"/>
      <c r="K6" s="33"/>
      <c r="L6" s="33"/>
      <c r="M6" s="33"/>
      <c r="N6" s="33"/>
      <c r="O6" s="33"/>
    </row>
    <row r="7" spans="1:17" ht="21" customHeight="1" thickTop="1" x14ac:dyDescent="0.2">
      <c r="A7" s="33"/>
      <c r="B7" s="133" t="s">
        <v>233</v>
      </c>
      <c r="C7" s="98" t="s">
        <v>234</v>
      </c>
      <c r="D7" s="33"/>
      <c r="E7" s="33"/>
      <c r="F7" s="99"/>
      <c r="G7" s="99"/>
      <c r="H7" s="100" t="s">
        <v>295</v>
      </c>
      <c r="I7" s="33"/>
      <c r="J7" s="33"/>
      <c r="K7" s="33"/>
      <c r="L7" s="33"/>
      <c r="M7" s="33"/>
      <c r="N7" s="33"/>
      <c r="O7" s="33"/>
    </row>
    <row r="8" spans="1:17" ht="21" customHeight="1" x14ac:dyDescent="0.2">
      <c r="A8" s="33"/>
      <c r="B8" s="134"/>
      <c r="C8" s="98" t="s">
        <v>235</v>
      </c>
      <c r="D8" s="33"/>
      <c r="E8" s="33"/>
      <c r="F8" s="136" t="s">
        <v>215</v>
      </c>
      <c r="G8" s="101" t="s">
        <v>105</v>
      </c>
      <c r="H8" s="102">
        <v>5500</v>
      </c>
      <c r="I8" s="33"/>
      <c r="J8" s="33"/>
      <c r="K8" s="33"/>
      <c r="L8" s="33"/>
      <c r="M8" s="33"/>
      <c r="N8" s="33"/>
      <c r="O8" s="33"/>
    </row>
    <row r="9" spans="1:17" ht="21" customHeight="1" x14ac:dyDescent="0.2">
      <c r="A9" s="33"/>
      <c r="B9" s="134"/>
      <c r="C9" s="98" t="s">
        <v>236</v>
      </c>
      <c r="D9" s="33"/>
      <c r="E9" s="33"/>
      <c r="F9" s="130"/>
      <c r="G9" s="101" t="s">
        <v>106</v>
      </c>
      <c r="H9" s="102">
        <v>12000</v>
      </c>
      <c r="I9" s="33"/>
      <c r="J9" s="33"/>
      <c r="K9" s="33"/>
      <c r="L9" s="33"/>
      <c r="M9" s="33"/>
      <c r="N9" s="33"/>
      <c r="O9" s="33"/>
    </row>
    <row r="10" spans="1:17" ht="21" customHeight="1" x14ac:dyDescent="0.2">
      <c r="A10" s="33"/>
      <c r="B10" s="134"/>
      <c r="C10" s="98" t="s">
        <v>237</v>
      </c>
      <c r="D10" s="33"/>
      <c r="E10" s="33"/>
      <c r="F10" s="130"/>
      <c r="G10" s="101" t="s">
        <v>201</v>
      </c>
      <c r="H10" s="102">
        <v>5500</v>
      </c>
      <c r="I10" s="33"/>
      <c r="J10" s="33"/>
      <c r="K10" s="33"/>
      <c r="L10" s="33"/>
      <c r="M10" s="33"/>
      <c r="N10" s="33"/>
      <c r="O10" s="33"/>
    </row>
    <row r="11" spans="1:17" ht="21" customHeight="1" x14ac:dyDescent="0.2">
      <c r="A11" s="33"/>
      <c r="B11" s="134"/>
      <c r="C11" s="98" t="s">
        <v>238</v>
      </c>
      <c r="D11" s="33"/>
      <c r="E11" s="33"/>
      <c r="F11" s="130"/>
      <c r="G11" s="101" t="s">
        <v>210</v>
      </c>
      <c r="H11" s="102">
        <v>5500</v>
      </c>
      <c r="I11" s="33"/>
      <c r="J11" s="33"/>
      <c r="K11" s="33"/>
      <c r="L11" s="33"/>
      <c r="M11" s="33"/>
      <c r="N11" s="33"/>
      <c r="O11" s="33"/>
    </row>
    <row r="12" spans="1:17" ht="21" customHeight="1" x14ac:dyDescent="0.2">
      <c r="A12" s="33"/>
      <c r="B12" s="134"/>
      <c r="C12" s="98" t="s">
        <v>239</v>
      </c>
      <c r="D12" s="33"/>
      <c r="E12" s="33"/>
      <c r="F12" s="130"/>
      <c r="G12" s="101" t="s">
        <v>107</v>
      </c>
      <c r="H12" s="102">
        <v>5500</v>
      </c>
      <c r="I12" s="33"/>
      <c r="J12" s="33"/>
      <c r="K12" s="33"/>
      <c r="L12" s="33"/>
      <c r="M12" s="33"/>
      <c r="N12" s="33"/>
      <c r="O12" s="33"/>
    </row>
    <row r="13" spans="1:17" ht="21" customHeight="1" x14ac:dyDescent="0.2">
      <c r="A13" s="33"/>
      <c r="B13" s="134"/>
      <c r="C13" s="98" t="s">
        <v>240</v>
      </c>
      <c r="D13" s="33"/>
      <c r="E13" s="33"/>
      <c r="F13" s="130"/>
      <c r="G13" s="101" t="s">
        <v>208</v>
      </c>
      <c r="H13" s="102">
        <v>5500</v>
      </c>
      <c r="I13" s="33"/>
      <c r="J13" s="33"/>
      <c r="K13" s="33"/>
      <c r="L13" s="33"/>
      <c r="M13" s="33"/>
      <c r="N13" s="33"/>
      <c r="O13" s="33"/>
    </row>
    <row r="14" spans="1:17" ht="21" customHeight="1" x14ac:dyDescent="0.2">
      <c r="A14" s="33"/>
      <c r="B14" s="134"/>
      <c r="C14" s="98" t="s">
        <v>241</v>
      </c>
      <c r="D14" s="33"/>
      <c r="E14" s="33"/>
      <c r="F14" s="130"/>
      <c r="G14" s="101" t="s">
        <v>108</v>
      </c>
      <c r="H14" s="102">
        <v>5500</v>
      </c>
      <c r="I14" s="33"/>
      <c r="J14" s="33"/>
      <c r="K14" s="33"/>
      <c r="L14" s="33"/>
      <c r="M14" s="33"/>
      <c r="N14" s="33"/>
      <c r="O14" s="33"/>
    </row>
    <row r="15" spans="1:17" ht="21" customHeight="1" x14ac:dyDescent="0.2">
      <c r="A15" s="33"/>
      <c r="B15" s="134"/>
      <c r="C15" s="98" t="s">
        <v>242</v>
      </c>
      <c r="D15" s="33"/>
      <c r="E15" s="33"/>
      <c r="F15" s="131"/>
      <c r="G15" s="101" t="s">
        <v>207</v>
      </c>
      <c r="H15" s="102">
        <v>5500</v>
      </c>
      <c r="I15" s="33"/>
      <c r="J15" s="33"/>
      <c r="K15" s="33"/>
      <c r="L15" s="33"/>
      <c r="M15" s="33"/>
      <c r="N15" s="33"/>
      <c r="O15" s="33"/>
    </row>
    <row r="16" spans="1:17" ht="21" customHeight="1" x14ac:dyDescent="0.2">
      <c r="A16" s="33"/>
      <c r="B16" s="134"/>
      <c r="C16" s="98" t="s">
        <v>243</v>
      </c>
      <c r="D16" s="33"/>
      <c r="E16" s="33"/>
      <c r="F16" s="136" t="s">
        <v>214</v>
      </c>
      <c r="G16" s="101" t="s">
        <v>105</v>
      </c>
      <c r="H16" s="102">
        <v>40000</v>
      </c>
      <c r="I16" s="33"/>
      <c r="J16" s="33"/>
      <c r="K16" s="33"/>
      <c r="L16" s="33"/>
      <c r="M16" s="33"/>
      <c r="N16" s="33"/>
      <c r="O16" s="33"/>
    </row>
    <row r="17" spans="1:15" ht="21" customHeight="1" x14ac:dyDescent="0.2">
      <c r="A17" s="33"/>
      <c r="B17" s="134"/>
      <c r="C17" s="98" t="s">
        <v>244</v>
      </c>
      <c r="D17" s="33"/>
      <c r="E17" s="33"/>
      <c r="F17" s="130"/>
      <c r="G17" s="101" t="s">
        <v>106</v>
      </c>
      <c r="H17" s="102">
        <v>60000</v>
      </c>
      <c r="I17" s="33"/>
      <c r="J17" s="33"/>
      <c r="K17" s="33"/>
      <c r="L17" s="33"/>
      <c r="M17" s="33"/>
      <c r="N17" s="33"/>
      <c r="O17" s="33"/>
    </row>
    <row r="18" spans="1:15" ht="21" customHeight="1" x14ac:dyDescent="0.2">
      <c r="A18" s="33"/>
      <c r="B18" s="134"/>
      <c r="C18" s="98" t="s">
        <v>245</v>
      </c>
      <c r="D18" s="33"/>
      <c r="E18" s="33"/>
      <c r="F18" s="130"/>
      <c r="G18" s="101" t="s">
        <v>201</v>
      </c>
      <c r="H18" s="102">
        <v>87000</v>
      </c>
      <c r="I18" s="33"/>
      <c r="J18" s="33"/>
      <c r="K18" s="33"/>
      <c r="L18" s="33"/>
      <c r="M18" s="33"/>
      <c r="N18" s="33"/>
      <c r="O18" s="33"/>
    </row>
    <row r="19" spans="1:15" ht="21" customHeight="1" x14ac:dyDescent="0.2">
      <c r="A19" s="33"/>
      <c r="B19" s="134"/>
      <c r="C19" s="98" t="s">
        <v>246</v>
      </c>
      <c r="D19" s="33"/>
      <c r="E19" s="33"/>
      <c r="F19" s="130"/>
      <c r="G19" s="101" t="s">
        <v>210</v>
      </c>
      <c r="H19" s="102">
        <v>87000</v>
      </c>
      <c r="I19" s="33"/>
      <c r="J19" s="33"/>
      <c r="K19" s="33"/>
      <c r="L19" s="33"/>
      <c r="M19" s="33"/>
      <c r="N19" s="33"/>
      <c r="O19" s="33"/>
    </row>
    <row r="20" spans="1:15" ht="21" customHeight="1" thickBot="1" x14ac:dyDescent="0.25">
      <c r="A20" s="33"/>
      <c r="B20" s="135"/>
      <c r="C20" s="103" t="s">
        <v>247</v>
      </c>
      <c r="D20" s="33"/>
      <c r="E20" s="33"/>
      <c r="F20" s="130"/>
      <c r="G20" s="101" t="s">
        <v>209</v>
      </c>
      <c r="H20" s="102">
        <v>87000</v>
      </c>
      <c r="I20" s="33"/>
      <c r="J20" s="33"/>
      <c r="K20" s="33"/>
      <c r="L20" s="33"/>
      <c r="M20" s="33"/>
      <c r="N20" s="33"/>
      <c r="O20" s="33"/>
    </row>
    <row r="21" spans="1:15" ht="21" customHeight="1" thickTop="1" x14ac:dyDescent="0.2">
      <c r="A21" s="33"/>
      <c r="B21" s="133" t="s">
        <v>248</v>
      </c>
      <c r="C21" s="98" t="s">
        <v>249</v>
      </c>
      <c r="D21" s="33"/>
      <c r="E21" s="33"/>
      <c r="F21" s="130"/>
      <c r="G21" s="101" t="s">
        <v>208</v>
      </c>
      <c r="H21" s="102">
        <v>87000</v>
      </c>
      <c r="I21" s="33"/>
      <c r="J21" s="33"/>
      <c r="K21" s="33"/>
      <c r="L21" s="33"/>
      <c r="M21" s="33"/>
      <c r="N21" s="33"/>
      <c r="O21" s="33"/>
    </row>
    <row r="22" spans="1:15" ht="21" customHeight="1" x14ac:dyDescent="0.2">
      <c r="A22" s="33"/>
      <c r="B22" s="134"/>
      <c r="C22" s="98" t="s">
        <v>234</v>
      </c>
      <c r="D22" s="33"/>
      <c r="E22" s="33"/>
      <c r="F22" s="130"/>
      <c r="G22" s="101" t="s">
        <v>108</v>
      </c>
      <c r="H22" s="102">
        <v>87000</v>
      </c>
      <c r="I22" s="33"/>
      <c r="J22" s="33"/>
      <c r="K22" s="33"/>
      <c r="L22" s="33"/>
      <c r="M22" s="33"/>
      <c r="N22" s="33"/>
      <c r="O22" s="33"/>
    </row>
    <row r="23" spans="1:15" ht="21" customHeight="1" x14ac:dyDescent="0.2">
      <c r="A23" s="33"/>
      <c r="B23" s="134"/>
      <c r="C23" s="98" t="s">
        <v>250</v>
      </c>
      <c r="D23" s="33"/>
      <c r="E23" s="33"/>
      <c r="F23" s="131"/>
      <c r="G23" s="101" t="s">
        <v>207</v>
      </c>
      <c r="H23" s="102">
        <v>87000</v>
      </c>
      <c r="I23" s="33"/>
      <c r="J23" s="33"/>
      <c r="K23" s="33"/>
      <c r="L23" s="33"/>
      <c r="M23" s="33"/>
      <c r="N23" s="33"/>
      <c r="O23" s="33"/>
    </row>
    <row r="24" spans="1:15" ht="21" customHeight="1" x14ac:dyDescent="0.2">
      <c r="A24" s="33"/>
      <c r="B24" s="134"/>
      <c r="C24" s="98" t="s">
        <v>235</v>
      </c>
      <c r="D24" s="33"/>
      <c r="E24" s="33"/>
      <c r="F24" s="132" t="s">
        <v>213</v>
      </c>
      <c r="G24" s="101" t="s">
        <v>105</v>
      </c>
      <c r="H24" s="102">
        <v>5000</v>
      </c>
      <c r="I24" s="33"/>
      <c r="J24" s="33"/>
      <c r="K24" s="33"/>
      <c r="L24" s="33"/>
      <c r="M24" s="33"/>
      <c r="N24" s="33"/>
      <c r="O24" s="33"/>
    </row>
    <row r="25" spans="1:15" ht="21" customHeight="1" x14ac:dyDescent="0.2">
      <c r="A25" s="33"/>
      <c r="B25" s="134"/>
      <c r="C25" s="98" t="s">
        <v>251</v>
      </c>
      <c r="D25" s="33"/>
      <c r="E25" s="33"/>
      <c r="F25" s="130"/>
      <c r="G25" s="101" t="s">
        <v>106</v>
      </c>
      <c r="H25" s="102">
        <v>10000</v>
      </c>
      <c r="I25" s="33"/>
      <c r="J25" s="33"/>
      <c r="K25" s="33"/>
      <c r="L25" s="33"/>
      <c r="M25" s="33"/>
      <c r="N25" s="33"/>
      <c r="O25" s="33"/>
    </row>
    <row r="26" spans="1:15" ht="21" customHeight="1" x14ac:dyDescent="0.2">
      <c r="A26" s="33"/>
      <c r="B26" s="134"/>
      <c r="C26" s="98" t="s">
        <v>252</v>
      </c>
      <c r="D26" s="33"/>
      <c r="E26" s="33"/>
      <c r="F26" s="130"/>
      <c r="G26" s="101" t="s">
        <v>201</v>
      </c>
      <c r="H26" s="102">
        <v>6300</v>
      </c>
      <c r="I26" s="33"/>
      <c r="J26" s="33"/>
      <c r="K26" s="33"/>
      <c r="L26" s="33"/>
      <c r="M26" s="33"/>
      <c r="N26" s="33"/>
      <c r="O26" s="33"/>
    </row>
    <row r="27" spans="1:15" ht="21" customHeight="1" x14ac:dyDescent="0.2">
      <c r="A27" s="33"/>
      <c r="B27" s="134"/>
      <c r="C27" s="98" t="s">
        <v>253</v>
      </c>
      <c r="D27" s="33"/>
      <c r="E27" s="33"/>
      <c r="F27" s="130"/>
      <c r="G27" s="101" t="s">
        <v>210</v>
      </c>
      <c r="H27" s="102">
        <v>10000</v>
      </c>
      <c r="I27" s="33"/>
      <c r="J27" s="33"/>
      <c r="K27" s="33"/>
      <c r="L27" s="33"/>
      <c r="M27" s="33"/>
      <c r="N27" s="33"/>
      <c r="O27" s="33"/>
    </row>
    <row r="28" spans="1:15" ht="21" customHeight="1" x14ac:dyDescent="0.2">
      <c r="A28" s="33"/>
      <c r="B28" s="134"/>
      <c r="C28" s="98" t="s">
        <v>254</v>
      </c>
      <c r="D28" s="33"/>
      <c r="E28" s="33"/>
      <c r="F28" s="130"/>
      <c r="G28" s="101" t="s">
        <v>209</v>
      </c>
      <c r="H28" s="102">
        <v>5000</v>
      </c>
      <c r="I28" s="33"/>
      <c r="J28" s="33"/>
      <c r="K28" s="33"/>
      <c r="L28" s="33"/>
      <c r="M28" s="33"/>
      <c r="N28" s="33"/>
      <c r="O28" s="33"/>
    </row>
    <row r="29" spans="1:15" ht="21" customHeight="1" x14ac:dyDescent="0.2">
      <c r="A29" s="33"/>
      <c r="B29" s="134"/>
      <c r="C29" s="98" t="s">
        <v>255</v>
      </c>
      <c r="D29" s="33"/>
      <c r="E29" s="33"/>
      <c r="F29" s="130"/>
      <c r="G29" s="101" t="s">
        <v>208</v>
      </c>
      <c r="H29" s="102">
        <v>5000</v>
      </c>
      <c r="I29" s="33"/>
      <c r="J29" s="33"/>
      <c r="K29" s="33"/>
      <c r="L29" s="33"/>
      <c r="M29" s="33"/>
      <c r="N29" s="33"/>
      <c r="O29" s="33"/>
    </row>
    <row r="30" spans="1:15" ht="21" customHeight="1" thickBot="1" x14ac:dyDescent="0.25">
      <c r="A30" s="33"/>
      <c r="B30" s="135"/>
      <c r="C30" s="103" t="s">
        <v>256</v>
      </c>
      <c r="D30" s="33"/>
      <c r="E30" s="33"/>
      <c r="F30" s="130"/>
      <c r="G30" s="101" t="s">
        <v>108</v>
      </c>
      <c r="H30" s="102">
        <v>6300</v>
      </c>
      <c r="I30" s="33"/>
      <c r="J30" s="33"/>
      <c r="K30" s="33"/>
      <c r="L30" s="33"/>
      <c r="M30" s="33"/>
      <c r="N30" s="33"/>
      <c r="O30" s="33"/>
    </row>
    <row r="31" spans="1:15" ht="21" customHeight="1" thickTop="1" x14ac:dyDescent="0.2">
      <c r="A31" s="33"/>
      <c r="B31" s="133" t="s">
        <v>257</v>
      </c>
      <c r="C31" s="98" t="s">
        <v>249</v>
      </c>
      <c r="D31" s="33"/>
      <c r="E31" s="33"/>
      <c r="F31" s="130"/>
      <c r="G31" s="101" t="s">
        <v>207</v>
      </c>
      <c r="H31" s="102">
        <v>5000</v>
      </c>
      <c r="I31" s="33"/>
      <c r="J31" s="33"/>
      <c r="K31" s="33"/>
      <c r="L31" s="33"/>
      <c r="M31" s="33"/>
      <c r="N31" s="33"/>
      <c r="O31" s="33"/>
    </row>
    <row r="32" spans="1:15" ht="21" customHeight="1" x14ac:dyDescent="0.2">
      <c r="A32" s="33"/>
      <c r="B32" s="134"/>
      <c r="C32" s="98" t="s">
        <v>234</v>
      </c>
      <c r="D32" s="33"/>
      <c r="E32" s="33"/>
      <c r="F32" s="132" t="s">
        <v>212</v>
      </c>
      <c r="G32" s="104" t="s">
        <v>105</v>
      </c>
      <c r="H32" s="102">
        <v>4000</v>
      </c>
      <c r="I32" s="33"/>
      <c r="J32" s="33"/>
      <c r="K32" s="33"/>
      <c r="L32" s="33"/>
      <c r="M32" s="33"/>
      <c r="N32" s="33"/>
      <c r="O32" s="33"/>
    </row>
    <row r="33" spans="1:15" ht="21" customHeight="1" x14ac:dyDescent="0.2">
      <c r="A33" s="33"/>
      <c r="B33" s="134"/>
      <c r="C33" s="98" t="s">
        <v>258</v>
      </c>
      <c r="D33" s="33"/>
      <c r="E33" s="33"/>
      <c r="F33" s="130"/>
      <c r="G33" s="104" t="s">
        <v>106</v>
      </c>
      <c r="H33" s="102">
        <v>36000</v>
      </c>
      <c r="I33" s="33"/>
      <c r="J33" s="33"/>
      <c r="K33" s="33"/>
      <c r="L33" s="33"/>
      <c r="M33" s="33"/>
      <c r="N33" s="33"/>
      <c r="O33" s="33"/>
    </row>
    <row r="34" spans="1:15" ht="21" customHeight="1" x14ac:dyDescent="0.2">
      <c r="A34" s="33"/>
      <c r="B34" s="134"/>
      <c r="C34" s="98" t="s">
        <v>259</v>
      </c>
      <c r="D34" s="33"/>
      <c r="E34" s="33"/>
      <c r="F34" s="130"/>
      <c r="G34" s="104" t="s">
        <v>201</v>
      </c>
      <c r="H34" s="102">
        <v>90000</v>
      </c>
      <c r="I34" s="33"/>
      <c r="J34" s="33"/>
      <c r="K34" s="33"/>
      <c r="L34" s="33"/>
      <c r="M34" s="33"/>
      <c r="N34" s="33"/>
      <c r="O34" s="33"/>
    </row>
    <row r="35" spans="1:15" ht="21" customHeight="1" x14ac:dyDescent="0.2">
      <c r="A35" s="33"/>
      <c r="B35" s="134"/>
      <c r="C35" s="98" t="s">
        <v>260</v>
      </c>
      <c r="D35" s="33"/>
      <c r="E35" s="33"/>
      <c r="F35" s="130"/>
      <c r="G35" s="104" t="s">
        <v>200</v>
      </c>
      <c r="H35" s="102">
        <v>90000</v>
      </c>
      <c r="I35" s="33"/>
      <c r="J35" s="33"/>
      <c r="K35" s="33"/>
      <c r="L35" s="33"/>
      <c r="M35" s="33"/>
      <c r="N35" s="33"/>
      <c r="O35" s="33"/>
    </row>
    <row r="36" spans="1:15" ht="21" customHeight="1" x14ac:dyDescent="0.2">
      <c r="A36" s="33"/>
      <c r="B36" s="134"/>
      <c r="C36" s="98" t="s">
        <v>261</v>
      </c>
      <c r="D36" s="33"/>
      <c r="E36" s="33"/>
      <c r="F36" s="130"/>
      <c r="G36" s="104" t="s">
        <v>199</v>
      </c>
      <c r="H36" s="102">
        <v>90000</v>
      </c>
      <c r="I36" s="33"/>
      <c r="J36" s="33"/>
      <c r="K36" s="33"/>
      <c r="L36" s="33"/>
      <c r="M36" s="33"/>
      <c r="N36" s="33"/>
      <c r="O36" s="33"/>
    </row>
    <row r="37" spans="1:15" ht="21" customHeight="1" thickBot="1" x14ac:dyDescent="0.25">
      <c r="A37" s="33"/>
      <c r="B37" s="135"/>
      <c r="C37" s="103" t="s">
        <v>262</v>
      </c>
      <c r="D37" s="33"/>
      <c r="E37" s="33"/>
      <c r="F37" s="130"/>
      <c r="G37" s="104" t="s">
        <v>198</v>
      </c>
      <c r="H37" s="102">
        <v>90000</v>
      </c>
      <c r="I37" s="33"/>
      <c r="J37" s="33"/>
      <c r="K37" s="33"/>
      <c r="L37" s="33"/>
      <c r="M37" s="33"/>
      <c r="N37" s="33"/>
      <c r="O37" s="33"/>
    </row>
    <row r="38" spans="1:15" ht="21" customHeight="1" thickTop="1" x14ac:dyDescent="0.2">
      <c r="A38" s="33"/>
      <c r="B38" s="133" t="s">
        <v>263</v>
      </c>
      <c r="C38" s="98" t="s">
        <v>249</v>
      </c>
      <c r="D38" s="33"/>
      <c r="E38" s="33"/>
      <c r="F38" s="130"/>
      <c r="G38" s="104" t="s">
        <v>108</v>
      </c>
      <c r="H38" s="102">
        <v>0</v>
      </c>
      <c r="I38" s="33"/>
      <c r="J38" s="33"/>
      <c r="K38" s="33"/>
      <c r="L38" s="33"/>
      <c r="M38" s="33"/>
      <c r="N38" s="33"/>
      <c r="O38" s="33"/>
    </row>
    <row r="39" spans="1:15" ht="21" customHeight="1" x14ac:dyDescent="0.2">
      <c r="A39" s="33"/>
      <c r="B39" s="134"/>
      <c r="C39" s="98" t="s">
        <v>234</v>
      </c>
      <c r="D39" s="33"/>
      <c r="E39" s="33"/>
      <c r="F39" s="130"/>
      <c r="G39" s="104" t="s">
        <v>109</v>
      </c>
      <c r="H39" s="102">
        <v>90000</v>
      </c>
      <c r="I39" s="33"/>
      <c r="J39" s="33"/>
      <c r="K39" s="33"/>
      <c r="L39" s="33"/>
      <c r="M39" s="33"/>
      <c r="N39" s="33"/>
      <c r="O39" s="33"/>
    </row>
    <row r="40" spans="1:15" ht="21" customHeight="1" x14ac:dyDescent="0.2">
      <c r="A40" s="33"/>
      <c r="B40" s="134"/>
      <c r="C40" s="98" t="s">
        <v>264</v>
      </c>
      <c r="D40" s="33"/>
      <c r="E40" s="33"/>
      <c r="F40" s="132" t="s">
        <v>211</v>
      </c>
      <c r="G40" s="101" t="s">
        <v>105</v>
      </c>
      <c r="H40" s="102">
        <v>2000</v>
      </c>
      <c r="I40" s="33"/>
      <c r="J40" s="33"/>
      <c r="K40" s="33"/>
      <c r="L40" s="33"/>
      <c r="M40" s="33"/>
      <c r="N40" s="33"/>
      <c r="O40" s="33"/>
    </row>
    <row r="41" spans="1:15" ht="21" customHeight="1" x14ac:dyDescent="0.2">
      <c r="A41" s="33"/>
      <c r="B41" s="134"/>
      <c r="C41" s="105" t="s">
        <v>265</v>
      </c>
      <c r="D41" s="33"/>
      <c r="E41" s="33"/>
      <c r="F41" s="130"/>
      <c r="G41" s="101" t="s">
        <v>106</v>
      </c>
      <c r="H41" s="102">
        <v>54000</v>
      </c>
      <c r="I41" s="33"/>
      <c r="J41" s="33"/>
      <c r="K41" s="33"/>
      <c r="L41" s="33"/>
      <c r="M41" s="33"/>
      <c r="N41" s="33"/>
      <c r="O41" s="33"/>
    </row>
    <row r="42" spans="1:15" ht="21" customHeight="1" x14ac:dyDescent="0.2">
      <c r="A42" s="33"/>
      <c r="B42" s="134"/>
      <c r="C42" s="105" t="s">
        <v>266</v>
      </c>
      <c r="D42" s="33"/>
      <c r="E42" s="33"/>
      <c r="F42" s="130"/>
      <c r="G42" s="101" t="s">
        <v>201</v>
      </c>
      <c r="H42" s="102">
        <v>90000</v>
      </c>
      <c r="I42" s="33"/>
      <c r="J42" s="33"/>
      <c r="K42" s="33"/>
      <c r="L42" s="33"/>
      <c r="M42" s="33"/>
      <c r="N42" s="33"/>
      <c r="O42" s="33"/>
    </row>
    <row r="43" spans="1:15" ht="21" customHeight="1" x14ac:dyDescent="0.2">
      <c r="A43" s="33"/>
      <c r="B43" s="134"/>
      <c r="C43" s="105" t="s">
        <v>267</v>
      </c>
      <c r="D43" s="33"/>
      <c r="E43" s="33"/>
      <c r="F43" s="130"/>
      <c r="G43" s="101" t="s">
        <v>210</v>
      </c>
      <c r="H43" s="102">
        <v>90000</v>
      </c>
      <c r="I43" s="33"/>
      <c r="J43" s="33"/>
      <c r="K43" s="33"/>
      <c r="L43" s="33"/>
      <c r="M43" s="33"/>
      <c r="N43" s="33"/>
      <c r="O43" s="33"/>
    </row>
    <row r="44" spans="1:15" ht="21" customHeight="1" x14ac:dyDescent="0.2">
      <c r="A44" s="33"/>
      <c r="B44" s="134"/>
      <c r="C44" s="105" t="s">
        <v>268</v>
      </c>
      <c r="D44" s="33"/>
      <c r="E44" s="33"/>
      <c r="F44" s="130"/>
      <c r="G44" s="101" t="s">
        <v>209</v>
      </c>
      <c r="H44" s="102">
        <v>90000</v>
      </c>
      <c r="I44" s="33"/>
      <c r="J44" s="33"/>
      <c r="K44" s="33"/>
      <c r="L44" s="33"/>
      <c r="M44" s="33"/>
      <c r="N44" s="33"/>
      <c r="O44" s="33"/>
    </row>
    <row r="45" spans="1:15" ht="21" customHeight="1" x14ac:dyDescent="0.2">
      <c r="A45" s="33"/>
      <c r="B45" s="134"/>
      <c r="C45" s="105" t="s">
        <v>269</v>
      </c>
      <c r="D45" s="33"/>
      <c r="E45" s="33"/>
      <c r="F45" s="130"/>
      <c r="G45" s="101" t="s">
        <v>208</v>
      </c>
      <c r="H45" s="102">
        <v>90000</v>
      </c>
      <c r="I45" s="33"/>
      <c r="J45" s="33"/>
      <c r="K45" s="33"/>
      <c r="L45" s="33"/>
      <c r="M45" s="33"/>
      <c r="N45" s="33"/>
      <c r="O45" s="33"/>
    </row>
    <row r="46" spans="1:15" ht="21" customHeight="1" x14ac:dyDescent="0.2">
      <c r="A46" s="33"/>
      <c r="B46" s="134"/>
      <c r="C46" s="105" t="s">
        <v>270</v>
      </c>
      <c r="D46" s="33"/>
      <c r="E46" s="33"/>
      <c r="F46" s="130"/>
      <c r="G46" s="101" t="s">
        <v>108</v>
      </c>
      <c r="H46" s="102">
        <v>90000</v>
      </c>
      <c r="I46" s="33"/>
      <c r="J46" s="33"/>
      <c r="K46" s="33"/>
      <c r="L46" s="33"/>
      <c r="M46" s="33"/>
      <c r="N46" s="33"/>
      <c r="O46" s="33"/>
    </row>
    <row r="47" spans="1:15" ht="21" customHeight="1" thickBot="1" x14ac:dyDescent="0.25">
      <c r="A47" s="33"/>
      <c r="B47" s="135"/>
      <c r="C47" s="106" t="s">
        <v>271</v>
      </c>
      <c r="D47" s="33"/>
      <c r="E47" s="33"/>
      <c r="F47" s="130"/>
      <c r="G47" s="101" t="s">
        <v>207</v>
      </c>
      <c r="H47" s="102">
        <v>90000</v>
      </c>
      <c r="I47" s="33"/>
      <c r="J47" s="33"/>
      <c r="K47" s="33"/>
      <c r="L47" s="33"/>
      <c r="M47" s="33"/>
      <c r="N47" s="33"/>
      <c r="O47" s="33"/>
    </row>
    <row r="48" spans="1:15" ht="21" customHeight="1" thickTop="1" x14ac:dyDescent="0.2">
      <c r="A48" s="33"/>
      <c r="B48" s="33"/>
      <c r="C48" s="33"/>
      <c r="D48" s="33"/>
      <c r="E48" s="33"/>
      <c r="F48" s="127" t="s">
        <v>206</v>
      </c>
      <c r="G48" s="104" t="s">
        <v>105</v>
      </c>
      <c r="H48" s="102">
        <v>2000</v>
      </c>
      <c r="I48" s="33"/>
      <c r="J48" s="33"/>
      <c r="K48" s="33"/>
      <c r="L48" s="33"/>
      <c r="M48" s="33"/>
      <c r="N48" s="33"/>
      <c r="O48" s="33"/>
    </row>
    <row r="49" spans="1:15" ht="21" customHeight="1" x14ac:dyDescent="0.2">
      <c r="A49" s="33"/>
      <c r="B49" s="33"/>
      <c r="C49" s="33"/>
      <c r="D49" s="33"/>
      <c r="E49" s="33"/>
      <c r="F49" s="127"/>
      <c r="G49" s="104" t="s">
        <v>106</v>
      </c>
      <c r="H49" s="102">
        <v>54000</v>
      </c>
      <c r="I49" s="33"/>
      <c r="J49" s="33"/>
      <c r="K49" s="33"/>
      <c r="L49" s="33"/>
      <c r="M49" s="33"/>
      <c r="N49" s="33"/>
      <c r="O49" s="33"/>
    </row>
    <row r="50" spans="1:15" ht="21" customHeight="1" x14ac:dyDescent="0.2">
      <c r="A50" s="33"/>
      <c r="B50" s="33"/>
      <c r="C50" s="33"/>
      <c r="D50" s="33"/>
      <c r="E50" s="33"/>
      <c r="F50" s="127"/>
      <c r="G50" s="104" t="s">
        <v>201</v>
      </c>
      <c r="H50" s="102">
        <v>90000</v>
      </c>
      <c r="I50" s="33"/>
      <c r="J50" s="33"/>
      <c r="K50" s="33"/>
      <c r="L50" s="33"/>
      <c r="M50" s="33"/>
      <c r="N50" s="33"/>
      <c r="O50" s="33"/>
    </row>
    <row r="51" spans="1:15" ht="21" customHeight="1" x14ac:dyDescent="0.2">
      <c r="A51" s="33"/>
      <c r="B51" s="33"/>
      <c r="C51" s="33"/>
      <c r="D51" s="33"/>
      <c r="E51" s="33"/>
      <c r="F51" s="127"/>
      <c r="G51" s="104" t="s">
        <v>200</v>
      </c>
      <c r="H51" s="102">
        <v>90000</v>
      </c>
      <c r="I51" s="33"/>
      <c r="J51" s="33"/>
      <c r="K51" s="33"/>
      <c r="L51" s="33"/>
      <c r="M51" s="33"/>
      <c r="N51" s="33"/>
      <c r="O51" s="33"/>
    </row>
    <row r="52" spans="1:15" ht="21" customHeight="1" x14ac:dyDescent="0.2">
      <c r="A52" s="33"/>
      <c r="B52" s="33"/>
      <c r="C52" s="33"/>
      <c r="D52" s="33"/>
      <c r="E52" s="33"/>
      <c r="F52" s="127"/>
      <c r="G52" s="104" t="s">
        <v>199</v>
      </c>
      <c r="H52" s="102">
        <v>90000</v>
      </c>
      <c r="I52" s="33"/>
      <c r="J52" s="33"/>
      <c r="K52" s="33"/>
      <c r="L52" s="33"/>
      <c r="M52" s="33"/>
      <c r="N52" s="33"/>
      <c r="O52" s="33"/>
    </row>
    <row r="53" spans="1:15" ht="21" customHeight="1" x14ac:dyDescent="0.2">
      <c r="A53" s="33"/>
      <c r="B53" s="33"/>
      <c r="C53" s="33"/>
      <c r="D53" s="33"/>
      <c r="E53" s="33"/>
      <c r="F53" s="127"/>
      <c r="G53" s="104" t="s">
        <v>198</v>
      </c>
      <c r="H53" s="102">
        <v>90000</v>
      </c>
      <c r="I53" s="33"/>
      <c r="J53" s="33"/>
      <c r="K53" s="33"/>
      <c r="L53" s="33"/>
      <c r="M53" s="33"/>
      <c r="N53" s="33"/>
      <c r="O53" s="33"/>
    </row>
    <row r="54" spans="1:15" ht="21" customHeight="1" x14ac:dyDescent="0.2">
      <c r="A54" s="33"/>
      <c r="B54" s="33"/>
      <c r="C54" s="33"/>
      <c r="D54" s="33"/>
      <c r="E54" s="33"/>
      <c r="F54" s="127"/>
      <c r="G54" s="104" t="s">
        <v>108</v>
      </c>
      <c r="H54" s="102">
        <v>90000</v>
      </c>
      <c r="I54" s="33"/>
      <c r="J54" s="33"/>
      <c r="K54" s="33"/>
      <c r="L54" s="33"/>
      <c r="M54" s="33"/>
      <c r="N54" s="33"/>
      <c r="O54" s="33"/>
    </row>
    <row r="55" spans="1:15" ht="21" customHeight="1" x14ac:dyDescent="0.2">
      <c r="A55" s="33"/>
      <c r="B55" s="33"/>
      <c r="C55" s="33"/>
      <c r="D55" s="33"/>
      <c r="E55" s="33"/>
      <c r="F55" s="127"/>
      <c r="G55" s="104" t="s">
        <v>109</v>
      </c>
      <c r="H55" s="102">
        <v>90000</v>
      </c>
      <c r="I55" s="33"/>
      <c r="J55" s="33"/>
      <c r="K55" s="33"/>
      <c r="L55" s="33"/>
      <c r="M55" s="33"/>
      <c r="N55" s="33"/>
      <c r="O55" s="33"/>
    </row>
    <row r="56" spans="1:15" ht="21" customHeight="1" x14ac:dyDescent="0.2">
      <c r="A56" s="33"/>
      <c r="B56" s="33"/>
      <c r="C56" s="33"/>
      <c r="D56" s="33"/>
      <c r="E56" s="33"/>
      <c r="F56" s="128"/>
      <c r="G56" s="104" t="s">
        <v>203</v>
      </c>
      <c r="H56" s="102">
        <v>0</v>
      </c>
      <c r="I56" s="33"/>
      <c r="J56" s="33"/>
      <c r="K56" s="33"/>
      <c r="L56" s="33"/>
      <c r="M56" s="33"/>
      <c r="N56" s="33"/>
      <c r="O56" s="33"/>
    </row>
    <row r="57" spans="1:15" ht="21" customHeight="1" x14ac:dyDescent="0.2">
      <c r="A57" s="33"/>
      <c r="B57" s="33"/>
      <c r="C57" s="33"/>
      <c r="D57" s="33"/>
      <c r="E57" s="33"/>
      <c r="F57" s="129" t="s">
        <v>205</v>
      </c>
      <c r="G57" s="107" t="s">
        <v>105</v>
      </c>
      <c r="H57" s="102">
        <v>5000</v>
      </c>
      <c r="I57" s="33"/>
      <c r="J57" s="33"/>
      <c r="K57" s="33"/>
      <c r="L57" s="33"/>
      <c r="M57" s="33"/>
      <c r="N57" s="33"/>
      <c r="O57" s="33"/>
    </row>
    <row r="58" spans="1:15" ht="21" customHeight="1" x14ac:dyDescent="0.2">
      <c r="A58" s="33"/>
      <c r="B58" s="33"/>
      <c r="C58" s="33"/>
      <c r="D58" s="33"/>
      <c r="E58" s="33"/>
      <c r="F58" s="130"/>
      <c r="G58" s="107" t="s">
        <v>106</v>
      </c>
      <c r="H58" s="102">
        <v>30000</v>
      </c>
      <c r="I58" s="33"/>
      <c r="J58" s="33"/>
      <c r="K58" s="33"/>
      <c r="L58" s="33"/>
      <c r="M58" s="33"/>
      <c r="N58" s="33"/>
      <c r="O58" s="33"/>
    </row>
    <row r="59" spans="1:15" ht="21" customHeight="1" x14ac:dyDescent="0.2">
      <c r="A59" s="33"/>
      <c r="B59" s="33"/>
      <c r="C59" s="33"/>
      <c r="D59" s="33"/>
      <c r="E59" s="33"/>
      <c r="F59" s="130"/>
      <c r="G59" s="107" t="s">
        <v>201</v>
      </c>
      <c r="H59" s="102">
        <v>40000</v>
      </c>
      <c r="I59" s="33"/>
      <c r="J59" s="33"/>
      <c r="K59" s="33"/>
      <c r="L59" s="33"/>
      <c r="M59" s="33"/>
      <c r="N59" s="33"/>
      <c r="O59" s="33"/>
    </row>
    <row r="60" spans="1:15" ht="21" customHeight="1" x14ac:dyDescent="0.2">
      <c r="A60" s="33"/>
      <c r="B60" s="33"/>
      <c r="C60" s="33"/>
      <c r="D60" s="33"/>
      <c r="E60" s="33"/>
      <c r="F60" s="130"/>
      <c r="G60" s="107" t="s">
        <v>200</v>
      </c>
      <c r="H60" s="102">
        <v>40000</v>
      </c>
      <c r="I60" s="33"/>
      <c r="J60" s="33"/>
      <c r="K60" s="33"/>
      <c r="L60" s="33"/>
      <c r="M60" s="33"/>
      <c r="N60" s="33"/>
      <c r="O60" s="33"/>
    </row>
    <row r="61" spans="1:15" ht="21" customHeight="1" x14ac:dyDescent="0.2">
      <c r="A61" s="33"/>
      <c r="B61" s="33"/>
      <c r="C61" s="33"/>
      <c r="D61" s="33"/>
      <c r="E61" s="33"/>
      <c r="F61" s="130"/>
      <c r="G61" s="107" t="s">
        <v>199</v>
      </c>
      <c r="H61" s="102">
        <v>40000</v>
      </c>
      <c r="I61" s="33"/>
      <c r="J61" s="33"/>
      <c r="K61" s="33"/>
      <c r="L61" s="33"/>
      <c r="M61" s="33"/>
      <c r="N61" s="33"/>
      <c r="O61" s="33"/>
    </row>
    <row r="62" spans="1:15" ht="21" customHeight="1" x14ac:dyDescent="0.2">
      <c r="A62" s="33"/>
      <c r="B62" s="33"/>
      <c r="C62" s="33"/>
      <c r="D62" s="33"/>
      <c r="E62" s="33"/>
      <c r="F62" s="130"/>
      <c r="G62" s="107" t="s">
        <v>198</v>
      </c>
      <c r="H62" s="102">
        <v>40000</v>
      </c>
      <c r="I62" s="33"/>
      <c r="J62" s="33"/>
      <c r="K62" s="33"/>
      <c r="L62" s="33"/>
      <c r="M62" s="33"/>
      <c r="N62" s="33"/>
      <c r="O62" s="33"/>
    </row>
    <row r="63" spans="1:15" ht="21" customHeight="1" x14ac:dyDescent="0.2">
      <c r="A63" s="33"/>
      <c r="B63" s="33"/>
      <c r="C63" s="33"/>
      <c r="D63" s="33"/>
      <c r="E63" s="33"/>
      <c r="F63" s="130"/>
      <c r="G63" s="107" t="s">
        <v>108</v>
      </c>
      <c r="H63" s="102">
        <v>40000</v>
      </c>
      <c r="I63" s="33"/>
      <c r="J63" s="33"/>
      <c r="K63" s="33"/>
      <c r="L63" s="33"/>
      <c r="M63" s="33"/>
      <c r="N63" s="33"/>
      <c r="O63" s="33"/>
    </row>
    <row r="64" spans="1:15" ht="21" customHeight="1" x14ac:dyDescent="0.2">
      <c r="A64" s="33"/>
      <c r="B64" s="33"/>
      <c r="C64" s="33"/>
      <c r="D64" s="33"/>
      <c r="E64" s="33"/>
      <c r="F64" s="130"/>
      <c r="G64" s="107" t="s">
        <v>109</v>
      </c>
      <c r="H64" s="102">
        <v>40000</v>
      </c>
      <c r="I64" s="33"/>
      <c r="J64" s="33"/>
      <c r="K64" s="33"/>
      <c r="L64" s="33"/>
      <c r="M64" s="33"/>
      <c r="N64" s="33"/>
      <c r="O64" s="33"/>
    </row>
    <row r="65" spans="1:15" ht="21" customHeight="1" x14ac:dyDescent="0.2">
      <c r="A65" s="33"/>
      <c r="B65" s="33"/>
      <c r="C65" s="33"/>
      <c r="D65" s="33"/>
      <c r="E65" s="33"/>
      <c r="F65" s="131"/>
      <c r="G65" s="107" t="s">
        <v>203</v>
      </c>
      <c r="H65" s="102">
        <v>40000</v>
      </c>
      <c r="I65" s="33"/>
      <c r="J65" s="33"/>
      <c r="K65" s="33"/>
      <c r="L65" s="33"/>
      <c r="M65" s="33"/>
      <c r="N65" s="33"/>
      <c r="O65" s="33"/>
    </row>
    <row r="66" spans="1:15" ht="21" customHeight="1" x14ac:dyDescent="0.2">
      <c r="A66" s="33"/>
      <c r="B66" s="33"/>
      <c r="C66" s="33"/>
      <c r="D66" s="33"/>
      <c r="E66" s="33"/>
      <c r="F66" s="129" t="s">
        <v>204</v>
      </c>
      <c r="G66" s="107" t="s">
        <v>105</v>
      </c>
      <c r="H66" s="102">
        <v>5000</v>
      </c>
      <c r="I66" s="33"/>
      <c r="J66" s="33"/>
      <c r="K66" s="33"/>
      <c r="L66" s="33"/>
      <c r="M66" s="33"/>
      <c r="N66" s="33"/>
      <c r="O66" s="33"/>
    </row>
    <row r="67" spans="1:15" ht="21" customHeight="1" x14ac:dyDescent="0.2">
      <c r="A67" s="33"/>
      <c r="B67" s="33"/>
      <c r="C67" s="33"/>
      <c r="D67" s="33"/>
      <c r="E67" s="33"/>
      <c r="F67" s="130"/>
      <c r="G67" s="107" t="s">
        <v>106</v>
      </c>
      <c r="H67" s="102">
        <v>77000</v>
      </c>
      <c r="I67" s="33"/>
      <c r="J67" s="33"/>
      <c r="K67" s="33"/>
      <c r="L67" s="33"/>
      <c r="M67" s="33"/>
      <c r="N67" s="33"/>
      <c r="O67" s="33"/>
    </row>
    <row r="68" spans="1:15" ht="21" customHeight="1" x14ac:dyDescent="0.2">
      <c r="A68" s="33"/>
      <c r="B68" s="33"/>
      <c r="C68" s="33"/>
      <c r="D68" s="33"/>
      <c r="E68" s="33"/>
      <c r="F68" s="130"/>
      <c r="G68" s="107" t="s">
        <v>201</v>
      </c>
      <c r="H68" s="102">
        <v>56800</v>
      </c>
      <c r="I68" s="33"/>
      <c r="J68" s="33"/>
      <c r="K68" s="33"/>
      <c r="L68" s="33"/>
      <c r="M68" s="33"/>
      <c r="N68" s="33"/>
      <c r="O68" s="33"/>
    </row>
    <row r="69" spans="1:15" ht="21" customHeight="1" x14ac:dyDescent="0.2">
      <c r="A69" s="33"/>
      <c r="B69" s="33"/>
      <c r="C69" s="33"/>
      <c r="D69" s="33"/>
      <c r="E69" s="33"/>
      <c r="F69" s="130"/>
      <c r="G69" s="107" t="s">
        <v>200</v>
      </c>
      <c r="H69" s="102">
        <v>56800</v>
      </c>
      <c r="I69" s="33"/>
      <c r="J69" s="33"/>
      <c r="K69" s="33"/>
      <c r="L69" s="33"/>
      <c r="M69" s="33"/>
      <c r="N69" s="33"/>
      <c r="O69" s="33"/>
    </row>
    <row r="70" spans="1:15" ht="21" customHeight="1" x14ac:dyDescent="0.2">
      <c r="A70" s="33"/>
      <c r="B70" s="33"/>
      <c r="C70" s="33"/>
      <c r="D70" s="33"/>
      <c r="E70" s="33"/>
      <c r="F70" s="130"/>
      <c r="G70" s="107" t="s">
        <v>199</v>
      </c>
      <c r="H70" s="102">
        <v>77000</v>
      </c>
      <c r="I70" s="33"/>
      <c r="J70" s="33"/>
      <c r="K70" s="33"/>
      <c r="L70" s="33"/>
      <c r="M70" s="33"/>
      <c r="N70" s="33"/>
      <c r="O70" s="33"/>
    </row>
    <row r="71" spans="1:15" ht="21" customHeight="1" x14ac:dyDescent="0.2">
      <c r="A71" s="33"/>
      <c r="B71" s="33"/>
      <c r="C71" s="33"/>
      <c r="D71" s="33"/>
      <c r="E71" s="33"/>
      <c r="F71" s="130"/>
      <c r="G71" s="107" t="s">
        <v>198</v>
      </c>
      <c r="H71" s="102">
        <v>77000</v>
      </c>
      <c r="I71" s="33"/>
      <c r="J71" s="33"/>
      <c r="K71" s="33"/>
      <c r="L71" s="33"/>
      <c r="M71" s="33"/>
      <c r="N71" s="33"/>
      <c r="O71" s="33"/>
    </row>
    <row r="72" spans="1:15" ht="21" customHeight="1" x14ac:dyDescent="0.2">
      <c r="A72" s="33"/>
      <c r="B72" s="33"/>
      <c r="C72" s="33"/>
      <c r="D72" s="33"/>
      <c r="E72" s="33"/>
      <c r="F72" s="130"/>
      <c r="G72" s="107" t="s">
        <v>108</v>
      </c>
      <c r="H72" s="102">
        <v>56800</v>
      </c>
      <c r="I72" s="33"/>
      <c r="J72" s="33"/>
      <c r="K72" s="33"/>
      <c r="L72" s="33"/>
      <c r="M72" s="33"/>
      <c r="N72" s="33"/>
      <c r="O72" s="33"/>
    </row>
    <row r="73" spans="1:15" ht="21" customHeight="1" x14ac:dyDescent="0.2">
      <c r="A73" s="33"/>
      <c r="B73" s="33"/>
      <c r="C73" s="33"/>
      <c r="D73" s="33"/>
      <c r="E73" s="33"/>
      <c r="F73" s="130"/>
      <c r="G73" s="107" t="s">
        <v>109</v>
      </c>
      <c r="H73" s="102">
        <v>77000</v>
      </c>
      <c r="I73" s="33"/>
      <c r="J73" s="33"/>
      <c r="K73" s="33"/>
      <c r="L73" s="33"/>
      <c r="M73" s="33"/>
      <c r="N73" s="33"/>
      <c r="O73" s="33"/>
    </row>
    <row r="74" spans="1:15" ht="21" customHeight="1" x14ac:dyDescent="0.2">
      <c r="A74" s="33"/>
      <c r="B74" s="33"/>
      <c r="C74" s="33"/>
      <c r="D74" s="33"/>
      <c r="E74" s="33"/>
      <c r="F74" s="130"/>
      <c r="G74" s="107" t="s">
        <v>203</v>
      </c>
      <c r="H74" s="102">
        <v>56800</v>
      </c>
      <c r="I74" s="33"/>
      <c r="J74" s="33"/>
      <c r="K74" s="33"/>
      <c r="L74" s="33"/>
      <c r="M74" s="33"/>
      <c r="N74" s="33"/>
      <c r="O74" s="33"/>
    </row>
    <row r="75" spans="1:15" ht="21" customHeight="1" x14ac:dyDescent="0.2">
      <c r="A75" s="33"/>
      <c r="B75" s="33"/>
      <c r="C75" s="33"/>
      <c r="D75" s="33"/>
      <c r="E75" s="33"/>
      <c r="F75" s="132" t="s">
        <v>202</v>
      </c>
      <c r="G75" s="104" t="s">
        <v>105</v>
      </c>
      <c r="H75" s="102">
        <v>7200</v>
      </c>
      <c r="I75" s="33"/>
      <c r="J75" s="33"/>
      <c r="K75" s="33"/>
      <c r="L75" s="33"/>
      <c r="M75" s="33"/>
      <c r="N75" s="33"/>
      <c r="O75" s="33"/>
    </row>
    <row r="76" spans="1:15" ht="21" customHeight="1" x14ac:dyDescent="0.2">
      <c r="A76" s="33"/>
      <c r="B76" s="33"/>
      <c r="C76" s="33"/>
      <c r="D76" s="33"/>
      <c r="E76" s="33"/>
      <c r="F76" s="130"/>
      <c r="G76" s="104" t="s">
        <v>106</v>
      </c>
      <c r="H76" s="102">
        <v>0</v>
      </c>
      <c r="I76" s="33"/>
      <c r="J76" s="33"/>
      <c r="K76" s="33"/>
      <c r="L76" s="33"/>
      <c r="M76" s="33"/>
      <c r="N76" s="33"/>
      <c r="O76" s="33"/>
    </row>
    <row r="77" spans="1:15" ht="21" customHeight="1" x14ac:dyDescent="0.2">
      <c r="A77" s="33"/>
      <c r="B77" s="33"/>
      <c r="C77" s="33"/>
      <c r="D77" s="33"/>
      <c r="E77" s="33"/>
      <c r="F77" s="130"/>
      <c r="G77" s="104" t="s">
        <v>201</v>
      </c>
      <c r="H77" s="102">
        <v>0</v>
      </c>
      <c r="I77" s="33"/>
      <c r="J77" s="33"/>
      <c r="K77" s="33"/>
      <c r="L77" s="33"/>
      <c r="M77" s="33"/>
      <c r="N77" s="33"/>
      <c r="O77" s="33"/>
    </row>
    <row r="78" spans="1:15" ht="21" customHeight="1" x14ac:dyDescent="0.2">
      <c r="A78" s="33"/>
      <c r="B78" s="33"/>
      <c r="C78" s="33"/>
      <c r="D78" s="33"/>
      <c r="E78" s="33"/>
      <c r="F78" s="130"/>
      <c r="G78" s="104" t="s">
        <v>200</v>
      </c>
      <c r="H78" s="102">
        <v>0</v>
      </c>
      <c r="I78" s="33"/>
      <c r="J78" s="33"/>
      <c r="K78" s="33"/>
      <c r="L78" s="33"/>
      <c r="M78" s="33"/>
      <c r="N78" s="33"/>
      <c r="O78" s="33"/>
    </row>
    <row r="79" spans="1:15" ht="21" customHeight="1" x14ac:dyDescent="0.2">
      <c r="A79" s="33"/>
      <c r="B79" s="33"/>
      <c r="C79" s="33"/>
      <c r="D79" s="33"/>
      <c r="E79" s="33"/>
      <c r="F79" s="130"/>
      <c r="G79" s="104" t="s">
        <v>199</v>
      </c>
      <c r="H79" s="102">
        <v>7200</v>
      </c>
      <c r="I79" s="33"/>
      <c r="J79" s="33"/>
      <c r="K79" s="33"/>
      <c r="L79" s="33"/>
      <c r="M79" s="33"/>
      <c r="N79" s="33"/>
      <c r="O79" s="33"/>
    </row>
    <row r="80" spans="1:15" ht="21" customHeight="1" x14ac:dyDescent="0.2">
      <c r="A80" s="33"/>
      <c r="B80" s="33"/>
      <c r="C80" s="33"/>
      <c r="D80" s="33"/>
      <c r="E80" s="33"/>
      <c r="F80" s="130"/>
      <c r="G80" s="104" t="s">
        <v>198</v>
      </c>
      <c r="H80" s="102">
        <v>0</v>
      </c>
      <c r="I80" s="33"/>
      <c r="J80" s="33"/>
      <c r="K80" s="33"/>
      <c r="L80" s="33"/>
      <c r="M80" s="33"/>
      <c r="N80" s="33"/>
      <c r="O80" s="33"/>
    </row>
    <row r="81" spans="1:15" ht="21" customHeight="1" x14ac:dyDescent="0.2">
      <c r="A81" s="33"/>
      <c r="B81" s="33"/>
      <c r="C81" s="33"/>
      <c r="D81" s="33"/>
      <c r="E81" s="33"/>
      <c r="F81" s="130"/>
      <c r="G81" s="104" t="s">
        <v>108</v>
      </c>
      <c r="H81" s="102">
        <v>0</v>
      </c>
      <c r="I81" s="33"/>
      <c r="J81" s="33"/>
      <c r="K81" s="33"/>
      <c r="L81" s="33"/>
      <c r="M81" s="33"/>
      <c r="N81" s="33"/>
      <c r="O81" s="33"/>
    </row>
    <row r="82" spans="1:15" ht="21" customHeight="1" x14ac:dyDescent="0.2">
      <c r="A82" s="33"/>
      <c r="B82" s="33"/>
      <c r="C82" s="33"/>
      <c r="D82" s="33"/>
      <c r="E82" s="33"/>
      <c r="F82" s="130"/>
      <c r="G82" s="104" t="s">
        <v>109</v>
      </c>
      <c r="H82" s="102">
        <v>0</v>
      </c>
      <c r="I82" s="33"/>
      <c r="J82" s="33"/>
      <c r="K82" s="33"/>
      <c r="L82" s="33"/>
      <c r="M82" s="33"/>
      <c r="N82" s="33"/>
      <c r="O82" s="33"/>
    </row>
    <row r="83" spans="1:15" ht="21" customHeight="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21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21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1" customHeigh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1" customHeight="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21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21" customHeight="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</sheetData>
  <mergeCells count="13">
    <mergeCell ref="F48:F56"/>
    <mergeCell ref="F57:F65"/>
    <mergeCell ref="F66:F74"/>
    <mergeCell ref="F75:F82"/>
    <mergeCell ref="B7:B20"/>
    <mergeCell ref="B21:B30"/>
    <mergeCell ref="B31:B37"/>
    <mergeCell ref="B38:B47"/>
    <mergeCell ref="F8:F15"/>
    <mergeCell ref="F16:F23"/>
    <mergeCell ref="F24:F31"/>
    <mergeCell ref="F32:F39"/>
    <mergeCell ref="F40:F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57DF-35BA-C845-A390-0F2675B11A81}">
  <dimension ref="A1:Y101"/>
  <sheetViews>
    <sheetView topLeftCell="A59" zoomScale="75" workbookViewId="0">
      <selection activeCell="Q105" sqref="Q105"/>
    </sheetView>
  </sheetViews>
  <sheetFormatPr baseColWidth="10" defaultRowHeight="15" x14ac:dyDescent="0.2"/>
  <cols>
    <col min="25" max="25" width="10.83203125" style="33"/>
  </cols>
  <sheetData>
    <row r="1" spans="1:24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32" x14ac:dyDescent="0.4">
      <c r="A2" s="53" t="s">
        <v>85</v>
      </c>
      <c r="B2" s="5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24" x14ac:dyDescent="0.3">
      <c r="A3" s="44" t="s">
        <v>86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9" x14ac:dyDescent="0.25">
      <c r="A5" s="43" t="s">
        <v>94</v>
      </c>
      <c r="B5" s="52"/>
      <c r="C5" s="52"/>
      <c r="D5" s="52"/>
      <c r="E5" s="5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9" x14ac:dyDescent="0.25">
      <c r="A6" s="52" t="s">
        <v>87</v>
      </c>
      <c r="B6" s="52"/>
      <c r="C6" s="64"/>
      <c r="D6" s="52"/>
      <c r="E6" s="5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9" x14ac:dyDescent="0.25">
      <c r="A7" s="52" t="s">
        <v>93</v>
      </c>
      <c r="B7" s="52"/>
      <c r="C7" s="64"/>
      <c r="D7" s="52"/>
      <c r="E7" s="5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9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x14ac:dyDescent="0.2">
      <c r="A36" s="33"/>
      <c r="B36" s="49" t="s">
        <v>88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49"/>
      <c r="P36" s="33"/>
      <c r="Q36" s="33"/>
      <c r="R36" s="33"/>
      <c r="S36" s="33"/>
      <c r="T36" s="33"/>
      <c r="U36" s="33"/>
      <c r="V36" s="33"/>
      <c r="W36" s="33"/>
      <c r="X36" s="33"/>
    </row>
    <row r="37" spans="1:24" x14ac:dyDescent="0.2">
      <c r="A37" s="33"/>
      <c r="B37" s="50" t="s">
        <v>90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50"/>
      <c r="P37" s="33"/>
      <c r="Q37" s="33"/>
      <c r="R37" s="33"/>
      <c r="S37" s="33"/>
      <c r="T37" s="33"/>
      <c r="U37" s="33"/>
      <c r="V37" s="33"/>
      <c r="W37" s="33"/>
      <c r="X37" s="33"/>
    </row>
    <row r="38" spans="1:2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49"/>
      <c r="P38" s="33"/>
      <c r="Q38" s="33"/>
      <c r="R38" s="33"/>
      <c r="S38" s="33"/>
      <c r="T38" s="33"/>
      <c r="U38" s="33"/>
      <c r="V38" s="33"/>
      <c r="W38" s="33"/>
      <c r="X38" s="33"/>
    </row>
    <row r="39" spans="1:2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O39" s="50"/>
      <c r="P39" s="33"/>
      <c r="Q39" s="33"/>
      <c r="R39" s="33"/>
      <c r="S39" s="33"/>
      <c r="T39" s="33"/>
      <c r="U39" s="33"/>
      <c r="V39" s="33"/>
      <c r="W39" s="33"/>
      <c r="X39" s="33"/>
    </row>
    <row r="40" spans="1:2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16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1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47"/>
      <c r="Q64" s="33"/>
      <c r="R64" s="33"/>
      <c r="S64" s="33"/>
      <c r="T64" s="33"/>
      <c r="U64" s="33"/>
      <c r="V64" s="33"/>
      <c r="W64" s="33"/>
      <c r="X64" s="33"/>
    </row>
    <row r="65" spans="1:24" x14ac:dyDescent="0.2">
      <c r="A65" s="33"/>
      <c r="B65" s="33"/>
      <c r="C65" s="47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48"/>
      <c r="Q65" s="33"/>
      <c r="R65" s="33"/>
      <c r="S65" s="33"/>
      <c r="T65" s="33"/>
      <c r="U65" s="33"/>
      <c r="V65" s="33"/>
      <c r="W65" s="33"/>
      <c r="X65" s="33"/>
    </row>
    <row r="66" spans="1:24" x14ac:dyDescent="0.2">
      <c r="A66" s="33"/>
      <c r="B66" s="33"/>
      <c r="C66" s="4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x14ac:dyDescent="0.2">
      <c r="A71" s="33"/>
      <c r="B71" s="47" t="s">
        <v>92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47" t="s">
        <v>89</v>
      </c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x14ac:dyDescent="0.2">
      <c r="A72" s="33"/>
      <c r="B72" s="33"/>
      <c r="C72" s="47" t="s">
        <v>91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48" t="s">
        <v>90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x14ac:dyDescent="0.2">
      <c r="A73" s="33"/>
      <c r="B73" s="50" t="s">
        <v>90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9158-1C58-9B4D-BF4E-F5F805B64CEF}">
  <dimension ref="A1:AR107"/>
  <sheetViews>
    <sheetView showGridLines="0" zoomScale="64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60" sqref="I60"/>
    </sheetView>
  </sheetViews>
  <sheetFormatPr baseColWidth="10" defaultRowHeight="15" x14ac:dyDescent="0.2"/>
  <cols>
    <col min="1" max="1" width="48.83203125" customWidth="1"/>
    <col min="2" max="2" width="20.33203125" bestFit="1" customWidth="1"/>
    <col min="3" max="3" width="20.6640625" bestFit="1" customWidth="1"/>
    <col min="4" max="5" width="20.33203125" bestFit="1" customWidth="1"/>
    <col min="6" max="6" width="20.6640625" bestFit="1" customWidth="1"/>
    <col min="7" max="7" width="20.33203125" bestFit="1" customWidth="1"/>
    <col min="8" max="8" width="20.6640625" bestFit="1" customWidth="1"/>
    <col min="9" max="9" width="20.33203125" bestFit="1" customWidth="1"/>
    <col min="10" max="14" width="20.6640625" bestFit="1" customWidth="1"/>
    <col min="15" max="15" width="19.83203125" bestFit="1" customWidth="1"/>
    <col min="16" max="17" width="20.33203125" bestFit="1" customWidth="1"/>
    <col min="18" max="19" width="20.6640625" bestFit="1" customWidth="1"/>
    <col min="20" max="21" width="20.33203125" bestFit="1" customWidth="1"/>
    <col min="22" max="22" width="20.6640625" bestFit="1" customWidth="1"/>
    <col min="23" max="23" width="20.33203125" bestFit="1" customWidth="1"/>
    <col min="24" max="25" width="20.6640625" bestFit="1" customWidth="1"/>
    <col min="26" max="26" width="20.33203125" bestFit="1" customWidth="1"/>
    <col min="27" max="28" width="20.6640625" bestFit="1" customWidth="1"/>
    <col min="29" max="31" width="20.33203125" bestFit="1" customWidth="1"/>
    <col min="32" max="33" width="19.83203125" bestFit="1" customWidth="1"/>
    <col min="34" max="34" width="20.6640625" bestFit="1" customWidth="1"/>
    <col min="35" max="35" width="20.33203125" bestFit="1" customWidth="1"/>
    <col min="36" max="36" width="20.6640625" bestFit="1" customWidth="1"/>
    <col min="37" max="37" width="20.33203125" bestFit="1" customWidth="1"/>
    <col min="38" max="40" width="20.6640625" bestFit="1" customWidth="1"/>
    <col min="41" max="41" width="19.83203125" bestFit="1" customWidth="1"/>
    <col min="42" max="42" width="21.33203125" bestFit="1" customWidth="1"/>
    <col min="43" max="43" width="23.5" bestFit="1" customWidth="1"/>
    <col min="44" max="44" width="26.33203125" customWidth="1"/>
  </cols>
  <sheetData>
    <row r="1" spans="1:44" x14ac:dyDescent="0.2">
      <c r="A1" s="1" t="s">
        <v>160</v>
      </c>
    </row>
    <row r="2" spans="1:44" x14ac:dyDescent="0.2">
      <c r="A2" s="1" t="s">
        <v>52</v>
      </c>
    </row>
    <row r="3" spans="1:44" x14ac:dyDescent="0.2">
      <c r="A3" s="1" t="s">
        <v>1</v>
      </c>
    </row>
    <row r="4" spans="1:44" x14ac:dyDescent="0.2">
      <c r="A4" s="1" t="s">
        <v>161</v>
      </c>
    </row>
    <row r="5" spans="1:44" x14ac:dyDescent="0.2">
      <c r="A5" s="1"/>
    </row>
    <row r="6" spans="1:44" x14ac:dyDescent="0.2">
      <c r="A6" s="1" t="s">
        <v>162</v>
      </c>
      <c r="B6" s="1">
        <v>2010</v>
      </c>
      <c r="C6" s="1">
        <v>2011</v>
      </c>
      <c r="D6" s="1">
        <v>2012</v>
      </c>
      <c r="E6" s="1">
        <v>2013</v>
      </c>
      <c r="F6" s="1">
        <v>2014</v>
      </c>
      <c r="G6" s="1">
        <v>2015</v>
      </c>
      <c r="H6" s="1">
        <v>2016</v>
      </c>
      <c r="I6" s="1">
        <v>2017</v>
      </c>
      <c r="J6" s="1">
        <v>2018</v>
      </c>
      <c r="K6" s="1">
        <v>2019</v>
      </c>
      <c r="L6" s="1">
        <v>2020</v>
      </c>
      <c r="M6" s="1">
        <v>2021</v>
      </c>
      <c r="N6" s="1">
        <v>2022</v>
      </c>
      <c r="O6" s="1">
        <v>2023</v>
      </c>
      <c r="P6" s="1">
        <v>2024</v>
      </c>
      <c r="Q6" s="1">
        <v>2025</v>
      </c>
      <c r="R6" s="1">
        <v>2026</v>
      </c>
      <c r="S6" s="1">
        <v>2027</v>
      </c>
      <c r="T6" s="1">
        <v>2028</v>
      </c>
      <c r="U6" s="1">
        <v>2029</v>
      </c>
      <c r="V6" s="1">
        <v>2030</v>
      </c>
      <c r="W6" s="1">
        <v>2031</v>
      </c>
      <c r="X6" s="1">
        <v>2032</v>
      </c>
      <c r="Y6" s="1">
        <v>2033</v>
      </c>
      <c r="Z6" s="1">
        <v>2034</v>
      </c>
      <c r="AA6" s="1">
        <v>2035</v>
      </c>
      <c r="AB6" s="1">
        <v>2036</v>
      </c>
      <c r="AC6" s="1">
        <v>2037</v>
      </c>
      <c r="AD6" s="1">
        <v>2038</v>
      </c>
      <c r="AE6" s="1">
        <v>2039</v>
      </c>
      <c r="AF6" s="1">
        <v>2040</v>
      </c>
      <c r="AG6" s="1">
        <v>2041</v>
      </c>
      <c r="AH6" s="1">
        <v>2042</v>
      </c>
      <c r="AI6" s="1">
        <v>2043</v>
      </c>
      <c r="AJ6" s="1">
        <v>2044</v>
      </c>
      <c r="AK6" s="1">
        <v>2045</v>
      </c>
      <c r="AL6" s="1">
        <v>2046</v>
      </c>
      <c r="AM6" s="1">
        <v>2047</v>
      </c>
      <c r="AN6" s="1">
        <v>2048</v>
      </c>
      <c r="AO6" s="1">
        <v>2049</v>
      </c>
      <c r="AP6" s="1">
        <v>2050</v>
      </c>
      <c r="AQ6" s="1" t="s">
        <v>3</v>
      </c>
    </row>
    <row r="7" spans="1:44" x14ac:dyDescent="0.2">
      <c r="A7" t="s">
        <v>163</v>
      </c>
      <c r="B7" s="9">
        <f>'[1]Copiar directo LEAP agrupada'!B18</f>
        <v>15.101683451014138</v>
      </c>
      <c r="C7" s="9">
        <f>'[1]Copiar directo LEAP agrupada'!C18</f>
        <v>16.683637902252812</v>
      </c>
      <c r="D7" s="9">
        <f>'[1]Copiar directo LEAP agrupada'!D18</f>
        <v>18.603591862770926</v>
      </c>
      <c r="E7" s="9">
        <f>'[1]Copiar directo LEAP agrupada'!E18</f>
        <v>19.572175660867046</v>
      </c>
      <c r="F7" s="9">
        <f>'[1]Copiar directo LEAP agrupada'!F18</f>
        <v>20.210043809521885</v>
      </c>
      <c r="G7" s="9">
        <f>'[1]Copiar directo LEAP agrupada'!G18</f>
        <v>20.971195135356183</v>
      </c>
      <c r="H7" s="9">
        <f>'[1]Copiar directo LEAP agrupada'!H18</f>
        <v>21.475022858333766</v>
      </c>
      <c r="I7" s="9">
        <f>'[1]Copiar directo LEAP agrupada'!I18</f>
        <v>21.949840289001894</v>
      </c>
      <c r="J7" s="9">
        <f>'[1]Copiar directo LEAP agrupada'!J18</f>
        <v>22.401257497723815</v>
      </c>
      <c r="K7" s="9">
        <f>'[1]Copiar directo LEAP agrupada'!K18</f>
        <v>23.053379475808438</v>
      </c>
      <c r="L7" s="9">
        <f>'[1]Copiar directo LEAP agrupada'!L18</f>
        <v>24.226439789987754</v>
      </c>
      <c r="M7" s="9">
        <f>'[1]Copiar directo LEAP agrupada'!M18</f>
        <v>25.187414904294705</v>
      </c>
      <c r="N7" s="76">
        <f>'[1]Copiar directo LEAP agrupada'!N18</f>
        <v>25.660822810634535</v>
      </c>
      <c r="O7" s="9">
        <f>'[1]Copiar directo LEAP agrupada'!O18</f>
        <v>26.297116860998226</v>
      </c>
      <c r="P7" s="9">
        <f>'[1]Copiar directo LEAP agrupada'!P18</f>
        <v>27.395347651964968</v>
      </c>
      <c r="Q7" s="9">
        <f>'[1]Copiar directo LEAP agrupada'!Q18</f>
        <v>28.126075263480811</v>
      </c>
      <c r="R7" s="9">
        <f>'[1]Copiar directo LEAP agrupada'!R18</f>
        <v>29.028180504245828</v>
      </c>
      <c r="S7" s="9">
        <f>'[1]Copiar directo LEAP agrupada'!S18</f>
        <v>29.627090011714056</v>
      </c>
      <c r="T7" s="9">
        <f>'[1]Copiar directo LEAP agrupada'!T18</f>
        <v>33.919966398492569</v>
      </c>
      <c r="U7" s="9">
        <f>'[1]Copiar directo LEAP agrupada'!U18</f>
        <v>35.211110461944187</v>
      </c>
      <c r="V7" s="76">
        <f>'[1]Copiar directo LEAP agrupada'!V18</f>
        <v>38.439450208684818</v>
      </c>
      <c r="W7" s="9">
        <f>'[1]Copiar directo LEAP agrupada'!W18</f>
        <v>40.740772319789976</v>
      </c>
      <c r="X7" s="9">
        <f>'[1]Copiar directo LEAP agrupada'!X18</f>
        <v>41.527221483975062</v>
      </c>
      <c r="Y7" s="9">
        <f>'[1]Copiar directo LEAP agrupada'!Y18</f>
        <v>44.054250709127061</v>
      </c>
      <c r="Z7" s="9">
        <f>'[1]Copiar directo LEAP agrupada'!Z18</f>
        <v>45.522969997020553</v>
      </c>
      <c r="AA7" s="9">
        <f>'[1]Copiar directo LEAP agrupada'!AA18</f>
        <v>46.523666808920204</v>
      </c>
      <c r="AB7" s="9">
        <f>'[1]Copiar directo LEAP agrupada'!AB18</f>
        <v>47.026603640687291</v>
      </c>
      <c r="AC7" s="9">
        <f>'[1]Copiar directo LEAP agrupada'!AC18</f>
        <v>47.525716357073421</v>
      </c>
      <c r="AD7" s="9">
        <f>'[1]Copiar directo LEAP agrupada'!AD18</f>
        <v>48.02287566740506</v>
      </c>
      <c r="AE7" s="9">
        <f>'[1]Copiar directo LEAP agrupada'!AE18</f>
        <v>48.524803304628989</v>
      </c>
      <c r="AF7" s="76">
        <f>'[1]Copiar directo LEAP agrupada'!AF18</f>
        <v>49.03126504882048</v>
      </c>
      <c r="AG7" s="9">
        <f>'[1]Copiar directo LEAP agrupada'!AG18</f>
        <v>49.574865950878653</v>
      </c>
      <c r="AH7" s="9">
        <f>'[1]Copiar directo LEAP agrupada'!AH18</f>
        <v>50.116694969992402</v>
      </c>
      <c r="AI7" s="9">
        <f>'[1]Copiar directo LEAP agrupada'!AI18</f>
        <v>50.651678275364262</v>
      </c>
      <c r="AJ7" s="9">
        <f>'[1]Copiar directo LEAP agrupada'!AJ18</f>
        <v>51.185767096721278</v>
      </c>
      <c r="AK7" s="9">
        <f>'[1]Copiar directo LEAP agrupada'!AK18</f>
        <v>51.715329849460566</v>
      </c>
      <c r="AL7" s="9">
        <f>'[1]Copiar directo LEAP agrupada'!AL18</f>
        <v>52.239395681051953</v>
      </c>
      <c r="AM7" s="9">
        <f>'[1]Copiar directo LEAP agrupada'!AM18</f>
        <v>52.757640468159728</v>
      </c>
      <c r="AN7" s="9">
        <f>'[1]Copiar directo LEAP agrupada'!AN18</f>
        <v>53.257047799088987</v>
      </c>
      <c r="AO7" s="9">
        <f>'[1]Copiar directo LEAP agrupada'!AO18</f>
        <v>53.75627221704535</v>
      </c>
      <c r="AP7" s="9">
        <f>'[1]Copiar directo LEAP agrupada'!AP18</f>
        <v>54.255101943148979</v>
      </c>
      <c r="AQ7" s="9">
        <f>'[1]Copiar directo LEAP agrupada'!AQ18</f>
        <v>1501.1507823974537</v>
      </c>
      <c r="AR7" s="77">
        <f>AP7/$AP$16</f>
        <v>9.6040823180848625E-2</v>
      </c>
    </row>
    <row r="8" spans="1:44" x14ac:dyDescent="0.2">
      <c r="A8" t="s">
        <v>164</v>
      </c>
      <c r="B8" s="9">
        <f>'[1]Copiar directo LEAP agrupada'!B30</f>
        <v>106.21185938040027</v>
      </c>
      <c r="C8" s="9">
        <f>'[1]Copiar directo LEAP agrupada'!C30</f>
        <v>116.10587307580916</v>
      </c>
      <c r="D8" s="9">
        <f>'[1]Copiar directo LEAP agrupada'!D30</f>
        <v>127.05049276068439</v>
      </c>
      <c r="E8" s="9">
        <f>'[1]Copiar directo LEAP agrupada'!E30</f>
        <v>137.93368113199236</v>
      </c>
      <c r="F8" s="9">
        <f>'[1]Copiar directo LEAP agrupada'!F30</f>
        <v>149.89348712173941</v>
      </c>
      <c r="G8" s="9">
        <f>'[1]Copiar directo LEAP agrupada'!G30</f>
        <v>159.40821692325449</v>
      </c>
      <c r="H8" s="9">
        <f>'[1]Copiar directo LEAP agrupada'!H30</f>
        <v>170.60205921958146</v>
      </c>
      <c r="I8" s="9">
        <f>'[1]Copiar directo LEAP agrupada'!I30</f>
        <v>181.41284253153597</v>
      </c>
      <c r="J8" s="9">
        <f>'[1]Copiar directo LEAP agrupada'!J30</f>
        <v>187.51459265015913</v>
      </c>
      <c r="K8" s="9">
        <f>'[1]Copiar directo LEAP agrupada'!K30</f>
        <v>193.80808360249262</v>
      </c>
      <c r="L8" s="9">
        <f>'[1]Copiar directo LEAP agrupada'!L30</f>
        <v>209.65285622004308</v>
      </c>
      <c r="M8" s="9">
        <f>'[1]Copiar directo LEAP agrupada'!M30</f>
        <v>220.56378297527712</v>
      </c>
      <c r="N8" s="9">
        <f>'[1]Copiar directo LEAP agrupada'!N30</f>
        <v>223.3839175512191</v>
      </c>
      <c r="O8" s="78">
        <f>'[1]Copiar directo LEAP agrupada'!O30</f>
        <v>225.35968746225041</v>
      </c>
      <c r="P8" s="79">
        <f>'[1]Modelo e-Mobility R v4'!D50</f>
        <v>244.70699144130492</v>
      </c>
      <c r="Q8" s="79">
        <f>'[1]Modelo e-Mobility R v4'!E50</f>
        <v>245.36553726793105</v>
      </c>
      <c r="R8" s="79">
        <f>'[1]Modelo e-Mobility R v4'!F50</f>
        <v>245.16866200492964</v>
      </c>
      <c r="S8" s="79">
        <f>'[1]Modelo e-Mobility R v4'!G50</f>
        <v>244.16892818094223</v>
      </c>
      <c r="T8" s="79">
        <f>'[1]Modelo e-Mobility R v4'!H50</f>
        <v>242.59581844799314</v>
      </c>
      <c r="U8" s="79">
        <f>'[1]Modelo e-Mobility R v4'!I50</f>
        <v>240.27371019487305</v>
      </c>
      <c r="V8" s="79">
        <f>'[1]Modelo e-Mobility R v4'!J50</f>
        <v>237.13928836432888</v>
      </c>
      <c r="W8" s="79">
        <f>'[1]Modelo e-Mobility R v4'!K50</f>
        <v>232.1200205767058</v>
      </c>
      <c r="X8" s="79">
        <f>'[1]Modelo e-Mobility R v4'!L50</f>
        <v>225.68582178588784</v>
      </c>
      <c r="Y8" s="79">
        <f>'[1]Modelo e-Mobility R v4'!M50</f>
        <v>217.63810656880548</v>
      </c>
      <c r="Z8" s="79">
        <f>'[1]Modelo e-Mobility R v4'!N50</f>
        <v>207.84279789583562</v>
      </c>
      <c r="AA8" s="79">
        <f>'[1]Modelo e-Mobility R v4'!O50</f>
        <v>196.30622831010999</v>
      </c>
      <c r="AB8" s="79">
        <f>'[1]Modelo e-Mobility R v4'!P50</f>
        <v>183.39468663337422</v>
      </c>
      <c r="AC8" s="79">
        <f>'[1]Modelo e-Mobility R v4'!Q50</f>
        <v>169.4713391166384</v>
      </c>
      <c r="AD8" s="79">
        <f>'[1]Modelo e-Mobility R v4'!R50</f>
        <v>155.09844150820851</v>
      </c>
      <c r="AE8" s="79">
        <f>'[1]Modelo e-Mobility R v4'!S50</f>
        <v>140.9504196670421</v>
      </c>
      <c r="AF8" s="79">
        <f>'[1]Modelo e-Mobility R v4'!T50</f>
        <v>127.67938671854347</v>
      </c>
      <c r="AG8" s="79">
        <f>'[1]Modelo e-Mobility R v4'!U50</f>
        <v>115.78878459259826</v>
      </c>
      <c r="AH8" s="79">
        <f>'[1]Modelo e-Mobility R v4'!V50</f>
        <v>105.55418157826384</v>
      </c>
      <c r="AI8" s="79">
        <f>'[1]Modelo e-Mobility R v4'!W50</f>
        <v>97.030776975435771</v>
      </c>
      <c r="AJ8" s="79">
        <f>'[1]Modelo e-Mobility R v4'!X50</f>
        <v>90.109487113002729</v>
      </c>
      <c r="AK8" s="79">
        <f>'[1]Modelo e-Mobility R v4'!Y50</f>
        <v>84.578743695221732</v>
      </c>
      <c r="AL8" s="79">
        <f>'[1]Modelo e-Mobility R v4'!Z50</f>
        <v>80.194315084659721</v>
      </c>
      <c r="AM8" s="79">
        <f>'[1]Modelo e-Mobility R v4'!AA50</f>
        <v>76.717166767767779</v>
      </c>
      <c r="AN8" s="79">
        <f>'[1]Modelo e-Mobility R v4'!AB50</f>
        <v>73.934488552678559</v>
      </c>
      <c r="AO8" s="79">
        <f>'[1]Modelo e-Mobility R v4'!AC50</f>
        <v>71.677105600292137</v>
      </c>
      <c r="AP8" s="79">
        <f>'[1]Modelo e-Mobility R v4'!AD50</f>
        <v>69.808767949746226</v>
      </c>
      <c r="AQ8" s="9">
        <f>'[1]Copiar directo LEAP agrupada'!AQ19</f>
        <v>8816.669057868221</v>
      </c>
      <c r="AR8" s="77">
        <f t="shared" ref="AR8:AR15" si="0">AP8/$AP$16</f>
        <v>0.12357347602368803</v>
      </c>
    </row>
    <row r="9" spans="1:44" x14ac:dyDescent="0.2">
      <c r="A9" t="s">
        <v>106</v>
      </c>
      <c r="B9" s="9">
        <f>'[1]Copiar directo LEAP agrupada'!B32</f>
        <v>179.80843382937147</v>
      </c>
      <c r="C9" s="9">
        <f>'[1]Copiar directo LEAP agrupada'!C32</f>
        <v>193.97971817701392</v>
      </c>
      <c r="D9" s="9">
        <f>'[1]Copiar directo LEAP agrupada'!D32</f>
        <v>213.739856744956</v>
      </c>
      <c r="E9" s="9">
        <f>'[1]Copiar directo LEAP agrupada'!E32</f>
        <v>225.45134297932398</v>
      </c>
      <c r="F9" s="9">
        <f>'[1]Copiar directo LEAP agrupada'!F32</f>
        <v>235.72862952922827</v>
      </c>
      <c r="G9" s="9">
        <f>'[1]Copiar directo LEAP agrupada'!G32</f>
        <v>245.14722699227437</v>
      </c>
      <c r="H9" s="9">
        <f>'[1]Copiar directo LEAP agrupada'!H32</f>
        <v>250.84150286545562</v>
      </c>
      <c r="I9" s="9">
        <f>'[1]Copiar directo LEAP agrupada'!I32</f>
        <v>254.51222744942208</v>
      </c>
      <c r="J9" s="9">
        <f>'[1]Copiar directo LEAP agrupada'!J32</f>
        <v>257.79049392107805</v>
      </c>
      <c r="K9" s="9">
        <f>'[1]Copiar directo LEAP agrupada'!K32</f>
        <v>265.96055583944235</v>
      </c>
      <c r="L9" s="9">
        <f>'[1]Copiar directo LEAP agrupada'!L32</f>
        <v>281.44271388724928</v>
      </c>
      <c r="M9" s="9">
        <f>'[1]Copiar directo LEAP agrupada'!M32</f>
        <v>291.32644193557564</v>
      </c>
      <c r="N9" s="9">
        <f>'[1]Copiar directo LEAP agrupada'!N32</f>
        <v>295.00246399698688</v>
      </c>
      <c r="O9" s="80">
        <v>322.751710957981</v>
      </c>
      <c r="P9" s="81">
        <f>'[1]Modelo e-Mobility R v4'!D62</f>
        <v>328.8817095312657</v>
      </c>
      <c r="Q9" s="81">
        <f>'[1]Modelo e-Mobility R v4'!E62</f>
        <v>325.43637774678996</v>
      </c>
      <c r="R9" s="81">
        <f>'[1]Modelo e-Mobility R v4'!F62</f>
        <v>319.49780919221246</v>
      </c>
      <c r="S9" s="81">
        <f>'[1]Modelo e-Mobility R v4'!G62</f>
        <v>309.71213445886218</v>
      </c>
      <c r="T9" s="81">
        <f>'[1]Modelo e-Mobility R v4'!H62</f>
        <v>293.20505128355842</v>
      </c>
      <c r="U9" s="81">
        <f>'[1]Modelo e-Mobility R v4'!I62</f>
        <v>269.3161762394061</v>
      </c>
      <c r="V9" s="81">
        <f>'[1]Modelo e-Mobility R v4'!J62</f>
        <v>236.78289019630898</v>
      </c>
      <c r="W9" s="81">
        <f>'[1]Modelo e-Mobility R v4'!K62</f>
        <v>194.85391117892758</v>
      </c>
      <c r="X9" s="81">
        <f>'[1]Modelo e-Mobility R v4'!L62</f>
        <v>155.20711623100672</v>
      </c>
      <c r="Y9" s="81">
        <f>'[1]Modelo e-Mobility R v4'!M62</f>
        <v>130.35662278632768</v>
      </c>
      <c r="Z9" s="81">
        <f>'[1]Modelo e-Mobility R v4'!N62</f>
        <v>117.58301924986307</v>
      </c>
      <c r="AA9" s="81">
        <f>'[1]Modelo e-Mobility R v4'!O62</f>
        <v>110.82358556873268</v>
      </c>
      <c r="AB9" s="81">
        <f>'[1]Modelo e-Mobility R v4'!P62</f>
        <v>105.86001334581239</v>
      </c>
      <c r="AC9" s="81">
        <f>'[1]Modelo e-Mobility R v4'!Q62</f>
        <v>97.311990611871451</v>
      </c>
      <c r="AD9" s="81">
        <f>'[1]Modelo e-Mobility R v4'!R62</f>
        <v>88.783818161051798</v>
      </c>
      <c r="AE9" s="81">
        <f>'[1]Modelo e-Mobility R v4'!S62</f>
        <v>80.278278712579365</v>
      </c>
      <c r="AF9" s="81">
        <f>'[1]Modelo e-Mobility R v4'!T62</f>
        <v>77.238856046096672</v>
      </c>
      <c r="AG9" s="81">
        <f>'[1]Modelo e-Mobility R v4'!U62</f>
        <v>77.096688919829901</v>
      </c>
      <c r="AH9" s="81">
        <f>'[1]Modelo e-Mobility R v4'!V62</f>
        <v>76.955071783485991</v>
      </c>
      <c r="AI9" s="81">
        <f>'[1]Modelo e-Mobility R v4'!W62</f>
        <v>76.800982074670245</v>
      </c>
      <c r="AJ9" s="81">
        <f>'[1]Modelo e-Mobility R v4'!X62</f>
        <v>76.646348139515041</v>
      </c>
      <c r="AK9" s="81">
        <f>'[1]Modelo e-Mobility R v4'!Y62</f>
        <v>76.472468394883876</v>
      </c>
      <c r="AL9" s="81">
        <f>'[1]Modelo e-Mobility R v4'!Z62</f>
        <v>76.310949818260681</v>
      </c>
      <c r="AM9" s="81">
        <f>'[1]Modelo e-Mobility R v4'!AA62</f>
        <v>76.142228138197154</v>
      </c>
      <c r="AN9" s="81">
        <f>'[1]Modelo e-Mobility R v4'!AB62</f>
        <v>75.963893631205607</v>
      </c>
      <c r="AO9" s="81">
        <f>'[1]Modelo e-Mobility R v4'!AC62</f>
        <v>75.779947584542924</v>
      </c>
      <c r="AP9" s="81">
        <f>'[1]Modelo e-Mobility R v4'!AD62</f>
        <v>61.932058295782781</v>
      </c>
      <c r="AQ9" s="9">
        <f>'[1]Copiar directo LEAP agrupada'!AQ20</f>
        <v>9479.620706508842</v>
      </c>
      <c r="AR9" s="77">
        <f t="shared" si="0"/>
        <v>0.10963035082385213</v>
      </c>
    </row>
    <row r="10" spans="1:44" x14ac:dyDescent="0.2">
      <c r="A10" t="s">
        <v>108</v>
      </c>
      <c r="B10" s="9">
        <f>'[1]Copiar directo LEAP agrupada'!B21</f>
        <v>0</v>
      </c>
      <c r="C10" s="9">
        <f>'[1]Copiar directo LEAP agrupada'!C21</f>
        <v>0</v>
      </c>
      <c r="D10" s="9">
        <f>'[1]Copiar directo LEAP agrupada'!D21</f>
        <v>0</v>
      </c>
      <c r="E10" s="9">
        <f>'[1]Copiar directo LEAP agrupada'!E21</f>
        <v>0</v>
      </c>
      <c r="F10" s="9">
        <f>'[1]Copiar directo LEAP agrupada'!F21</f>
        <v>6.7721655431052666E-8</v>
      </c>
      <c r="G10" s="9">
        <f>'[1]Copiar directo LEAP agrupada'!G21</f>
        <v>6.7721655426184186E-8</v>
      </c>
      <c r="H10" s="9">
        <f>'[1]Copiar directo LEAP agrupada'!H21</f>
        <v>6.7721655430413395E-8</v>
      </c>
      <c r="I10" s="9">
        <f>'[1]Copiar directo LEAP agrupada'!I21</f>
        <v>6.2892344535715896E-8</v>
      </c>
      <c r="J10" s="9">
        <f>'[1]Copiar directo LEAP agrupada'!J21</f>
        <v>6.1037295548864066E-8</v>
      </c>
      <c r="K10" s="9">
        <f>'[1]Copiar directo LEAP agrupada'!K21</f>
        <v>6.1204249942302621E-8</v>
      </c>
      <c r="L10" s="9">
        <f>'[1]Copiar directo LEAP agrupada'!L21</f>
        <v>9.4329241546596632E-8</v>
      </c>
      <c r="M10" s="9">
        <f>'[1]Copiar directo LEAP agrupada'!M21</f>
        <v>9.4167502309112425E-8</v>
      </c>
      <c r="N10" s="9">
        <f>'[1]Copiar directo LEAP agrupada'!N21</f>
        <v>9.3997635458472231E-8</v>
      </c>
      <c r="O10" s="9">
        <f>'[1]Copiar directo LEAP agrupada'!O21</f>
        <v>9.3819686008326653E-8</v>
      </c>
      <c r="P10" s="9">
        <f>'[1]Copiar directo LEAP agrupada'!P21</f>
        <v>9.363370105499334E-8</v>
      </c>
      <c r="Q10" s="9">
        <f>'[1]Copiar directo LEAP agrupada'!Q21</f>
        <v>9.3439729756685228E-8</v>
      </c>
      <c r="R10" s="9">
        <f>'[1]Copiar directo LEAP agrupada'!R21</f>
        <v>9.3237823311858563E-8</v>
      </c>
      <c r="S10" s="9">
        <f>'[1]Copiar directo LEAP agrupada'!S21</f>
        <v>9.3028034936693392E-8</v>
      </c>
      <c r="T10" s="9">
        <f>'[1]Copiar directo LEAP agrupada'!T21</f>
        <v>9.2810419841720641E-8</v>
      </c>
      <c r="U10" s="9">
        <f>'[1]Copiar directo LEAP agrupada'!U21</f>
        <v>9.2585035207610978E-8</v>
      </c>
      <c r="V10" s="76">
        <f>'[1]Copiar directo LEAP agrupada'!V21</f>
        <v>9.2352112533540046E-8</v>
      </c>
      <c r="W10" s="9">
        <f>'[1]Copiar directo LEAP agrupada'!W21</f>
        <v>9.2111923714455612E-8</v>
      </c>
      <c r="X10" s="9">
        <f>'[1]Copiar directo LEAP agrupada'!X21</f>
        <v>9.1864968036719949E-8</v>
      </c>
      <c r="Y10" s="9">
        <f>'[1]Copiar directo LEAP agrupada'!Y21</f>
        <v>9.1611675286732047E-8</v>
      </c>
      <c r="Z10" s="9">
        <f>'[1]Copiar directo LEAP agrupada'!Z21</f>
        <v>9.1352398658123885E-8</v>
      </c>
      <c r="AA10" s="9">
        <f>'[1]Copiar directo LEAP agrupada'!AA21</f>
        <v>9.1087472587635796E-8</v>
      </c>
      <c r="AB10" s="9">
        <f>'[1]Copiar directo LEAP agrupada'!AB21</f>
        <v>9.0817261446813075E-8</v>
      </c>
      <c r="AC10" s="9">
        <f>'[1]Copiar directo LEAP agrupada'!AC21</f>
        <v>9.0542142865771212E-8</v>
      </c>
      <c r="AD10" s="9">
        <f>'[1]Copiar directo LEAP agrupada'!AD21</f>
        <v>9.0262354647285378E-8</v>
      </c>
      <c r="AE10" s="9">
        <f>'[1]Copiar directo LEAP agrupada'!AE21</f>
        <v>8.9978221539081633E-8</v>
      </c>
      <c r="AF10" s="76">
        <f>'[1]Copiar directo LEAP agrupada'!AF21</f>
        <v>8.9690009700061505E-8</v>
      </c>
      <c r="AG10" s="9">
        <f>'[1]Copiar directo LEAP agrupada'!AG21</f>
        <v>8.9397983460241475E-8</v>
      </c>
      <c r="AH10" s="9">
        <f>'[1]Copiar directo LEAP agrupada'!AH21</f>
        <v>8.9102485053079252E-8</v>
      </c>
      <c r="AI10" s="9">
        <f>'[1]Copiar directo LEAP agrupada'!AI21</f>
        <v>8.8803813956881503E-8</v>
      </c>
      <c r="AJ10" s="9">
        <f>'[1]Copiar directo LEAP agrupada'!AJ21</f>
        <v>8.8502291032000816E-8</v>
      </c>
      <c r="AK10" s="9">
        <f>'[1]Copiar directo LEAP agrupada'!AK21</f>
        <v>8.8198266073847117E-8</v>
      </c>
      <c r="AL10" s="9">
        <f>'[1]Copiar directo LEAP agrupada'!AL21</f>
        <v>8.7892133167068841E-8</v>
      </c>
      <c r="AM10" s="9">
        <f>'[1]Copiar directo LEAP agrupada'!AM21</f>
        <v>8.7584227111928656E-8</v>
      </c>
      <c r="AN10" s="9">
        <f>'[1]Copiar directo LEAP agrupada'!AN21</f>
        <v>8.7274792552756872E-8</v>
      </c>
      <c r="AO10" s="9">
        <f>'[1]Copiar directo LEAP agrupada'!AO21</f>
        <v>8.6964071953124502E-8</v>
      </c>
      <c r="AP10" s="76">
        <f>'[1]Copiar directo LEAP agrupada'!AP21</f>
        <v>8.6652258272442943E-8</v>
      </c>
      <c r="AQ10" s="9">
        <f>'[1]Copiar directo LEAP agrupada'!AQ21</f>
        <v>3.2053905293961951E-6</v>
      </c>
      <c r="AR10" s="77">
        <f t="shared" si="0"/>
        <v>1.533893388254115E-10</v>
      </c>
    </row>
    <row r="11" spans="1:44" x14ac:dyDescent="0.2">
      <c r="A11" t="s">
        <v>107</v>
      </c>
      <c r="B11" s="9">
        <f>'[1]Copiar directo LEAP agrupada'!B22</f>
        <v>3.0834658799728078E-5</v>
      </c>
      <c r="C11" s="9">
        <f>'[1]Copiar directo LEAP agrupada'!C22</f>
        <v>1.3191583141595712E-2</v>
      </c>
      <c r="D11" s="9">
        <f>'[1]Copiar directo LEAP agrupada'!D22</f>
        <v>1.4150421208970778E-2</v>
      </c>
      <c r="E11" s="9">
        <f>'[1]Copiar directo LEAP agrupada'!E22</f>
        <v>1.5073137254844554E-2</v>
      </c>
      <c r="F11" s="9">
        <f>'[1]Copiar directo LEAP agrupada'!F22</f>
        <v>1.7360186001368759E-2</v>
      </c>
      <c r="G11" s="9">
        <f>'[1]Copiar directo LEAP agrupada'!G22</f>
        <v>2.2524921964002367E-2</v>
      </c>
      <c r="H11" s="9">
        <f>'[1]Copiar directo LEAP agrupada'!H22</f>
        <v>0.52044509935020378</v>
      </c>
      <c r="I11" s="9">
        <f>'[1]Copiar directo LEAP agrupada'!I22</f>
        <v>0.20862093763169709</v>
      </c>
      <c r="J11" s="9">
        <f>'[1]Copiar directo LEAP agrupada'!J22</f>
        <v>0.28977380205992337</v>
      </c>
      <c r="K11" s="9">
        <f>'[1]Copiar directo LEAP agrupada'!K22</f>
        <v>0.35438255746410458</v>
      </c>
      <c r="L11" s="9">
        <f>'[1]Copiar directo LEAP agrupada'!L22</f>
        <v>0.23550581567351145</v>
      </c>
      <c r="M11" s="9">
        <f>'[1]Copiar directo LEAP agrupada'!M22</f>
        <v>0.24394635357801722</v>
      </c>
      <c r="N11" s="9">
        <f>'[1]Copiar directo LEAP agrupada'!N22</f>
        <v>0.33150362132243882</v>
      </c>
      <c r="O11" s="82">
        <f>'[1]Modelo e-Mobility R v4'!C52</f>
        <v>2.1928580394520583</v>
      </c>
      <c r="P11" s="82">
        <f>'[1]Modelo e-Mobility R v4'!D52</f>
        <v>3.3073569088212942</v>
      </c>
      <c r="Q11" s="82">
        <f>'[1]Modelo e-Mobility R v4'!E52</f>
        <v>4.882292282094074</v>
      </c>
      <c r="R11" s="82">
        <f>'[1]Modelo e-Mobility R v4'!F52</f>
        <v>7.7561263464918344</v>
      </c>
      <c r="S11" s="82">
        <f>'[1]Modelo e-Mobility R v4'!G52</f>
        <v>11.469303991160841</v>
      </c>
      <c r="T11" s="82">
        <f>'[1]Modelo e-Mobility R v4'!H52</f>
        <v>17.873752755321334</v>
      </c>
      <c r="U11" s="82">
        <f>'[1]Modelo e-Mobility R v4'!I52</f>
        <v>28.990857984485494</v>
      </c>
      <c r="V11" s="82">
        <f>'[1]Modelo e-Mobility R v4'!J52</f>
        <v>38.494657660583442</v>
      </c>
      <c r="W11" s="82">
        <f>'[1]Modelo e-Mobility R v4'!K52</f>
        <v>50.376584063997655</v>
      </c>
      <c r="X11" s="82">
        <f>'[1]Modelo e-Mobility R v4'!L52</f>
        <v>58.867875046940505</v>
      </c>
      <c r="Y11" s="82">
        <f>'[1]Modelo e-Mobility R v4'!M52</f>
        <v>61.327174194665517</v>
      </c>
      <c r="Z11" s="82">
        <f>'[1]Modelo e-Mobility R v4'!N52</f>
        <v>72.791983759072934</v>
      </c>
      <c r="AA11" s="82">
        <f>'[1]Modelo e-Mobility R v4'!O52</f>
        <v>79.776690420491846</v>
      </c>
      <c r="AB11" s="82">
        <f>'[1]Modelo e-Mobility R v4'!P52</f>
        <v>88.653616955078022</v>
      </c>
      <c r="AC11" s="82">
        <f>'[1]Modelo e-Mobility R v4'!Q52</f>
        <v>92.561671057140984</v>
      </c>
      <c r="AD11" s="82">
        <f>'[1]Modelo e-Mobility R v4'!R52</f>
        <v>100.27643124038985</v>
      </c>
      <c r="AE11" s="82">
        <f>'[1]Modelo e-Mobility R v4'!S52</f>
        <v>115.8595029312762</v>
      </c>
      <c r="AF11" s="82">
        <f>'[1]Modelo e-Mobility R v4'!T52</f>
        <v>121.7823787847104</v>
      </c>
      <c r="AG11" s="82">
        <f>'[1]Modelo e-Mobility R v4'!U52</f>
        <v>133.21980892887998</v>
      </c>
      <c r="AH11" s="82">
        <f>'[1]Modelo e-Mobility R v4'!V52</f>
        <v>139.54773508078128</v>
      </c>
      <c r="AI11" s="82">
        <f>'[1]Modelo e-Mobility R v4'!W52</f>
        <v>149.12237202665116</v>
      </c>
      <c r="AJ11" s="82">
        <f>'[1]Modelo e-Mobility R v4'!X52</f>
        <v>158.84924876909997</v>
      </c>
      <c r="AK11" s="82">
        <f>'[1]Modelo e-Mobility R v4'!Y52</f>
        <v>162.2719466580235</v>
      </c>
      <c r="AL11" s="82">
        <f>'[1]Modelo e-Mobility R v4'!Z52</f>
        <v>175.74136679523289</v>
      </c>
      <c r="AM11" s="82">
        <f>'[1]Modelo e-Mobility R v4'!AA52</f>
        <v>186.1214934510779</v>
      </c>
      <c r="AN11" s="82">
        <f>'[1]Modelo e-Mobility R v4'!AB52</f>
        <v>197.28001872353315</v>
      </c>
      <c r="AO11" s="82">
        <f>'[1]Modelo e-Mobility R v4'!AC52</f>
        <v>207.83139146924822</v>
      </c>
      <c r="AP11" s="82">
        <f>'[1]Modelo e-Mobility R v4'!AD52</f>
        <v>235.15264884630912</v>
      </c>
      <c r="AQ11" s="9">
        <f>'[1]Copiar directo LEAP agrupada'!AQ22</f>
        <v>1616.6314505466203</v>
      </c>
      <c r="AR11" s="77">
        <f t="shared" si="0"/>
        <v>0.41626046508992637</v>
      </c>
    </row>
    <row r="12" spans="1:44" x14ac:dyDescent="0.2">
      <c r="A12" t="s">
        <v>109</v>
      </c>
      <c r="B12" s="9">
        <f>'[1]Copiar directo LEAP agrupada'!B23</f>
        <v>0</v>
      </c>
      <c r="C12" s="9">
        <f>'[1]Copiar directo LEAP agrupada'!C23</f>
        <v>0</v>
      </c>
      <c r="D12" s="9">
        <f>'[1]Copiar directo LEAP agrupada'!D23</f>
        <v>0</v>
      </c>
      <c r="E12" s="9">
        <f>'[1]Copiar directo LEAP agrupada'!E23</f>
        <v>0</v>
      </c>
      <c r="F12" s="9">
        <f>'[1]Copiar directo LEAP agrupada'!F23</f>
        <v>0</v>
      </c>
      <c r="G12" s="9">
        <f>'[1]Copiar directo LEAP agrupada'!G23</f>
        <v>0</v>
      </c>
      <c r="H12" s="9">
        <f>'[1]Copiar directo LEAP agrupada'!H23</f>
        <v>0</v>
      </c>
      <c r="I12" s="9">
        <f>'[1]Copiar directo LEAP agrupada'!I23</f>
        <v>0</v>
      </c>
      <c r="J12" s="9">
        <f>'[1]Copiar directo LEAP agrupada'!J23</f>
        <v>0</v>
      </c>
      <c r="K12" s="9">
        <f>'[1]Copiar directo LEAP agrupada'!K23</f>
        <v>0</v>
      </c>
      <c r="L12" s="9">
        <f>'[1]Copiar directo LEAP agrupada'!L23</f>
        <v>0</v>
      </c>
      <c r="M12" s="9">
        <f>'[1]Copiar directo LEAP agrupada'!M23</f>
        <v>0</v>
      </c>
      <c r="N12" s="76">
        <f>'[1]Copiar directo LEAP agrupada'!N23</f>
        <v>2.5988502977258533E-6</v>
      </c>
      <c r="O12" s="9">
        <f>'[1]Copiar directo LEAP agrupada'!O23</f>
        <v>8.2758254233411239E-6</v>
      </c>
      <c r="P12" s="9">
        <f>'[1]Copiar directo LEAP agrupada'!P23</f>
        <v>2.1161956554186594E-5</v>
      </c>
      <c r="Q12" s="9">
        <f>'[1]Copiar directo LEAP agrupada'!Q23</f>
        <v>5.0411271927098381E-5</v>
      </c>
      <c r="R12" s="9">
        <f>'[1]Copiar directo LEAP agrupada'!R23</f>
        <v>1.1679804543902935E-4</v>
      </c>
      <c r="S12" s="9">
        <f>'[1]Copiar directo LEAP agrupada'!S23</f>
        <v>2.6744387828920473E-4</v>
      </c>
      <c r="T12" s="9">
        <f>'[1]Copiar directo LEAP agrupada'!T23</f>
        <v>6.0914526288626686E-4</v>
      </c>
      <c r="U12" s="9">
        <f>'[1]Copiar directo LEAP agrupada'!U23</f>
        <v>1.3834454413720867E-3</v>
      </c>
      <c r="V12" s="76">
        <f>'[1]Copiar directo LEAP agrupada'!V23</f>
        <v>3.1342688368185614E-3</v>
      </c>
      <c r="W12" s="9">
        <f>'[1]Copiar directo LEAP agrupada'!W23</f>
        <v>7.0743828225760738E-3</v>
      </c>
      <c r="X12" s="9">
        <f>'[1]Copiar directo LEAP agrupada'!X23</f>
        <v>1.5850022512266002E-2</v>
      </c>
      <c r="Y12" s="9">
        <f>'[1]Copiar directo LEAP agrupada'!Y23</f>
        <v>3.4969931684195106E-2</v>
      </c>
      <c r="Z12" s="9">
        <f>'[1]Copiar directo LEAP agrupada'!Z23</f>
        <v>7.4814888523144815E-2</v>
      </c>
      <c r="AA12" s="9">
        <f>'[1]Copiar directo LEAP agrupada'!AA23</f>
        <v>0.15135551572158681</v>
      </c>
      <c r="AB12" s="9">
        <f>'[1]Copiar directo LEAP agrupada'!AB23</f>
        <v>0.28097207465780516</v>
      </c>
      <c r="AC12" s="9">
        <f>'[1]Copiar directo LEAP agrupada'!AC23</f>
        <v>0.4692569021324533</v>
      </c>
      <c r="AD12" s="9">
        <f>'[1]Copiar directo LEAP agrupada'!AD23</f>
        <v>0.70680749757643391</v>
      </c>
      <c r="AE12" s="9">
        <f>'[1]Copiar directo LEAP agrupada'!AE23</f>
        <v>0.9780959039136583</v>
      </c>
      <c r="AF12" s="76">
        <f>'[1]Copiar directo LEAP agrupada'!AF23</f>
        <v>1.2705311102496344</v>
      </c>
      <c r="AG12" s="9">
        <f>'[1]Copiar directo LEAP agrupada'!AG23</f>
        <v>1.5765798856465094</v>
      </c>
      <c r="AH12" s="9">
        <f>'[1]Copiar directo LEAP agrupada'!AH23</f>
        <v>1.8923666086467748</v>
      </c>
      <c r="AI12" s="9">
        <f>'[1]Copiar directo LEAP agrupada'!AI23</f>
        <v>2.2160585349453115</v>
      </c>
      <c r="AJ12" s="9">
        <f>'[1]Copiar directo LEAP agrupada'!AJ23</f>
        <v>2.5468461544509364</v>
      </c>
      <c r="AK12" s="9">
        <f>'[1]Copiar directo LEAP agrupada'!AK23</f>
        <v>2.8844122155942991</v>
      </c>
      <c r="AL12" s="9">
        <f>'[1]Copiar directo LEAP agrupada'!AL23</f>
        <v>3.2286620642693369</v>
      </c>
      <c r="AM12" s="9">
        <f>'[1]Copiar directo LEAP agrupada'!AM23</f>
        <v>3.5796137615307546</v>
      </c>
      <c r="AN12" s="9">
        <f>'[1]Copiar directo LEAP agrupada'!AN23</f>
        <v>3.9373322358022036</v>
      </c>
      <c r="AO12" s="9">
        <f>'[1]Copiar directo LEAP agrupada'!AO23</f>
        <v>4.3019081441645524</v>
      </c>
      <c r="AP12" s="76">
        <f>'[1]Copiar directo LEAP agrupada'!AP23</f>
        <v>4.6734452983831538</v>
      </c>
      <c r="AQ12" s="9">
        <f>'[1]Copiar directo LEAP agrupada'!AQ23</f>
        <v>34.832546682596593</v>
      </c>
      <c r="AR12" s="77">
        <f t="shared" si="0"/>
        <v>8.272798639613688E-3</v>
      </c>
    </row>
    <row r="13" spans="1:44" x14ac:dyDescent="0.2">
      <c r="A13" t="s">
        <v>165</v>
      </c>
      <c r="B13">
        <f>B45</f>
        <v>15.481615426417097</v>
      </c>
      <c r="C13">
        <f t="shared" ref="C13:AP13" si="1">C45</f>
        <v>20.326090568949887</v>
      </c>
      <c r="D13">
        <f t="shared" si="1"/>
        <v>23.021801955136972</v>
      </c>
      <c r="E13">
        <f t="shared" si="1"/>
        <v>24.750316708789356</v>
      </c>
      <c r="F13">
        <f t="shared" si="1"/>
        <v>28.698467789557419</v>
      </c>
      <c r="G13">
        <f t="shared" si="1"/>
        <v>31.940374563635388</v>
      </c>
      <c r="H13">
        <f t="shared" si="1"/>
        <v>31.635370086666658</v>
      </c>
      <c r="I13">
        <f t="shared" si="1"/>
        <v>33.442115412237506</v>
      </c>
      <c r="J13">
        <f t="shared" si="1"/>
        <v>40.774245012910725</v>
      </c>
      <c r="K13">
        <f t="shared" si="1"/>
        <v>45.947084499025749</v>
      </c>
      <c r="L13">
        <f t="shared" si="1"/>
        <v>49.007771423296468</v>
      </c>
      <c r="M13">
        <f t="shared" si="1"/>
        <v>51.029013631386519</v>
      </c>
      <c r="N13">
        <f t="shared" si="1"/>
        <v>51.676040241766401</v>
      </c>
      <c r="O13">
        <f t="shared" si="1"/>
        <v>52.36168312247186</v>
      </c>
      <c r="P13">
        <f t="shared" si="1"/>
        <v>52.728583438203408</v>
      </c>
      <c r="Q13">
        <f t="shared" si="1"/>
        <v>52.873212361225455</v>
      </c>
      <c r="R13">
        <f t="shared" si="1"/>
        <v>52.939065619202395</v>
      </c>
      <c r="S13">
        <f t="shared" si="1"/>
        <v>52.89124460563022</v>
      </c>
      <c r="T13">
        <f t="shared" si="1"/>
        <v>52.533375056505434</v>
      </c>
      <c r="U13">
        <f t="shared" si="1"/>
        <v>51.794151708925995</v>
      </c>
      <c r="V13">
        <f t="shared" si="1"/>
        <v>50.348105847870883</v>
      </c>
      <c r="W13">
        <f t="shared" si="1"/>
        <v>47.500729306701601</v>
      </c>
      <c r="X13">
        <f t="shared" si="1"/>
        <v>44.289832166506471</v>
      </c>
      <c r="Y13">
        <f t="shared" si="1"/>
        <v>40.719179594090235</v>
      </c>
      <c r="Z13">
        <f t="shared" si="1"/>
        <v>39.103549620513519</v>
      </c>
      <c r="AA13">
        <f t="shared" si="1"/>
        <v>38.672400223741633</v>
      </c>
      <c r="AB13">
        <f t="shared" si="1"/>
        <v>37.590240830847556</v>
      </c>
      <c r="AC13">
        <f t="shared" si="1"/>
        <v>35.85868961627493</v>
      </c>
      <c r="AD13">
        <f t="shared" si="1"/>
        <v>34.129145546955343</v>
      </c>
      <c r="AE13">
        <f t="shared" si="1"/>
        <v>32.402278008450928</v>
      </c>
      <c r="AF13">
        <f t="shared" si="1"/>
        <v>31.661866716759633</v>
      </c>
      <c r="AG13">
        <f t="shared" si="1"/>
        <v>31.444163523284121</v>
      </c>
      <c r="AH13">
        <f t="shared" si="1"/>
        <v>31.2253630494947</v>
      </c>
      <c r="AI13">
        <f t="shared" si="1"/>
        <v>31.002815532469764</v>
      </c>
      <c r="AJ13">
        <f t="shared" si="1"/>
        <v>30.779203560788183</v>
      </c>
      <c r="AK13">
        <f t="shared" si="1"/>
        <v>30.550961588379863</v>
      </c>
      <c r="AL13">
        <f t="shared" si="1"/>
        <v>30.324203584970412</v>
      </c>
      <c r="AM13">
        <f t="shared" si="1"/>
        <v>30.095545889562231</v>
      </c>
      <c r="AN13">
        <f t="shared" si="1"/>
        <v>29.864058672664271</v>
      </c>
      <c r="AO13">
        <f t="shared" si="1"/>
        <v>29.6313436131895</v>
      </c>
      <c r="AP13">
        <f t="shared" si="1"/>
        <v>29.397586588199534</v>
      </c>
      <c r="AR13" s="77">
        <f t="shared" si="0"/>
        <v>5.2038763440522433E-2</v>
      </c>
    </row>
    <row r="14" spans="1:44" x14ac:dyDescent="0.2">
      <c r="A14" t="s">
        <v>166</v>
      </c>
      <c r="B14">
        <f>B39</f>
        <v>0</v>
      </c>
      <c r="C14">
        <f t="shared" ref="C14:AP14" si="2">C39</f>
        <v>0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5.1341826238128441</v>
      </c>
      <c r="U14">
        <f t="shared" si="2"/>
        <v>7.2269606827109421</v>
      </c>
      <c r="V14">
        <f t="shared" si="2"/>
        <v>7.281048841951586</v>
      </c>
      <c r="W14">
        <f t="shared" si="2"/>
        <v>9.0257661761729882</v>
      </c>
      <c r="X14">
        <f t="shared" si="2"/>
        <v>9.9136001543760059</v>
      </c>
      <c r="Y14">
        <f t="shared" si="2"/>
        <v>10.8139543879999</v>
      </c>
      <c r="Z14">
        <f t="shared" si="2"/>
        <v>11.381322566486375</v>
      </c>
      <c r="AA14">
        <f t="shared" si="2"/>
        <v>11.879978688620819</v>
      </c>
      <c r="AB14">
        <f t="shared" si="2"/>
        <v>12.039839372565043</v>
      </c>
      <c r="AC14">
        <f t="shared" si="2"/>
        <v>12.121171823898507</v>
      </c>
      <c r="AD14">
        <f t="shared" si="2"/>
        <v>12.288043832216802</v>
      </c>
      <c r="AE14">
        <f t="shared" si="2"/>
        <v>12.377790028312617</v>
      </c>
      <c r="AF14">
        <f t="shared" si="2"/>
        <v>12.564294055905236</v>
      </c>
      <c r="AG14">
        <f t="shared" si="2"/>
        <v>12.790061966533047</v>
      </c>
      <c r="AH14">
        <f t="shared" si="2"/>
        <v>12.921876886440597</v>
      </c>
      <c r="AI14">
        <f t="shared" si="2"/>
        <v>13.248609423189658</v>
      </c>
      <c r="AJ14">
        <f t="shared" si="2"/>
        <v>13.680513380684411</v>
      </c>
      <c r="AK14">
        <f t="shared" si="2"/>
        <v>14.413100775983285</v>
      </c>
      <c r="AL14">
        <f t="shared" si="2"/>
        <v>14.83573951364019</v>
      </c>
      <c r="AM14">
        <f t="shared" si="2"/>
        <v>15.169784032269254</v>
      </c>
      <c r="AN14">
        <f t="shared" si="2"/>
        <v>15.328091975403312</v>
      </c>
      <c r="AO14">
        <f t="shared" si="2"/>
        <v>17.248702620471867</v>
      </c>
      <c r="AP14">
        <f t="shared" si="2"/>
        <v>19.74554581125772</v>
      </c>
      <c r="AR14" s="77">
        <f t="shared" si="0"/>
        <v>3.495299807666867E-2</v>
      </c>
    </row>
    <row r="15" spans="1:44" x14ac:dyDescent="0.2">
      <c r="A15" t="s">
        <v>167</v>
      </c>
      <c r="D15">
        <f>D10/1000</f>
        <v>0</v>
      </c>
      <c r="E15">
        <f>E38</f>
        <v>37.004588703902087</v>
      </c>
      <c r="F15">
        <f t="shared" ref="F15:AP15" si="3">F38</f>
        <v>38.833482708463379</v>
      </c>
      <c r="G15">
        <f t="shared" si="3"/>
        <v>42.319509046150912</v>
      </c>
      <c r="H15">
        <f t="shared" si="3"/>
        <v>44.608874437704181</v>
      </c>
      <c r="I15">
        <f t="shared" si="3"/>
        <v>43.101949057181173</v>
      </c>
      <c r="J15">
        <f t="shared" si="3"/>
        <v>49.569146807222992</v>
      </c>
      <c r="K15">
        <f t="shared" si="3"/>
        <v>52.777468518238017</v>
      </c>
      <c r="L15">
        <f t="shared" si="3"/>
        <v>23.980653367420068</v>
      </c>
      <c r="M15">
        <f t="shared" si="3"/>
        <v>48.577708035325664</v>
      </c>
      <c r="N15">
        <f t="shared" si="3"/>
        <v>69.43007164953049</v>
      </c>
      <c r="O15">
        <f t="shared" si="3"/>
        <v>71.68552370641136</v>
      </c>
      <c r="P15">
        <f t="shared" si="3"/>
        <v>72.857434267616142</v>
      </c>
      <c r="Q15">
        <f t="shared" si="3"/>
        <v>74.920796861010601</v>
      </c>
      <c r="R15">
        <f t="shared" si="3"/>
        <v>76.693685858523196</v>
      </c>
      <c r="S15">
        <f t="shared" si="3"/>
        <v>77.505008469294921</v>
      </c>
      <c r="T15">
        <f t="shared" si="3"/>
        <v>73.853242357923207</v>
      </c>
      <c r="U15">
        <f t="shared" si="3"/>
        <v>73.072602458521771</v>
      </c>
      <c r="V15">
        <f t="shared" si="3"/>
        <v>73.619493846399365</v>
      </c>
      <c r="W15">
        <f t="shared" si="3"/>
        <v>73.026653607217824</v>
      </c>
      <c r="X15">
        <f t="shared" si="3"/>
        <v>72.699734465424058</v>
      </c>
      <c r="Y15">
        <f t="shared" si="3"/>
        <v>72.370310135076238</v>
      </c>
      <c r="Z15">
        <f t="shared" si="3"/>
        <v>72.924770518597853</v>
      </c>
      <c r="AA15">
        <f t="shared" si="3"/>
        <v>72.977011944385026</v>
      </c>
      <c r="AB15">
        <f t="shared" si="3"/>
        <v>73.959013288613832</v>
      </c>
      <c r="AC15">
        <f t="shared" si="3"/>
        <v>74.458626918233691</v>
      </c>
      <c r="AD15">
        <f t="shared" si="3"/>
        <v>75.483697826474668</v>
      </c>
      <c r="AE15">
        <f t="shared" si="3"/>
        <v>76.034995888206069</v>
      </c>
      <c r="AF15">
        <f t="shared" si="3"/>
        <v>77.180663486275023</v>
      </c>
      <c r="AG15">
        <f t="shared" si="3"/>
        <v>78.56752350870299</v>
      </c>
      <c r="AH15">
        <f t="shared" si="3"/>
        <v>79.377243730992248</v>
      </c>
      <c r="AI15">
        <f t="shared" si="3"/>
        <v>81.384315028165034</v>
      </c>
      <c r="AJ15">
        <f t="shared" si="3"/>
        <v>84.037439338489946</v>
      </c>
      <c r="AK15">
        <f t="shared" si="3"/>
        <v>84.987594230798024</v>
      </c>
      <c r="AL15">
        <f t="shared" si="3"/>
        <v>87.479705408016272</v>
      </c>
      <c r="AM15">
        <f t="shared" si="3"/>
        <v>89.449416190277333</v>
      </c>
      <c r="AN15">
        <f t="shared" si="3"/>
        <v>90.382887165309199</v>
      </c>
      <c r="AO15">
        <f t="shared" si="3"/>
        <v>90.555688757477284</v>
      </c>
      <c r="AP15">
        <f t="shared" si="3"/>
        <v>89.951930917951856</v>
      </c>
      <c r="AR15" s="77">
        <f t="shared" si="0"/>
        <v>0.15923032457149067</v>
      </c>
    </row>
    <row r="16" spans="1:44" x14ac:dyDescent="0.2">
      <c r="A16" t="s">
        <v>3</v>
      </c>
      <c r="B16" s="14">
        <f>SUM(B7:B15)</f>
        <v>316.60362292186176</v>
      </c>
      <c r="C16" s="14">
        <f t="shared" ref="C16:AP16" si="4">SUM(C7:C15)</f>
        <v>347.10851130716736</v>
      </c>
      <c r="D16" s="14">
        <f t="shared" si="4"/>
        <v>382.42989374475729</v>
      </c>
      <c r="E16" s="14">
        <f t="shared" si="4"/>
        <v>444.72717832212959</v>
      </c>
      <c r="F16" s="14">
        <f t="shared" si="4"/>
        <v>473.38147121223346</v>
      </c>
      <c r="G16" s="14">
        <f t="shared" si="4"/>
        <v>499.809047650357</v>
      </c>
      <c r="H16" s="14">
        <f t="shared" si="4"/>
        <v>519.68327463481364</v>
      </c>
      <c r="I16" s="14">
        <f t="shared" si="4"/>
        <v>534.62759573990274</v>
      </c>
      <c r="J16" s="14">
        <f t="shared" si="4"/>
        <v>558.33950975219193</v>
      </c>
      <c r="K16" s="14">
        <f t="shared" si="4"/>
        <v>581.90095455367555</v>
      </c>
      <c r="L16" s="14">
        <f t="shared" si="4"/>
        <v>588.54594059799945</v>
      </c>
      <c r="M16" s="14">
        <f t="shared" si="4"/>
        <v>636.92830792960524</v>
      </c>
      <c r="N16" s="14">
        <f t="shared" si="4"/>
        <v>665.48482256430782</v>
      </c>
      <c r="O16" s="14">
        <f t="shared" si="4"/>
        <v>700.64858851920997</v>
      </c>
      <c r="P16" s="14">
        <f t="shared" si="4"/>
        <v>729.87744449476656</v>
      </c>
      <c r="Q16" s="14">
        <f t="shared" si="4"/>
        <v>731.60434228724364</v>
      </c>
      <c r="R16" s="14">
        <f t="shared" si="4"/>
        <v>731.08364641688866</v>
      </c>
      <c r="S16" s="14">
        <f t="shared" si="4"/>
        <v>725.37397725451081</v>
      </c>
      <c r="T16" s="14">
        <f t="shared" si="4"/>
        <v>719.11599816168018</v>
      </c>
      <c r="U16" s="14">
        <f t="shared" si="4"/>
        <v>705.88695326889388</v>
      </c>
      <c r="V16" s="14">
        <f t="shared" si="4"/>
        <v>682.10806932731691</v>
      </c>
      <c r="W16" s="14">
        <f t="shared" si="4"/>
        <v>647.65151170444778</v>
      </c>
      <c r="X16" s="14">
        <f t="shared" si="4"/>
        <v>608.20705144849398</v>
      </c>
      <c r="Y16" s="14">
        <f t="shared" si="4"/>
        <v>577.31456839938801</v>
      </c>
      <c r="Z16" s="14">
        <f t="shared" si="4"/>
        <v>567.22522858726541</v>
      </c>
      <c r="AA16" s="14">
        <f t="shared" si="4"/>
        <v>557.11091757181134</v>
      </c>
      <c r="AB16" s="14">
        <f t="shared" si="4"/>
        <v>548.80498623245342</v>
      </c>
      <c r="AC16" s="14">
        <f t="shared" si="4"/>
        <v>529.77846249380605</v>
      </c>
      <c r="AD16" s="14">
        <f t="shared" si="4"/>
        <v>514.78926137054077</v>
      </c>
      <c r="AE16" s="14">
        <f t="shared" si="4"/>
        <v>507.40616453438821</v>
      </c>
      <c r="AF16" s="14">
        <f t="shared" si="4"/>
        <v>498.40924205705056</v>
      </c>
      <c r="AG16" s="14">
        <f t="shared" si="4"/>
        <v>500.05847736575146</v>
      </c>
      <c r="AH16" s="14">
        <f t="shared" si="4"/>
        <v>497.59053377720033</v>
      </c>
      <c r="AI16" s="14">
        <f t="shared" si="4"/>
        <v>501.45760795969494</v>
      </c>
      <c r="AJ16" s="14">
        <f t="shared" si="4"/>
        <v>507.83485364125482</v>
      </c>
      <c r="AK16" s="14">
        <f t="shared" si="4"/>
        <v>507.8745574965435</v>
      </c>
      <c r="AL16" s="14">
        <f t="shared" si="4"/>
        <v>520.35433803799356</v>
      </c>
      <c r="AM16" s="14">
        <f t="shared" si="4"/>
        <v>530.03288878642638</v>
      </c>
      <c r="AN16" s="14">
        <f t="shared" si="4"/>
        <v>539.94781884296015</v>
      </c>
      <c r="AO16" s="14">
        <f t="shared" si="4"/>
        <v>550.78236009339594</v>
      </c>
      <c r="AP16" s="14">
        <f t="shared" si="4"/>
        <v>564.91708573743165</v>
      </c>
      <c r="AQ16" s="14">
        <f>SUM(AQ7:AQ13)</f>
        <v>21448.904547209124</v>
      </c>
      <c r="AR16" s="9">
        <f>SUM(AR7:AR15)</f>
        <v>0.99999999999999989</v>
      </c>
    </row>
    <row r="17" spans="1:42" x14ac:dyDescent="0.2">
      <c r="O17">
        <v>1.6561999999999999</v>
      </c>
      <c r="AP17" s="18"/>
    </row>
    <row r="19" spans="1:42" x14ac:dyDescent="0.2">
      <c r="A19" t="s">
        <v>168</v>
      </c>
    </row>
    <row r="20" spans="1:42" x14ac:dyDescent="0.2">
      <c r="A20" t="s">
        <v>163</v>
      </c>
      <c r="B20">
        <f t="shared" ref="B20:AP26" si="5">B7/B$16*100</f>
        <v>4.7699022871703702</v>
      </c>
      <c r="C20">
        <f t="shared" si="5"/>
        <v>4.8064617716875659</v>
      </c>
      <c r="D20">
        <f t="shared" si="5"/>
        <v>4.8645757476237987</v>
      </c>
      <c r="E20">
        <f t="shared" si="5"/>
        <v>4.4009398604126497</v>
      </c>
      <c r="F20">
        <f t="shared" si="5"/>
        <v>4.2692933793475438</v>
      </c>
      <c r="G20">
        <f t="shared" si="5"/>
        <v>4.1958414386341101</v>
      </c>
      <c r="H20">
        <f t="shared" si="5"/>
        <v>4.1323290370321164</v>
      </c>
      <c r="I20">
        <f t="shared" si="5"/>
        <v>4.1056317451448079</v>
      </c>
      <c r="J20">
        <f t="shared" si="5"/>
        <v>4.0121211389224767</v>
      </c>
      <c r="K20">
        <f t="shared" si="5"/>
        <v>3.9617359785035298</v>
      </c>
      <c r="L20">
        <f t="shared" si="5"/>
        <v>4.1163209392578901</v>
      </c>
      <c r="M20">
        <f t="shared" si="5"/>
        <v>3.9545133401542074</v>
      </c>
      <c r="N20" s="83">
        <f t="shared" si="5"/>
        <v>3.8559591354399148</v>
      </c>
      <c r="O20">
        <f t="shared" si="5"/>
        <v>3.7532533843500673</v>
      </c>
      <c r="P20">
        <f t="shared" si="5"/>
        <v>3.7534174892784211</v>
      </c>
      <c r="Q20">
        <f t="shared" si="5"/>
        <v>3.8444379889202338</v>
      </c>
      <c r="R20">
        <f t="shared" si="5"/>
        <v>3.9705689829769462</v>
      </c>
      <c r="S20">
        <f t="shared" si="5"/>
        <v>4.0843883211595902</v>
      </c>
      <c r="T20">
        <f t="shared" si="5"/>
        <v>4.7168977585263345</v>
      </c>
      <c r="U20">
        <f t="shared" si="5"/>
        <v>4.9882081399698572</v>
      </c>
      <c r="V20">
        <f t="shared" si="5"/>
        <v>5.6353900411401279</v>
      </c>
      <c r="W20">
        <f t="shared" si="5"/>
        <v>6.2905392149199209</v>
      </c>
      <c r="X20">
        <f t="shared" si="5"/>
        <v>6.8278099349678119</v>
      </c>
      <c r="Y20">
        <f t="shared" si="5"/>
        <v>7.6308919124054038</v>
      </c>
      <c r="Z20">
        <f t="shared" si="5"/>
        <v>8.0255545245052549</v>
      </c>
      <c r="AA20">
        <f t="shared" si="5"/>
        <v>8.3508804694934611</v>
      </c>
      <c r="AB20">
        <f t="shared" si="5"/>
        <v>8.5689096893096686</v>
      </c>
      <c r="AC20">
        <f t="shared" si="5"/>
        <v>8.9708660735956354</v>
      </c>
      <c r="AD20">
        <f t="shared" si="5"/>
        <v>9.3286475206479906</v>
      </c>
      <c r="AE20">
        <f t="shared" si="5"/>
        <v>9.5633058280158796</v>
      </c>
      <c r="AF20">
        <f t="shared" si="5"/>
        <v>9.8375513356167072</v>
      </c>
      <c r="AG20">
        <f t="shared" si="5"/>
        <v>9.9138137227536163</v>
      </c>
      <c r="AH20">
        <f t="shared" si="5"/>
        <v>10.071874677670719</v>
      </c>
      <c r="AI20">
        <f t="shared" si="5"/>
        <v>10.100889381547768</v>
      </c>
      <c r="AJ20">
        <f t="shared" si="5"/>
        <v>10.079215069566686</v>
      </c>
      <c r="AK20">
        <f t="shared" si="5"/>
        <v>10.18269749608643</v>
      </c>
      <c r="AL20">
        <f t="shared" si="5"/>
        <v>10.039196728525727</v>
      </c>
      <c r="AM20">
        <f t="shared" si="5"/>
        <v>9.9536541192669468</v>
      </c>
      <c r="AN20">
        <f t="shared" si="5"/>
        <v>9.8633693739539687</v>
      </c>
      <c r="AO20">
        <f t="shared" si="5"/>
        <v>9.7599843625946772</v>
      </c>
      <c r="AP20" s="83">
        <f t="shared" si="5"/>
        <v>9.6040823180848633</v>
      </c>
    </row>
    <row r="21" spans="1:42" x14ac:dyDescent="0.2">
      <c r="A21" t="s">
        <v>105</v>
      </c>
      <c r="B21">
        <f t="shared" si="5"/>
        <v>33.547265947305192</v>
      </c>
      <c r="C21">
        <f t="shared" si="5"/>
        <v>33.449445719025704</v>
      </c>
      <c r="D21">
        <f t="shared" si="5"/>
        <v>33.221904155191609</v>
      </c>
      <c r="E21">
        <f t="shared" si="5"/>
        <v>31.015347803205934</v>
      </c>
      <c r="F21">
        <f t="shared" si="5"/>
        <v>31.664417861115844</v>
      </c>
      <c r="G21">
        <f t="shared" si="5"/>
        <v>31.893823785832907</v>
      </c>
      <c r="H21">
        <f t="shared" si="5"/>
        <v>32.828083478242611</v>
      </c>
      <c r="I21">
        <f t="shared" si="5"/>
        <v>33.932562399901563</v>
      </c>
      <c r="J21">
        <f t="shared" si="5"/>
        <v>33.584331643193913</v>
      </c>
      <c r="K21">
        <f t="shared" si="5"/>
        <v>33.306026066093253</v>
      </c>
      <c r="L21">
        <f t="shared" si="5"/>
        <v>35.622173522600917</v>
      </c>
      <c r="M21">
        <f t="shared" si="5"/>
        <v>34.629295044561644</v>
      </c>
      <c r="N21" s="83">
        <f t="shared" si="5"/>
        <v>33.567094241226343</v>
      </c>
      <c r="O21">
        <f t="shared" si="5"/>
        <v>32.164438943427868</v>
      </c>
      <c r="P21">
        <f t="shared" si="5"/>
        <v>33.527134354822437</v>
      </c>
      <c r="Q21">
        <f t="shared" si="5"/>
        <v>33.538009971460127</v>
      </c>
      <c r="R21">
        <f t="shared" si="5"/>
        <v>33.534967333290091</v>
      </c>
      <c r="S21">
        <f t="shared" si="5"/>
        <v>33.661109419048138</v>
      </c>
      <c r="T21">
        <f t="shared" si="5"/>
        <v>33.735283190494378</v>
      </c>
      <c r="U21">
        <f t="shared" si="5"/>
        <v>34.038553777228614</v>
      </c>
      <c r="V21">
        <f t="shared" si="5"/>
        <v>34.765647707142868</v>
      </c>
      <c r="W21">
        <f t="shared" si="5"/>
        <v>35.840265386832371</v>
      </c>
      <c r="X21">
        <f t="shared" si="5"/>
        <v>37.106742062328763</v>
      </c>
      <c r="Y21">
        <f t="shared" si="5"/>
        <v>37.698356923888113</v>
      </c>
      <c r="Z21">
        <f t="shared" si="5"/>
        <v>36.642022854570513</v>
      </c>
      <c r="AA21">
        <f t="shared" si="5"/>
        <v>35.236471251670672</v>
      </c>
      <c r="AB21">
        <f t="shared" si="5"/>
        <v>33.417095550165982</v>
      </c>
      <c r="AC21">
        <f t="shared" si="5"/>
        <v>31.989095653094768</v>
      </c>
      <c r="AD21">
        <f t="shared" si="5"/>
        <v>30.128530866258689</v>
      </c>
      <c r="AE21">
        <f t="shared" si="5"/>
        <v>27.778617903939463</v>
      </c>
      <c r="AF21">
        <f t="shared" si="5"/>
        <v>25.617379443362854</v>
      </c>
      <c r="AG21">
        <f t="shared" si="5"/>
        <v>23.15504882600127</v>
      </c>
      <c r="AH21">
        <f t="shared" si="5"/>
        <v>21.213060621753399</v>
      </c>
      <c r="AI21">
        <f t="shared" si="5"/>
        <v>19.349746705455249</v>
      </c>
      <c r="AJ21">
        <f t="shared" si="5"/>
        <v>17.743856386954086</v>
      </c>
      <c r="AK21">
        <f t="shared" si="5"/>
        <v>16.6534713044367</v>
      </c>
      <c r="AL21">
        <f t="shared" si="5"/>
        <v>15.411481988799014</v>
      </c>
      <c r="AM21">
        <f t="shared" si="5"/>
        <v>14.474038949435929</v>
      </c>
      <c r="AN21">
        <f t="shared" si="5"/>
        <v>13.692895122923323</v>
      </c>
      <c r="AO21">
        <f t="shared" si="5"/>
        <v>13.013689397775535</v>
      </c>
      <c r="AP21" s="83">
        <f t="shared" si="5"/>
        <v>12.357347602368803</v>
      </c>
    </row>
    <row r="22" spans="1:42" x14ac:dyDescent="0.2">
      <c r="A22" t="s">
        <v>106</v>
      </c>
      <c r="B22">
        <f t="shared" si="5"/>
        <v>56.792917329865325</v>
      </c>
      <c r="C22">
        <f t="shared" si="5"/>
        <v>55.884460293557915</v>
      </c>
      <c r="D22">
        <f t="shared" si="5"/>
        <v>55.889944860746432</v>
      </c>
      <c r="E22">
        <f t="shared" si="5"/>
        <v>50.694302927450643</v>
      </c>
      <c r="F22">
        <f t="shared" si="5"/>
        <v>49.796758822345808</v>
      </c>
      <c r="G22">
        <f t="shared" si="5"/>
        <v>49.048177127791384</v>
      </c>
      <c r="H22">
        <f t="shared" si="5"/>
        <v>48.268150065388255</v>
      </c>
      <c r="I22">
        <f t="shared" si="5"/>
        <v>47.605516340245693</v>
      </c>
      <c r="J22">
        <f t="shared" si="5"/>
        <v>46.170920993123573</v>
      </c>
      <c r="K22">
        <f t="shared" si="5"/>
        <v>45.705468217256495</v>
      </c>
      <c r="L22">
        <f t="shared" si="5"/>
        <v>47.820007661812411</v>
      </c>
      <c r="M22">
        <f t="shared" si="5"/>
        <v>45.739283104335456</v>
      </c>
      <c r="N22" s="83">
        <f t="shared" si="5"/>
        <v>44.328954469653567</v>
      </c>
      <c r="O22">
        <f t="shared" si="5"/>
        <v>46.064705794969569</v>
      </c>
      <c r="P22">
        <f t="shared" si="5"/>
        <v>45.059853816817579</v>
      </c>
      <c r="Q22">
        <f t="shared" si="5"/>
        <v>44.482565088305151</v>
      </c>
      <c r="R22">
        <f t="shared" si="5"/>
        <v>43.701949942130696</v>
      </c>
      <c r="S22">
        <f t="shared" si="5"/>
        <v>42.696890730916579</v>
      </c>
      <c r="T22">
        <f t="shared" si="5"/>
        <v>40.772984057244763</v>
      </c>
      <c r="U22">
        <f t="shared" si="5"/>
        <v>38.15287631995875</v>
      </c>
      <c r="V22">
        <f t="shared" si="5"/>
        <v>34.713398190673821</v>
      </c>
      <c r="W22">
        <f t="shared" si="5"/>
        <v>30.086228111492169</v>
      </c>
      <c r="X22">
        <f t="shared" si="5"/>
        <v>25.518795920134185</v>
      </c>
      <c r="Y22">
        <f t="shared" si="5"/>
        <v>22.579825613572002</v>
      </c>
      <c r="Z22">
        <f t="shared" si="5"/>
        <v>20.729511545654631</v>
      </c>
      <c r="AA22">
        <f t="shared" si="5"/>
        <v>19.892553183441709</v>
      </c>
      <c r="AB22">
        <f t="shared" si="5"/>
        <v>19.289185776634692</v>
      </c>
      <c r="AC22">
        <f t="shared" si="5"/>
        <v>18.368430863308109</v>
      </c>
      <c r="AD22">
        <f t="shared" si="5"/>
        <v>17.246633685535638</v>
      </c>
      <c r="AE22">
        <f t="shared" si="5"/>
        <v>15.821305361208063</v>
      </c>
      <c r="AF22">
        <f t="shared" si="5"/>
        <v>15.497075400791926</v>
      </c>
      <c r="AG22">
        <f t="shared" si="5"/>
        <v>15.417534630342852</v>
      </c>
      <c r="AH22">
        <f t="shared" si="5"/>
        <v>15.465541757661965</v>
      </c>
      <c r="AI22">
        <f t="shared" si="5"/>
        <v>15.31554828476013</v>
      </c>
      <c r="AJ22">
        <f t="shared" si="5"/>
        <v>15.092770334676484</v>
      </c>
      <c r="AK22">
        <f t="shared" si="5"/>
        <v>15.057353684310979</v>
      </c>
      <c r="AL22">
        <f t="shared" si="5"/>
        <v>14.665189514128516</v>
      </c>
      <c r="AM22">
        <f t="shared" si="5"/>
        <v>14.365566693895898</v>
      </c>
      <c r="AN22">
        <f t="shared" si="5"/>
        <v>14.068747197458196</v>
      </c>
      <c r="AO22">
        <f t="shared" si="5"/>
        <v>13.758601051001879</v>
      </c>
      <c r="AP22" s="83">
        <f t="shared" si="5"/>
        <v>10.963035082385213</v>
      </c>
    </row>
    <row r="23" spans="1:42" x14ac:dyDescent="0.2">
      <c r="A23" t="s">
        <v>108</v>
      </c>
      <c r="B23">
        <f t="shared" si="5"/>
        <v>0</v>
      </c>
      <c r="C23">
        <f t="shared" si="5"/>
        <v>0</v>
      </c>
      <c r="D23">
        <f t="shared" si="5"/>
        <v>0</v>
      </c>
      <c r="E23">
        <f t="shared" si="5"/>
        <v>0</v>
      </c>
      <c r="F23">
        <f t="shared" si="5"/>
        <v>1.4305937082334741E-8</v>
      </c>
      <c r="G23">
        <f t="shared" si="5"/>
        <v>1.3549505705138633E-8</v>
      </c>
      <c r="H23">
        <f t="shared" si="5"/>
        <v>1.3031332493431128E-8</v>
      </c>
      <c r="I23">
        <f t="shared" si="5"/>
        <v>1.1763766972910454E-8</v>
      </c>
      <c r="J23">
        <f t="shared" si="5"/>
        <v>1.0931932002439569E-8</v>
      </c>
      <c r="K23">
        <f t="shared" si="5"/>
        <v>1.051798411110134E-8</v>
      </c>
      <c r="L23">
        <f t="shared" si="5"/>
        <v>1.6027506952261403E-8</v>
      </c>
      <c r="M23">
        <f t="shared" si="5"/>
        <v>1.4784631352814678E-8</v>
      </c>
      <c r="N23" s="83">
        <f t="shared" si="5"/>
        <v>1.4124685082414327E-8</v>
      </c>
      <c r="O23">
        <f t="shared" si="5"/>
        <v>1.339040533951698E-8</v>
      </c>
      <c r="P23">
        <f t="shared" si="5"/>
        <v>1.2828688125827504E-8</v>
      </c>
      <c r="Q23">
        <f t="shared" si="5"/>
        <v>1.2771893816890275E-8</v>
      </c>
      <c r="R23">
        <f t="shared" si="5"/>
        <v>1.2753372855325942E-8</v>
      </c>
      <c r="S23">
        <f t="shared" si="5"/>
        <v>1.2824837649786929E-8</v>
      </c>
      <c r="T23">
        <f t="shared" si="5"/>
        <v>1.2906182045591745E-8</v>
      </c>
      <c r="U23">
        <f t="shared" si="5"/>
        <v>1.3116127841555743E-8</v>
      </c>
      <c r="V23">
        <f t="shared" si="5"/>
        <v>1.353922005711149E-8</v>
      </c>
      <c r="W23">
        <f t="shared" si="5"/>
        <v>1.422245174291979E-8</v>
      </c>
      <c r="X23">
        <f t="shared" si="5"/>
        <v>1.5104226072015469E-8</v>
      </c>
      <c r="Y23">
        <f t="shared" si="5"/>
        <v>1.586858885974878E-8</v>
      </c>
      <c r="Z23">
        <f t="shared" si="5"/>
        <v>1.6105136734775837E-8</v>
      </c>
      <c r="AA23">
        <f t="shared" si="5"/>
        <v>1.6349970843264737E-8</v>
      </c>
      <c r="AB23">
        <f t="shared" si="5"/>
        <v>1.654818445988868E-8</v>
      </c>
      <c r="AC23">
        <f t="shared" si="5"/>
        <v>1.7090566958793609E-8</v>
      </c>
      <c r="AD23">
        <f t="shared" si="5"/>
        <v>1.7533845676379665E-8</v>
      </c>
      <c r="AE23">
        <f t="shared" si="5"/>
        <v>1.7732977608115674E-8</v>
      </c>
      <c r="AF23">
        <f t="shared" si="5"/>
        <v>1.7995254126887784E-8</v>
      </c>
      <c r="AG23">
        <f t="shared" si="5"/>
        <v>1.7877505833153638E-8</v>
      </c>
      <c r="AH23">
        <f t="shared" si="5"/>
        <v>1.7906788615270467E-8</v>
      </c>
      <c r="AI23">
        <f t="shared" si="5"/>
        <v>1.7709136833759868E-8</v>
      </c>
      <c r="AJ23">
        <f t="shared" si="5"/>
        <v>1.7427376320751841E-8</v>
      </c>
      <c r="AK23">
        <f t="shared" si="5"/>
        <v>1.7366151694741549E-8</v>
      </c>
      <c r="AL23">
        <f t="shared" si="5"/>
        <v>1.6890823568122423E-8</v>
      </c>
      <c r="AM23">
        <f t="shared" si="5"/>
        <v>1.6524300466045269E-8</v>
      </c>
      <c r="AN23">
        <f t="shared" si="5"/>
        <v>1.6163560534381956E-8</v>
      </c>
      <c r="AO23">
        <f t="shared" si="5"/>
        <v>1.5789189751534172E-8</v>
      </c>
      <c r="AP23" s="83">
        <f t="shared" si="5"/>
        <v>1.5338933882541148E-8</v>
      </c>
    </row>
    <row r="24" spans="1:42" x14ac:dyDescent="0.2">
      <c r="A24" t="s">
        <v>107</v>
      </c>
      <c r="B24">
        <f t="shared" si="5"/>
        <v>9.7391996071182414E-6</v>
      </c>
      <c r="C24">
        <f t="shared" si="5"/>
        <v>3.8004205347537739E-3</v>
      </c>
      <c r="D24">
        <f t="shared" si="5"/>
        <v>3.7001347019213677E-3</v>
      </c>
      <c r="E24">
        <f t="shared" si="5"/>
        <v>3.3892997751368858E-3</v>
      </c>
      <c r="F24">
        <f t="shared" si="5"/>
        <v>3.6672719692456193E-3</v>
      </c>
      <c r="G24">
        <f t="shared" si="5"/>
        <v>4.5067055248187004E-3</v>
      </c>
      <c r="H24">
        <f t="shared" si="5"/>
        <v>0.1001465940415199</v>
      </c>
      <c r="I24">
        <f t="shared" si="5"/>
        <v>3.9021730134033622E-2</v>
      </c>
      <c r="J24">
        <f t="shared" si="5"/>
        <v>5.1899211321895129E-2</v>
      </c>
      <c r="K24">
        <f t="shared" si="5"/>
        <v>6.0900837967505977E-2</v>
      </c>
      <c r="L24">
        <f t="shared" si="5"/>
        <v>4.0014856857940914E-2</v>
      </c>
      <c r="M24">
        <f t="shared" si="5"/>
        <v>3.8300441437590926E-2</v>
      </c>
      <c r="N24" s="83">
        <f t="shared" si="5"/>
        <v>4.9813851508297112E-2</v>
      </c>
      <c r="O24">
        <f t="shared" si="5"/>
        <v>0.31297544523518811</v>
      </c>
      <c r="P24">
        <f t="shared" si="5"/>
        <v>0.45313866509612477</v>
      </c>
      <c r="Q24">
        <f t="shared" si="5"/>
        <v>0.66734052819183254</v>
      </c>
      <c r="R24">
        <f t="shared" si="5"/>
        <v>1.0609081990146212</v>
      </c>
      <c r="S24">
        <f t="shared" si="5"/>
        <v>1.5811573547994298</v>
      </c>
      <c r="T24">
        <f t="shared" si="5"/>
        <v>2.4855173297511239</v>
      </c>
      <c r="U24">
        <f t="shared" si="5"/>
        <v>4.1070114485374249</v>
      </c>
      <c r="V24">
        <f t="shared" si="5"/>
        <v>5.6434836929207126</v>
      </c>
      <c r="W24">
        <f t="shared" si="5"/>
        <v>7.7783473293252703</v>
      </c>
      <c r="X24">
        <f t="shared" si="5"/>
        <v>9.6789201813333019</v>
      </c>
      <c r="Y24">
        <f t="shared" si="5"/>
        <v>10.62283502817119</v>
      </c>
      <c r="Z24">
        <f t="shared" si="5"/>
        <v>12.83299474185397</v>
      </c>
      <c r="AA24">
        <f t="shared" si="5"/>
        <v>14.319714064876257</v>
      </c>
      <c r="AB24">
        <f t="shared" si="5"/>
        <v>16.153937952292519</v>
      </c>
      <c r="AC24">
        <f t="shared" si="5"/>
        <v>17.471769354576804</v>
      </c>
      <c r="AD24">
        <f t="shared" si="5"/>
        <v>19.479122577930344</v>
      </c>
      <c r="AE24">
        <f t="shared" si="5"/>
        <v>22.833680595424475</v>
      </c>
      <c r="AF24">
        <f t="shared" si="5"/>
        <v>24.434213595656107</v>
      </c>
      <c r="AG24">
        <f t="shared" si="5"/>
        <v>26.640846012783559</v>
      </c>
      <c r="AH24">
        <f t="shared" si="5"/>
        <v>28.044692494746045</v>
      </c>
      <c r="AI24">
        <f t="shared" si="5"/>
        <v>29.737782348819604</v>
      </c>
      <c r="AJ24">
        <f t="shared" si="5"/>
        <v>31.279705918198836</v>
      </c>
      <c r="AK24">
        <f t="shared" si="5"/>
        <v>31.951186422471633</v>
      </c>
      <c r="AL24">
        <f t="shared" si="5"/>
        <v>33.773402842737745</v>
      </c>
      <c r="AM24">
        <f t="shared" si="5"/>
        <v>35.115083872856509</v>
      </c>
      <c r="AN24">
        <f t="shared" si="5"/>
        <v>36.536867422907505</v>
      </c>
      <c r="AO24">
        <f t="shared" si="5"/>
        <v>37.733850342267012</v>
      </c>
      <c r="AP24" s="83">
        <f t="shared" si="5"/>
        <v>41.626046508992637</v>
      </c>
    </row>
    <row r="25" spans="1:42" x14ac:dyDescent="0.2">
      <c r="A25" t="s">
        <v>109</v>
      </c>
      <c r="B25">
        <f t="shared" si="5"/>
        <v>0</v>
      </c>
      <c r="C25">
        <f t="shared" si="5"/>
        <v>0</v>
      </c>
      <c r="D25">
        <f t="shared" si="5"/>
        <v>0</v>
      </c>
      <c r="E25">
        <f t="shared" si="5"/>
        <v>0</v>
      </c>
      <c r="F25">
        <f t="shared" si="5"/>
        <v>0</v>
      </c>
      <c r="G25">
        <f t="shared" si="5"/>
        <v>0</v>
      </c>
      <c r="H25">
        <f t="shared" si="5"/>
        <v>0</v>
      </c>
      <c r="I25">
        <f t="shared" si="5"/>
        <v>0</v>
      </c>
      <c r="J25">
        <f t="shared" si="5"/>
        <v>0</v>
      </c>
      <c r="K25">
        <f t="shared" si="5"/>
        <v>0</v>
      </c>
      <c r="L25">
        <f t="shared" si="5"/>
        <v>0</v>
      </c>
      <c r="M25">
        <f t="shared" si="5"/>
        <v>0</v>
      </c>
      <c r="N25" s="83">
        <f t="shared" si="5"/>
        <v>3.9051984502241868E-7</v>
      </c>
      <c r="O25">
        <f t="shared" si="5"/>
        <v>1.1811663591347151E-6</v>
      </c>
      <c r="P25">
        <f t="shared" si="5"/>
        <v>2.8993849191812271E-6</v>
      </c>
      <c r="Q25">
        <f t="shared" si="5"/>
        <v>6.8905102134161236E-6</v>
      </c>
      <c r="R25">
        <f t="shared" si="5"/>
        <v>1.5976016699521022E-5</v>
      </c>
      <c r="S25">
        <f t="shared" si="5"/>
        <v>3.686979222792923E-5</v>
      </c>
      <c r="T25">
        <f t="shared" si="5"/>
        <v>8.4707510950036134E-5</v>
      </c>
      <c r="U25">
        <f t="shared" si="5"/>
        <v>1.9598682692256673E-4</v>
      </c>
      <c r="V25">
        <f t="shared" si="5"/>
        <v>4.5949739898393558E-4</v>
      </c>
      <c r="W25">
        <f t="shared" si="5"/>
        <v>1.0923131799628115E-3</v>
      </c>
      <c r="X25">
        <f t="shared" si="5"/>
        <v>2.6060241285460104E-3</v>
      </c>
      <c r="Y25">
        <f t="shared" si="5"/>
        <v>6.0573444008436656E-3</v>
      </c>
      <c r="Z25">
        <f t="shared" si="5"/>
        <v>1.3189626404572878E-2</v>
      </c>
      <c r="AA25">
        <f t="shared" si="5"/>
        <v>2.716793208456145E-2</v>
      </c>
      <c r="AB25">
        <f t="shared" si="5"/>
        <v>5.1197070308467617E-2</v>
      </c>
      <c r="AC25">
        <f t="shared" si="5"/>
        <v>8.8576062515553791E-2</v>
      </c>
      <c r="AD25">
        <f t="shared" si="5"/>
        <v>0.13730035776089744</v>
      </c>
      <c r="AE25">
        <f t="shared" si="5"/>
        <v>0.19276389848578007</v>
      </c>
      <c r="AF25">
        <f t="shared" si="5"/>
        <v>0.25491724531548765</v>
      </c>
      <c r="AG25">
        <f t="shared" si="5"/>
        <v>0.31527910374637474</v>
      </c>
      <c r="AH25">
        <f t="shared" si="5"/>
        <v>0.38030599060674558</v>
      </c>
      <c r="AI25">
        <f t="shared" si="5"/>
        <v>0.44192340484410975</v>
      </c>
      <c r="AJ25">
        <f t="shared" si="5"/>
        <v>0.50151070494465944</v>
      </c>
      <c r="AK25">
        <f t="shared" si="5"/>
        <v>0.56793792345345628</v>
      </c>
      <c r="AL25">
        <f t="shared" si="5"/>
        <v>0.62047374803159561</v>
      </c>
      <c r="AM25">
        <f t="shared" si="5"/>
        <v>0.67535691412031207</v>
      </c>
      <c r="AN25">
        <f t="shared" si="5"/>
        <v>0.7292060636969343</v>
      </c>
      <c r="AO25">
        <f t="shared" si="5"/>
        <v>0.78105408884828476</v>
      </c>
      <c r="AP25" s="83">
        <f t="shared" si="5"/>
        <v>0.82727986396136877</v>
      </c>
    </row>
    <row r="26" spans="1:42" x14ac:dyDescent="0.2">
      <c r="A26" t="s">
        <v>165</v>
      </c>
      <c r="B26">
        <f t="shared" si="5"/>
        <v>4.8899046964595172</v>
      </c>
      <c r="C26">
        <f t="shared" si="5"/>
        <v>5.8558317951940637</v>
      </c>
      <c r="D26">
        <f t="shared" si="5"/>
        <v>6.0198751017362317</v>
      </c>
      <c r="E26">
        <f t="shared" si="5"/>
        <v>5.5652808992172584</v>
      </c>
      <c r="F26">
        <f t="shared" si="5"/>
        <v>6.0624400266589422</v>
      </c>
      <c r="G26">
        <f t="shared" si="5"/>
        <v>6.3905154806199862</v>
      </c>
      <c r="H26">
        <f t="shared" si="5"/>
        <v>6.0874327943105602</v>
      </c>
      <c r="I26">
        <f t="shared" si="5"/>
        <v>6.2552168422871963</v>
      </c>
      <c r="J26">
        <f t="shared" si="5"/>
        <v>7.3027690680545918</v>
      </c>
      <c r="K26">
        <f t="shared" ref="K26:AP26" si="6">K13/K$16*100</f>
        <v>7.8960318142574053</v>
      </c>
      <c r="L26">
        <f t="shared" si="6"/>
        <v>8.3269237017422135</v>
      </c>
      <c r="M26">
        <f t="shared" si="6"/>
        <v>8.0117358572522992</v>
      </c>
      <c r="N26" s="83">
        <f t="shared" si="6"/>
        <v>7.7651718701327397</v>
      </c>
      <c r="O26">
        <f t="shared" si="6"/>
        <v>7.4733160075489451</v>
      </c>
      <c r="P26">
        <f t="shared" si="6"/>
        <v>7.2243064689720633</v>
      </c>
      <c r="Q26">
        <f t="shared" si="6"/>
        <v>7.2270227642342633</v>
      </c>
      <c r="R26">
        <f t="shared" si="6"/>
        <v>7.2411776516492816</v>
      </c>
      <c r="S26">
        <f t="shared" si="6"/>
        <v>7.2915828612738283</v>
      </c>
      <c r="T26">
        <f t="shared" si="6"/>
        <v>7.3052713596693284</v>
      </c>
      <c r="U26">
        <f t="shared" si="6"/>
        <v>7.3374570062631577</v>
      </c>
      <c r="V26">
        <f t="shared" si="6"/>
        <v>7.3812505835802984</v>
      </c>
      <c r="W26">
        <f t="shared" si="6"/>
        <v>7.3343037803914362</v>
      </c>
      <c r="X26">
        <f t="shared" si="6"/>
        <v>7.2820320088408508</v>
      </c>
      <c r="Y26">
        <f t="shared" si="6"/>
        <v>7.0532049289843286</v>
      </c>
      <c r="Z26">
        <f t="shared" si="6"/>
        <v>6.8938311714211054</v>
      </c>
      <c r="AA26">
        <f t="shared" si="6"/>
        <v>6.9415979841674487</v>
      </c>
      <c r="AB26">
        <f t="shared" si="6"/>
        <v>6.8494714468439115</v>
      </c>
      <c r="AC26">
        <f t="shared" si="6"/>
        <v>6.7686197448417733</v>
      </c>
      <c r="AD26">
        <f t="shared" si="6"/>
        <v>6.6297314470181776</v>
      </c>
      <c r="AE26">
        <f t="shared" si="6"/>
        <v>6.3858660523338884</v>
      </c>
      <c r="AF26">
        <f t="shared" si="6"/>
        <v>6.3525841908716947</v>
      </c>
      <c r="AG26">
        <f t="shared" si="6"/>
        <v>6.288097281927552</v>
      </c>
      <c r="AH26">
        <f t="shared" si="6"/>
        <v>6.2753129189302621</v>
      </c>
      <c r="AI26">
        <f t="shared" si="6"/>
        <v>6.1825396684302856</v>
      </c>
      <c r="AJ26">
        <f t="shared" si="6"/>
        <v>6.0608686741558815</v>
      </c>
      <c r="AK26">
        <f t="shared" si="6"/>
        <v>6.0154542371592985</v>
      </c>
      <c r="AL26">
        <f t="shared" si="6"/>
        <v>5.827606568883124</v>
      </c>
      <c r="AM26">
        <f t="shared" si="6"/>
        <v>5.678052537167944</v>
      </c>
      <c r="AN26">
        <f t="shared" si="6"/>
        <v>5.5309156978648728</v>
      </c>
      <c r="AO26">
        <f t="shared" si="6"/>
        <v>5.3798643094097871</v>
      </c>
      <c r="AP26" s="83">
        <f t="shared" si="6"/>
        <v>5.2038763440522429</v>
      </c>
    </row>
    <row r="27" spans="1:42" x14ac:dyDescent="0.2">
      <c r="A27" t="s">
        <v>169</v>
      </c>
      <c r="B27">
        <f t="shared" ref="B27:AP28" si="7">B14/B$16*100</f>
        <v>0</v>
      </c>
      <c r="C27">
        <f t="shared" si="7"/>
        <v>0</v>
      </c>
      <c r="D27">
        <f t="shared" si="7"/>
        <v>0</v>
      </c>
      <c r="E27">
        <f t="shared" si="7"/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 s="83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0.71395750295330185</v>
      </c>
      <c r="U27">
        <f t="shared" si="7"/>
        <v>1.0238127577289238</v>
      </c>
      <c r="V27">
        <f t="shared" si="7"/>
        <v>1.0674333246243559</v>
      </c>
      <c r="W27">
        <f t="shared" si="7"/>
        <v>1.3936146234600078</v>
      </c>
      <c r="X27">
        <f t="shared" si="7"/>
        <v>1.629971262379476</v>
      </c>
      <c r="Y27">
        <f t="shared" si="7"/>
        <v>1.8731476702522381</v>
      </c>
      <c r="Z27">
        <f t="shared" si="7"/>
        <v>2.0064908951304519</v>
      </c>
      <c r="AA27">
        <f t="shared" si="7"/>
        <v>2.1324261137082265</v>
      </c>
      <c r="AB27">
        <f t="shared" si="7"/>
        <v>2.1938283497055204</v>
      </c>
      <c r="AC27">
        <f t="shared" si="7"/>
        <v>2.2879699123367483</v>
      </c>
      <c r="AD27">
        <f t="shared" si="7"/>
        <v>2.3870046938240184</v>
      </c>
      <c r="AE27">
        <f t="shared" si="7"/>
        <v>2.4394244480003247</v>
      </c>
      <c r="AF27">
        <f t="shared" si="7"/>
        <v>2.5208790278545958</v>
      </c>
      <c r="AG27">
        <f t="shared" si="7"/>
        <v>2.5577132566394178</v>
      </c>
      <c r="AH27">
        <f t="shared" si="7"/>
        <v>2.5968896129013697</v>
      </c>
      <c r="AI27">
        <f t="shared" si="7"/>
        <v>2.6420198263807229</v>
      </c>
      <c r="AJ27">
        <f t="shared" si="7"/>
        <v>2.6938902051706388</v>
      </c>
      <c r="AK27">
        <f t="shared" si="7"/>
        <v>2.8379253426337225</v>
      </c>
      <c r="AL27">
        <f t="shared" si="7"/>
        <v>2.8510840458405022</v>
      </c>
      <c r="AM27">
        <f t="shared" si="7"/>
        <v>2.8620458000261619</v>
      </c>
      <c r="AN27">
        <f t="shared" si="7"/>
        <v>2.8388098702295852</v>
      </c>
      <c r="AO27">
        <f t="shared" si="7"/>
        <v>3.1316730291701811</v>
      </c>
      <c r="AP27" s="83">
        <f t="shared" si="7"/>
        <v>3.4952998076668669</v>
      </c>
    </row>
    <row r="28" spans="1:42" x14ac:dyDescent="0.2">
      <c r="A28" t="s">
        <v>167</v>
      </c>
      <c r="B28" s="18">
        <f>B15/B$16*100</f>
        <v>0</v>
      </c>
      <c r="C28" s="18">
        <f t="shared" si="7"/>
        <v>0</v>
      </c>
      <c r="D28" s="18">
        <f t="shared" si="7"/>
        <v>0</v>
      </c>
      <c r="E28">
        <f t="shared" si="7"/>
        <v>8.320739209938397</v>
      </c>
      <c r="F28">
        <f t="shared" si="7"/>
        <v>8.2034226242566586</v>
      </c>
      <c r="G28">
        <f t="shared" si="7"/>
        <v>8.4671354480472836</v>
      </c>
      <c r="H28">
        <f t="shared" si="7"/>
        <v>8.5838580179535811</v>
      </c>
      <c r="I28">
        <f t="shared" si="7"/>
        <v>8.0620509305229255</v>
      </c>
      <c r="J28">
        <f t="shared" si="7"/>
        <v>8.8779579344516186</v>
      </c>
      <c r="K28">
        <f t="shared" si="7"/>
        <v>9.0698370754038233</v>
      </c>
      <c r="L28">
        <f t="shared" si="7"/>
        <v>4.0745593017011084</v>
      </c>
      <c r="M28">
        <f t="shared" si="7"/>
        <v>7.6268721974741593</v>
      </c>
      <c r="N28">
        <f t="shared" si="7"/>
        <v>10.433006027394599</v>
      </c>
      <c r="O28">
        <f t="shared" si="7"/>
        <v>10.231309229911611</v>
      </c>
      <c r="P28">
        <f t="shared" si="7"/>
        <v>9.9821462927997846</v>
      </c>
      <c r="Q28">
        <f t="shared" si="7"/>
        <v>10.240616755606281</v>
      </c>
      <c r="R28">
        <f t="shared" si="7"/>
        <v>10.490411902168285</v>
      </c>
      <c r="S28">
        <f t="shared" si="7"/>
        <v>10.684834430185363</v>
      </c>
      <c r="T28">
        <f t="shared" si="7"/>
        <v>10.270004080943648</v>
      </c>
      <c r="U28">
        <f t="shared" si="7"/>
        <v>10.351884550370233</v>
      </c>
      <c r="V28">
        <f t="shared" si="7"/>
        <v>10.7929369489796</v>
      </c>
      <c r="W28">
        <f t="shared" si="7"/>
        <v>11.275609226176428</v>
      </c>
      <c r="X28">
        <f t="shared" si="7"/>
        <v>11.953122590782826</v>
      </c>
      <c r="Y28">
        <f t="shared" si="7"/>
        <v>12.535680562457282</v>
      </c>
      <c r="Z28">
        <f t="shared" si="7"/>
        <v>12.856404624354372</v>
      </c>
      <c r="AA28">
        <f t="shared" si="7"/>
        <v>13.099188984207677</v>
      </c>
      <c r="AB28">
        <f t="shared" si="7"/>
        <v>13.476374148191056</v>
      </c>
      <c r="AC28">
        <f t="shared" si="7"/>
        <v>14.054672318640026</v>
      </c>
      <c r="AD28">
        <f t="shared" si="7"/>
        <v>14.663028833490404</v>
      </c>
      <c r="AE28">
        <f t="shared" si="7"/>
        <v>14.985035894859134</v>
      </c>
      <c r="AF28">
        <f t="shared" si="7"/>
        <v>15.485399742535375</v>
      </c>
      <c r="AG28">
        <f t="shared" si="7"/>
        <v>15.71166714792785</v>
      </c>
      <c r="AH28">
        <f t="shared" si="7"/>
        <v>15.9523219078227</v>
      </c>
      <c r="AI28">
        <f t="shared" si="7"/>
        <v>16.229550362053011</v>
      </c>
      <c r="AJ28">
        <f t="shared" si="7"/>
        <v>16.548182688905349</v>
      </c>
      <c r="AK28">
        <f t="shared" si="7"/>
        <v>16.733973572081613</v>
      </c>
      <c r="AL28">
        <f t="shared" si="7"/>
        <v>16.811564546162959</v>
      </c>
      <c r="AM28">
        <f t="shared" si="7"/>
        <v>16.876201096705991</v>
      </c>
      <c r="AN28">
        <f t="shared" si="7"/>
        <v>16.739189234802037</v>
      </c>
      <c r="AO28">
        <f t="shared" si="7"/>
        <v>16.441283403143448</v>
      </c>
      <c r="AP28" s="18">
        <f t="shared" si="7"/>
        <v>15.923032457149066</v>
      </c>
    </row>
    <row r="29" spans="1:42" x14ac:dyDescent="0.2">
      <c r="A29" t="s">
        <v>3</v>
      </c>
      <c r="B29">
        <f>SUM(B20:B27)</f>
        <v>100.00000000000003</v>
      </c>
      <c r="C29">
        <f t="shared" ref="C29:S29" si="8">SUM(C20:C27)</f>
        <v>100</v>
      </c>
      <c r="D29">
        <f t="shared" si="8"/>
        <v>99.999999999999986</v>
      </c>
      <c r="E29">
        <f t="shared" si="8"/>
        <v>91.679260790061619</v>
      </c>
      <c r="F29">
        <f t="shared" si="8"/>
        <v>91.796577375743325</v>
      </c>
      <c r="G29">
        <f t="shared" si="8"/>
        <v>91.532864551952713</v>
      </c>
      <c r="H29">
        <f t="shared" si="8"/>
        <v>91.416141982046398</v>
      </c>
      <c r="I29">
        <f t="shared" si="8"/>
        <v>91.937949069477071</v>
      </c>
      <c r="J29">
        <f t="shared" si="8"/>
        <v>91.122042065548371</v>
      </c>
      <c r="K29">
        <f t="shared" si="8"/>
        <v>90.930162924596175</v>
      </c>
      <c r="L29">
        <f t="shared" si="8"/>
        <v>95.925440698298885</v>
      </c>
      <c r="M29">
        <f t="shared" si="8"/>
        <v>92.373127802525829</v>
      </c>
      <c r="N29">
        <f t="shared" si="8"/>
        <v>89.566993972605388</v>
      </c>
      <c r="O29">
        <f t="shared" si="8"/>
        <v>89.768690770088384</v>
      </c>
      <c r="P29">
        <f t="shared" si="8"/>
        <v>90.017853707200231</v>
      </c>
      <c r="Q29">
        <f t="shared" si="8"/>
        <v>89.759383244393703</v>
      </c>
      <c r="R29">
        <f t="shared" si="8"/>
        <v>89.50958809783171</v>
      </c>
      <c r="S29">
        <f t="shared" si="8"/>
        <v>89.315165569814624</v>
      </c>
      <c r="T29">
        <f>SUM(T20:T28)</f>
        <v>100.00000000000003</v>
      </c>
      <c r="U29">
        <f t="shared" ref="U29:AP29" si="9">SUM(U20:U28)</f>
        <v>100</v>
      </c>
      <c r="V29">
        <f t="shared" si="9"/>
        <v>99.999999999999986</v>
      </c>
      <c r="W29">
        <f t="shared" si="9"/>
        <v>100.00000000000003</v>
      </c>
      <c r="X29">
        <f t="shared" si="9"/>
        <v>99.999999999999972</v>
      </c>
      <c r="Y29">
        <f t="shared" si="9"/>
        <v>100</v>
      </c>
      <c r="Z29">
        <f t="shared" si="9"/>
        <v>100</v>
      </c>
      <c r="AA29">
        <f t="shared" si="9"/>
        <v>99.999999999999972</v>
      </c>
      <c r="AB29">
        <f t="shared" si="9"/>
        <v>100</v>
      </c>
      <c r="AC29">
        <f t="shared" si="9"/>
        <v>99.999999999999986</v>
      </c>
      <c r="AD29">
        <f t="shared" si="9"/>
        <v>100</v>
      </c>
      <c r="AE29">
        <f t="shared" si="9"/>
        <v>99.999999999999986</v>
      </c>
      <c r="AF29">
        <f t="shared" si="9"/>
        <v>100</v>
      </c>
      <c r="AG29">
        <f t="shared" si="9"/>
        <v>100</v>
      </c>
      <c r="AH29">
        <f t="shared" si="9"/>
        <v>100</v>
      </c>
      <c r="AI29">
        <f t="shared" si="9"/>
        <v>100</v>
      </c>
      <c r="AJ29">
        <f t="shared" si="9"/>
        <v>100</v>
      </c>
      <c r="AK29">
        <f t="shared" si="9"/>
        <v>99.999999999999986</v>
      </c>
      <c r="AL29">
        <f t="shared" si="9"/>
        <v>100.00000000000001</v>
      </c>
      <c r="AM29">
        <f t="shared" si="9"/>
        <v>100</v>
      </c>
      <c r="AN29">
        <f t="shared" si="9"/>
        <v>99.999999999999986</v>
      </c>
      <c r="AO29">
        <f t="shared" si="9"/>
        <v>99.999999999999986</v>
      </c>
      <c r="AP29">
        <f t="shared" si="9"/>
        <v>99.999999999999986</v>
      </c>
    </row>
    <row r="31" spans="1:42" x14ac:dyDescent="0.2">
      <c r="A31" t="s">
        <v>170</v>
      </c>
      <c r="O31" s="66">
        <f>O8+O9</f>
        <v>548.11139842023135</v>
      </c>
    </row>
    <row r="32" spans="1:42" x14ac:dyDescent="0.2">
      <c r="D32" s="84">
        <v>2012</v>
      </c>
      <c r="E32" s="84">
        <v>2013</v>
      </c>
      <c r="F32" s="84">
        <v>2014</v>
      </c>
      <c r="G32" s="84">
        <v>2015</v>
      </c>
      <c r="H32" s="84">
        <v>2016</v>
      </c>
      <c r="I32" s="84">
        <v>2017</v>
      </c>
      <c r="J32" s="84">
        <v>2018</v>
      </c>
      <c r="K32" s="84">
        <v>2019</v>
      </c>
      <c r="L32" s="84">
        <v>2020</v>
      </c>
      <c r="M32" s="84">
        <v>2021</v>
      </c>
      <c r="N32" s="84">
        <v>2022</v>
      </c>
      <c r="O32" s="66">
        <f>O31*0.1</f>
        <v>54.811139842023138</v>
      </c>
      <c r="P32" s="84">
        <v>2024</v>
      </c>
      <c r="Q32" s="84">
        <v>2025</v>
      </c>
      <c r="R32" s="84">
        <v>2026</v>
      </c>
      <c r="S32" s="84">
        <v>2027</v>
      </c>
      <c r="T32" s="84">
        <v>2028</v>
      </c>
      <c r="U32" s="84">
        <v>2029</v>
      </c>
      <c r="V32" s="84">
        <v>2030</v>
      </c>
      <c r="W32" s="84">
        <v>2031</v>
      </c>
      <c r="X32" s="84">
        <v>2032</v>
      </c>
      <c r="Y32" s="84">
        <v>2033</v>
      </c>
      <c r="Z32" s="84">
        <v>2034</v>
      </c>
      <c r="AA32" s="84">
        <v>2035</v>
      </c>
      <c r="AB32" s="84">
        <v>2036</v>
      </c>
      <c r="AC32" s="84">
        <v>2037</v>
      </c>
      <c r="AD32" s="84">
        <v>2038</v>
      </c>
      <c r="AE32" s="84">
        <v>2039</v>
      </c>
      <c r="AF32" s="84">
        <v>2040</v>
      </c>
      <c r="AG32" s="84">
        <v>2041</v>
      </c>
      <c r="AH32" s="84">
        <v>2042</v>
      </c>
      <c r="AI32" s="84">
        <v>2043</v>
      </c>
      <c r="AJ32" s="84">
        <v>2044</v>
      </c>
      <c r="AK32" s="84">
        <v>2045</v>
      </c>
      <c r="AL32" s="84">
        <v>2046</v>
      </c>
      <c r="AM32" s="84">
        <v>2047</v>
      </c>
      <c r="AN32" s="84">
        <v>2048</v>
      </c>
      <c r="AO32" s="84">
        <v>2049</v>
      </c>
      <c r="AP32" s="84">
        <v>2050</v>
      </c>
    </row>
    <row r="33" spans="1:43" x14ac:dyDescent="0.2">
      <c r="A33" t="s">
        <v>171</v>
      </c>
      <c r="D33" s="84">
        <v>36309.843923018714</v>
      </c>
      <c r="E33" s="84">
        <v>37004.588703902089</v>
      </c>
      <c r="F33" s="84">
        <v>38833.48270846338</v>
      </c>
      <c r="G33" s="84">
        <v>42319.50904615091</v>
      </c>
      <c r="H33" s="84">
        <v>44608.874437704195</v>
      </c>
      <c r="I33" s="84">
        <v>43101.949057181177</v>
      </c>
      <c r="J33" s="84">
        <v>49569.146807222991</v>
      </c>
      <c r="K33" s="84">
        <v>52777.46851823802</v>
      </c>
      <c r="L33" s="84">
        <v>23980.653367420062</v>
      </c>
      <c r="M33" s="84">
        <v>48577.708035325653</v>
      </c>
      <c r="N33" s="84">
        <v>69430.07164953048</v>
      </c>
      <c r="O33" s="84">
        <v>71685.523706411375</v>
      </c>
      <c r="P33" s="84">
        <v>72857.434267616132</v>
      </c>
      <c r="Q33" s="84">
        <v>74920.796861010604</v>
      </c>
      <c r="R33" s="84">
        <v>76693.685858523197</v>
      </c>
      <c r="S33" s="84">
        <v>77505.008469294902</v>
      </c>
      <c r="T33" s="84">
        <v>78197.550731918702</v>
      </c>
      <c r="U33" s="84">
        <v>78292.074062701882</v>
      </c>
      <c r="V33" s="84">
        <v>78069.023694258678</v>
      </c>
      <c r="W33" s="84">
        <v>78770.322992055168</v>
      </c>
      <c r="X33" s="84">
        <v>78895.734561909077</v>
      </c>
      <c r="Y33" s="84">
        <v>79025.051296922335</v>
      </c>
      <c r="Z33" s="84">
        <v>80090.788430830027</v>
      </c>
      <c r="AA33" s="84">
        <v>80614.141101355533</v>
      </c>
      <c r="AB33" s="84">
        <v>80443.326779266703</v>
      </c>
      <c r="AC33" s="84">
        <v>79653.414842761602</v>
      </c>
      <c r="AD33" s="84">
        <v>80750.002325996145</v>
      </c>
      <c r="AE33" s="84">
        <v>81339.763043197207</v>
      </c>
      <c r="AF33" s="84">
        <v>80770.461787962238</v>
      </c>
      <c r="AG33" s="84">
        <v>82221.826927712435</v>
      </c>
      <c r="AH33" s="84">
        <v>83069.208555689562</v>
      </c>
      <c r="AI33" s="84">
        <v>85169.632006219224</v>
      </c>
      <c r="AJ33" s="84">
        <v>87946.157447256919</v>
      </c>
      <c r="AK33" s="84">
        <v>89460.62550610317</v>
      </c>
      <c r="AL33" s="84">
        <v>91060.745980274267</v>
      </c>
      <c r="AM33" s="84">
        <v>92064.896195841007</v>
      </c>
      <c r="AN33" s="84">
        <v>91968.551852419885</v>
      </c>
      <c r="AO33" s="84">
        <v>92711.776585036292</v>
      </c>
      <c r="AP33" s="84">
        <v>93242.85521982814</v>
      </c>
    </row>
    <row r="34" spans="1:43" x14ac:dyDescent="0.2">
      <c r="A34" t="s">
        <v>172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789.87424981736069</v>
      </c>
      <c r="U34" s="84">
        <v>2007.4890785308178</v>
      </c>
      <c r="V34" s="84">
        <v>2831.5189940922837</v>
      </c>
      <c r="W34" s="84">
        <v>3282.0967913356321</v>
      </c>
      <c r="X34" s="84">
        <v>3717.600057891003</v>
      </c>
      <c r="Y34" s="84">
        <v>4159.2132261538072</v>
      </c>
      <c r="Z34" s="84">
        <v>4215.3046542542124</v>
      </c>
      <c r="AA34" s="84">
        <v>4242.8495316502913</v>
      </c>
      <c r="AB34" s="84">
        <v>5555.5258819121564</v>
      </c>
      <c r="AC34" s="84">
        <v>6926.3838993705758</v>
      </c>
      <c r="AD34" s="84">
        <v>7021.7393326953161</v>
      </c>
      <c r="AE34" s="84">
        <v>7073.0228733214944</v>
      </c>
      <c r="AF34" s="84">
        <v>8974.4957542180291</v>
      </c>
      <c r="AG34" s="84">
        <v>9135.7585475236028</v>
      </c>
      <c r="AH34" s="84">
        <v>9229.9120617432836</v>
      </c>
      <c r="AI34" s="84">
        <v>9463.2924451354702</v>
      </c>
      <c r="AJ34" s="84">
        <v>9771.7952719174373</v>
      </c>
      <c r="AK34" s="84">
        <v>9940.0695006781316</v>
      </c>
      <c r="AL34" s="84">
        <v>11254.698941382212</v>
      </c>
      <c r="AM34" s="84">
        <v>12554.304026705589</v>
      </c>
      <c r="AN34" s="84">
        <v>13742.427288292627</v>
      </c>
      <c r="AO34" s="84">
        <v>15092.614792912884</v>
      </c>
      <c r="AP34" s="84">
        <v>16454.621509381439</v>
      </c>
    </row>
    <row r="35" spans="1:43" x14ac:dyDescent="0.2">
      <c r="A35" t="s">
        <v>173</v>
      </c>
    </row>
    <row r="37" spans="1:43" x14ac:dyDescent="0.2">
      <c r="A37" t="s">
        <v>174</v>
      </c>
    </row>
    <row r="38" spans="1:43" x14ac:dyDescent="0.2">
      <c r="A38" t="s">
        <v>175</v>
      </c>
      <c r="D38">
        <v>36.309843923018725</v>
      </c>
      <c r="E38">
        <v>37.004588703902087</v>
      </c>
      <c r="F38">
        <v>38.833482708463379</v>
      </c>
      <c r="G38">
        <v>42.319509046150912</v>
      </c>
      <c r="H38">
        <v>44.608874437704181</v>
      </c>
      <c r="I38">
        <v>43.101949057181173</v>
      </c>
      <c r="J38">
        <v>49.569146807222992</v>
      </c>
      <c r="K38">
        <v>52.777468518238017</v>
      </c>
      <c r="L38">
        <v>23.980653367420068</v>
      </c>
      <c r="M38">
        <v>48.577708035325664</v>
      </c>
      <c r="N38" s="85">
        <v>69.43007164953049</v>
      </c>
      <c r="O38">
        <v>71.68552370641136</v>
      </c>
      <c r="P38">
        <v>72.857434267616142</v>
      </c>
      <c r="Q38">
        <v>74.920796861010601</v>
      </c>
      <c r="R38">
        <v>76.693685858523196</v>
      </c>
      <c r="S38">
        <v>77.505008469294921</v>
      </c>
      <c r="T38">
        <v>73.853242357923207</v>
      </c>
      <c r="U38">
        <v>73.072602458521771</v>
      </c>
      <c r="V38" s="85">
        <v>73.619493846399365</v>
      </c>
      <c r="W38">
        <v>73.026653607217824</v>
      </c>
      <c r="X38">
        <v>72.699734465424058</v>
      </c>
      <c r="Y38">
        <v>72.370310135076238</v>
      </c>
      <c r="Z38">
        <v>72.924770518597853</v>
      </c>
      <c r="AA38">
        <v>72.977011944385026</v>
      </c>
      <c r="AB38">
        <v>73.959013288613832</v>
      </c>
      <c r="AC38">
        <v>74.458626918233691</v>
      </c>
      <c r="AD38">
        <v>75.483697826474668</v>
      </c>
      <c r="AE38">
        <v>76.034995888206069</v>
      </c>
      <c r="AF38" s="85">
        <v>77.180663486275023</v>
      </c>
      <c r="AG38">
        <v>78.56752350870299</v>
      </c>
      <c r="AH38">
        <v>79.377243730992248</v>
      </c>
      <c r="AI38">
        <v>81.384315028165034</v>
      </c>
      <c r="AJ38">
        <v>84.037439338489946</v>
      </c>
      <c r="AK38">
        <v>84.987594230798024</v>
      </c>
      <c r="AL38">
        <v>87.479705408016272</v>
      </c>
      <c r="AM38">
        <v>89.449416190277333</v>
      </c>
      <c r="AN38">
        <v>90.382887165309199</v>
      </c>
      <c r="AO38">
        <v>90.555688757477284</v>
      </c>
      <c r="AP38" s="85">
        <v>89.951930917951856</v>
      </c>
    </row>
    <row r="39" spans="1:43" x14ac:dyDescent="0.2">
      <c r="A39" t="s">
        <v>169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 s="85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5.1341826238128441</v>
      </c>
      <c r="U39">
        <v>7.2269606827109421</v>
      </c>
      <c r="V39" s="85">
        <v>7.281048841951586</v>
      </c>
      <c r="W39">
        <v>9.0257661761729882</v>
      </c>
      <c r="X39">
        <v>9.9136001543760059</v>
      </c>
      <c r="Y39">
        <v>10.8139543879999</v>
      </c>
      <c r="Z39">
        <v>11.381322566486375</v>
      </c>
      <c r="AA39">
        <v>11.879978688620819</v>
      </c>
      <c r="AB39">
        <v>12.039839372565043</v>
      </c>
      <c r="AC39">
        <v>12.121171823898507</v>
      </c>
      <c r="AD39">
        <v>12.288043832216802</v>
      </c>
      <c r="AE39">
        <v>12.377790028312617</v>
      </c>
      <c r="AF39" s="85">
        <v>12.564294055905236</v>
      </c>
      <c r="AG39">
        <v>12.790061966533047</v>
      </c>
      <c r="AH39">
        <v>12.921876886440597</v>
      </c>
      <c r="AI39">
        <v>13.248609423189658</v>
      </c>
      <c r="AJ39">
        <v>13.680513380684411</v>
      </c>
      <c r="AK39">
        <v>14.413100775983285</v>
      </c>
      <c r="AL39">
        <v>14.83573951364019</v>
      </c>
      <c r="AM39">
        <v>15.169784032269254</v>
      </c>
      <c r="AN39">
        <v>15.328091975403312</v>
      </c>
      <c r="AO39">
        <v>17.248702620471867</v>
      </c>
      <c r="AP39" s="85">
        <v>19.74554581125772</v>
      </c>
    </row>
    <row r="40" spans="1:43" x14ac:dyDescent="0.2">
      <c r="A40" t="s">
        <v>173</v>
      </c>
      <c r="D40">
        <f>SUM(D38:D39)</f>
        <v>36.309843923018725</v>
      </c>
      <c r="E40">
        <f t="shared" ref="E40:AP40" si="10">SUM(E38:E39)</f>
        <v>37.004588703902087</v>
      </c>
      <c r="F40">
        <f t="shared" si="10"/>
        <v>38.833482708463379</v>
      </c>
      <c r="G40">
        <f t="shared" si="10"/>
        <v>42.319509046150912</v>
      </c>
      <c r="H40">
        <f t="shared" si="10"/>
        <v>44.608874437704181</v>
      </c>
      <c r="I40">
        <f t="shared" si="10"/>
        <v>43.101949057181173</v>
      </c>
      <c r="J40">
        <f t="shared" si="10"/>
        <v>49.569146807222992</v>
      </c>
      <c r="K40">
        <f t="shared" si="10"/>
        <v>52.777468518238017</v>
      </c>
      <c r="L40">
        <f t="shared" si="10"/>
        <v>23.980653367420068</v>
      </c>
      <c r="M40">
        <f t="shared" si="10"/>
        <v>48.577708035325664</v>
      </c>
      <c r="N40">
        <f t="shared" si="10"/>
        <v>69.43007164953049</v>
      </c>
      <c r="O40">
        <f t="shared" si="10"/>
        <v>71.68552370641136</v>
      </c>
      <c r="P40">
        <f t="shared" si="10"/>
        <v>72.857434267616142</v>
      </c>
      <c r="Q40">
        <f t="shared" si="10"/>
        <v>74.920796861010601</v>
      </c>
      <c r="R40">
        <f t="shared" si="10"/>
        <v>76.693685858523196</v>
      </c>
      <c r="S40">
        <f t="shared" si="10"/>
        <v>77.505008469294921</v>
      </c>
      <c r="T40">
        <f t="shared" si="10"/>
        <v>78.987424981736055</v>
      </c>
      <c r="U40">
        <f t="shared" si="10"/>
        <v>80.29956314123271</v>
      </c>
      <c r="V40">
        <f t="shared" si="10"/>
        <v>80.900542688350953</v>
      </c>
      <c r="W40">
        <f t="shared" si="10"/>
        <v>82.052419783390818</v>
      </c>
      <c r="X40">
        <f t="shared" si="10"/>
        <v>82.613334619800071</v>
      </c>
      <c r="Y40">
        <f t="shared" si="10"/>
        <v>83.184264523076138</v>
      </c>
      <c r="Z40">
        <f t="shared" si="10"/>
        <v>84.306093085084228</v>
      </c>
      <c r="AA40">
        <f t="shared" si="10"/>
        <v>84.85699063300585</v>
      </c>
      <c r="AB40">
        <f t="shared" si="10"/>
        <v>85.998852661178873</v>
      </c>
      <c r="AC40">
        <f t="shared" si="10"/>
        <v>86.579798742132198</v>
      </c>
      <c r="AD40">
        <f t="shared" si="10"/>
        <v>87.771741658691468</v>
      </c>
      <c r="AE40">
        <f t="shared" si="10"/>
        <v>88.412785916518686</v>
      </c>
      <c r="AF40">
        <f t="shared" si="10"/>
        <v>89.744957542180259</v>
      </c>
      <c r="AG40">
        <f t="shared" si="10"/>
        <v>91.357585475236036</v>
      </c>
      <c r="AH40">
        <f t="shared" si="10"/>
        <v>92.299120617432848</v>
      </c>
      <c r="AI40">
        <f t="shared" si="10"/>
        <v>94.632924451354697</v>
      </c>
      <c r="AJ40">
        <f t="shared" si="10"/>
        <v>97.717952719174363</v>
      </c>
      <c r="AK40">
        <f t="shared" si="10"/>
        <v>99.400695006781305</v>
      </c>
      <c r="AL40">
        <f t="shared" si="10"/>
        <v>102.31544492165646</v>
      </c>
      <c r="AM40">
        <f t="shared" si="10"/>
        <v>104.61920022254658</v>
      </c>
      <c r="AN40">
        <f t="shared" si="10"/>
        <v>105.71097914071251</v>
      </c>
      <c r="AO40">
        <f t="shared" si="10"/>
        <v>107.80439137794914</v>
      </c>
      <c r="AP40">
        <f t="shared" si="10"/>
        <v>109.69747672920957</v>
      </c>
    </row>
    <row r="42" spans="1:43" x14ac:dyDescent="0.2">
      <c r="A42" t="s">
        <v>176</v>
      </c>
      <c r="B42" s="1">
        <v>2010</v>
      </c>
      <c r="C42" s="1">
        <v>2011</v>
      </c>
      <c r="D42" s="1">
        <v>2012</v>
      </c>
      <c r="E42" s="1">
        <v>2013</v>
      </c>
      <c r="F42" s="1">
        <v>2014</v>
      </c>
      <c r="G42" s="1">
        <v>2015</v>
      </c>
      <c r="H42" s="1">
        <v>2016</v>
      </c>
      <c r="I42" s="1">
        <v>2017</v>
      </c>
      <c r="J42" s="1">
        <v>2018</v>
      </c>
      <c r="K42" s="1">
        <v>2019</v>
      </c>
      <c r="L42" s="1">
        <v>2020</v>
      </c>
      <c r="M42" s="1">
        <v>2021</v>
      </c>
      <c r="N42" s="1">
        <v>2022</v>
      </c>
      <c r="O42" s="1">
        <v>2023</v>
      </c>
      <c r="P42" s="1">
        <v>2024</v>
      </c>
      <c r="Q42" s="1">
        <v>2025</v>
      </c>
      <c r="R42" s="1">
        <v>2026</v>
      </c>
      <c r="S42" s="1">
        <v>2027</v>
      </c>
      <c r="T42" s="1">
        <v>2028</v>
      </c>
      <c r="U42" s="1">
        <v>2029</v>
      </c>
      <c r="V42" s="1">
        <v>2030</v>
      </c>
      <c r="W42" s="1">
        <v>2031</v>
      </c>
      <c r="X42" s="1">
        <v>2032</v>
      </c>
      <c r="Y42" s="1">
        <v>2033</v>
      </c>
      <c r="Z42" s="1">
        <v>2034</v>
      </c>
      <c r="AA42" s="1">
        <v>2035</v>
      </c>
      <c r="AB42" s="1">
        <v>2036</v>
      </c>
      <c r="AC42" s="1">
        <v>2037</v>
      </c>
      <c r="AD42" s="1">
        <v>2038</v>
      </c>
      <c r="AE42" s="1">
        <v>2039</v>
      </c>
      <c r="AF42" s="1">
        <v>2040</v>
      </c>
      <c r="AG42" s="1">
        <v>2041</v>
      </c>
      <c r="AH42" s="1">
        <v>2042</v>
      </c>
      <c r="AI42" s="1">
        <v>2043</v>
      </c>
      <c r="AJ42" s="1">
        <v>2044</v>
      </c>
      <c r="AK42" s="1">
        <v>2045</v>
      </c>
      <c r="AL42" s="1">
        <v>2046</v>
      </c>
      <c r="AM42" s="1">
        <v>2047</v>
      </c>
      <c r="AN42" s="1">
        <v>2048</v>
      </c>
      <c r="AO42" s="1">
        <v>2049</v>
      </c>
      <c r="AP42" s="1">
        <v>2050</v>
      </c>
      <c r="AQ42" s="1" t="s">
        <v>3</v>
      </c>
    </row>
    <row r="43" spans="1:43" x14ac:dyDescent="0.2">
      <c r="A43" t="s">
        <v>177</v>
      </c>
      <c r="B43">
        <f>'[1]Copiar directo LEAP agrupada'!B31</f>
        <v>4.8150134195899774</v>
      </c>
      <c r="C43">
        <f>'[1]Copiar directo LEAP agrupada'!C31</f>
        <v>6.1507296848908171</v>
      </c>
      <c r="D43">
        <f>'[1]Copiar directo LEAP agrupada'!D31</f>
        <v>6.7854840229292099</v>
      </c>
      <c r="E43">
        <f>'[1]Copiar directo LEAP agrupada'!E31</f>
        <v>7.5460327595545369</v>
      </c>
      <c r="F43">
        <f>'[1]Copiar directo LEAP agrupada'!F31</f>
        <v>8.2003260913636549</v>
      </c>
      <c r="G43">
        <f>'[1]Copiar directo LEAP agrupada'!G31</f>
        <v>10.623224390394139</v>
      </c>
      <c r="H43">
        <f>'[1]Copiar directo LEAP agrupada'!H31</f>
        <v>9.8230654896705154</v>
      </c>
      <c r="I43">
        <f>'[1]Copiar directo LEAP agrupada'!I31</f>
        <v>8.2705764337232335</v>
      </c>
      <c r="J43">
        <f>'[1]Copiar directo LEAP agrupada'!J31</f>
        <v>12.130856799457613</v>
      </c>
      <c r="K43">
        <f>'[1]Copiar directo LEAP agrupada'!K31</f>
        <v>16.395911627976602</v>
      </c>
      <c r="L43">
        <f>'[1]Copiar directo LEAP agrupada'!L31</f>
        <v>17.736358769157661</v>
      </c>
      <c r="M43">
        <f>'[1]Copiar directo LEAP agrupada'!M31</f>
        <v>18.659408971878111</v>
      </c>
      <c r="N43">
        <f>'[1]Copiar directo LEAP agrupada'!N31</f>
        <v>18.897988686545641</v>
      </c>
      <c r="O43">
        <f>'[1]Copiar directo LEAP agrupada'!O31</f>
        <v>19.065136249517924</v>
      </c>
      <c r="P43">
        <f>'[1]Copiar directo LEAP agrupada'!P31</f>
        <v>19.210463139126077</v>
      </c>
      <c r="Q43">
        <f>'[1]Copiar directo LEAP agrupada'!Q31</f>
        <v>19.310287714289334</v>
      </c>
      <c r="R43">
        <f>'[1]Copiar directo LEAP agrupada'!R31</f>
        <v>19.361480442158694</v>
      </c>
      <c r="S43">
        <f>'[1]Copiar directo LEAP agrupada'!S31</f>
        <v>19.374524454951082</v>
      </c>
      <c r="T43">
        <f>'[1]Copiar directo LEAP agrupada'!T31</f>
        <v>19.376101511761917</v>
      </c>
      <c r="U43">
        <f>'[1]Copiar directo LEAP agrupada'!U31</f>
        <v>19.363376299141972</v>
      </c>
      <c r="V43">
        <f>'[1]Copiar directo LEAP agrupada'!V31</f>
        <v>19.345292404307131</v>
      </c>
      <c r="W43">
        <f>'[1]Copiar directo LEAP agrupada'!W31</f>
        <v>19.25025334303745</v>
      </c>
      <c r="X43">
        <f>'[1]Copiar directo LEAP agrupada'!X31</f>
        <v>19.132952563981636</v>
      </c>
      <c r="Y43">
        <f>'[1]Copiar directo LEAP agrupada'!Y31</f>
        <v>18.993075796368949</v>
      </c>
      <c r="Z43">
        <f>'[1]Copiar directo LEAP agrupada'!Z31</f>
        <v>18.830615267088852</v>
      </c>
      <c r="AA43">
        <f>'[1]Copiar directo LEAP agrupada'!AA31</f>
        <v>18.647139991865018</v>
      </c>
      <c r="AB43">
        <f>'[1]Copiar directo LEAP agrupada'!AB31</f>
        <v>18.461872943083446</v>
      </c>
      <c r="AC43">
        <f>'[1]Copiar directo LEAP agrupada'!AC31</f>
        <v>18.274906113113691</v>
      </c>
      <c r="AD43">
        <f>'[1]Copiar directo LEAP agrupada'!AD31</f>
        <v>18.086359582842935</v>
      </c>
      <c r="AE43">
        <f>'[1]Copiar directo LEAP agrupada'!AE31</f>
        <v>17.896399914572665</v>
      </c>
      <c r="AF43">
        <f>'[1]Copiar directo LEAP agrupada'!AF31</f>
        <v>17.705196894194987</v>
      </c>
      <c r="AG43">
        <f>'[1]Copiar directo LEAP agrupada'!AG31</f>
        <v>17.513182579898938</v>
      </c>
      <c r="AH43">
        <f>'[1]Copiar directo LEAP agrupada'!AH31</f>
        <v>17.3199716048974</v>
      </c>
      <c r="AI43">
        <f>'[1]Copiar directo LEAP agrupada'!AI31</f>
        <v>17.125267317292032</v>
      </c>
      <c r="AJ43">
        <f>'[1]Copiar directo LEAP agrupada'!AJ31</f>
        <v>16.929596913971292</v>
      </c>
      <c r="AK43">
        <f>'[1]Copiar directo LEAP agrupada'!AK31</f>
        <v>16.732774130153761</v>
      </c>
      <c r="AL43">
        <f>'[1]Copiar directo LEAP agrupada'!AL31</f>
        <v>16.535201714925407</v>
      </c>
      <c r="AM43">
        <f>'[1]Copiar directo LEAP agrupada'!AM31</f>
        <v>16.337031171982943</v>
      </c>
      <c r="AN43">
        <f>'[1]Copiar directo LEAP agrupada'!AN31</f>
        <v>16.137768096656494</v>
      </c>
      <c r="AO43">
        <f>'[1]Copiar directo LEAP agrupada'!AO31</f>
        <v>15.938291155531187</v>
      </c>
      <c r="AP43">
        <f>'[1]Copiar directo LEAP agrupada'!AP31</f>
        <v>15.738682864284812</v>
      </c>
    </row>
    <row r="44" spans="1:43" x14ac:dyDescent="0.2">
      <c r="A44" t="s">
        <v>178</v>
      </c>
      <c r="B44">
        <f>'[1]Copiar directo LEAP agrupada'!B33</f>
        <v>10.666602006827119</v>
      </c>
      <c r="C44">
        <f>'[1]Copiar directo LEAP agrupada'!C33</f>
        <v>14.175360884059069</v>
      </c>
      <c r="D44">
        <f>'[1]Copiar directo LEAP agrupada'!D33</f>
        <v>16.236317932207761</v>
      </c>
      <c r="E44">
        <f>'[1]Copiar directo LEAP agrupada'!E33</f>
        <v>17.204283949234821</v>
      </c>
      <c r="F44">
        <f>'[1]Copiar directo LEAP agrupada'!F33</f>
        <v>20.498141698193763</v>
      </c>
      <c r="G44">
        <f>'[1]Copiar directo LEAP agrupada'!G33</f>
        <v>21.317150173241249</v>
      </c>
      <c r="H44">
        <f>'[1]Copiar directo LEAP agrupada'!H33</f>
        <v>21.812304596996142</v>
      </c>
      <c r="I44">
        <f>'[1]Copiar directo LEAP agrupada'!I33</f>
        <v>25.17153897851427</v>
      </c>
      <c r="J44">
        <f>'[1]Copiar directo LEAP agrupada'!J33</f>
        <v>28.643388213453115</v>
      </c>
      <c r="K44">
        <f>'[1]Copiar directo LEAP agrupada'!K33</f>
        <v>29.551172871049147</v>
      </c>
      <c r="L44">
        <f>'[1]Copiar directo LEAP agrupada'!L33</f>
        <v>31.271412654138807</v>
      </c>
      <c r="M44">
        <f>'[1]Copiar directo LEAP agrupada'!M33</f>
        <v>32.369604659508404</v>
      </c>
      <c r="N44">
        <f>'[1]Copiar directo LEAP agrupada'!N33</f>
        <v>32.778051555220763</v>
      </c>
      <c r="O44">
        <f>'[1]Copiar directo LEAP agrupada'!O33</f>
        <v>33.29654687295394</v>
      </c>
      <c r="P44">
        <f>'[1]Copiar directo LEAP agrupada'!P33</f>
        <v>33.518120299077331</v>
      </c>
      <c r="Q44">
        <f>'[1]Copiar directo LEAP agrupada'!Q33</f>
        <v>33.562924646936118</v>
      </c>
      <c r="R44">
        <f>'[1]Copiar directo LEAP agrupada'!R33</f>
        <v>33.577585177043701</v>
      </c>
      <c r="S44">
        <f>'[1]Copiar directo LEAP agrupada'!S33</f>
        <v>33.516720150679134</v>
      </c>
      <c r="T44">
        <f>'[1]Copiar directo LEAP agrupada'!T33</f>
        <v>33.157273544743518</v>
      </c>
      <c r="U44">
        <f>'[1]Copiar directo LEAP agrupada'!U33</f>
        <v>32.430775409784019</v>
      </c>
      <c r="V44">
        <f>'[1]Copiar directo LEAP agrupada'!V33</f>
        <v>31.002813443563753</v>
      </c>
      <c r="W44">
        <f>'[1]Copiar directo LEAP agrupada'!W33</f>
        <v>28.250475963664151</v>
      </c>
      <c r="X44">
        <f>'[1]Copiar directo LEAP agrupada'!X33</f>
        <v>25.156879602524835</v>
      </c>
      <c r="Y44">
        <f>'[1]Copiar directo LEAP agrupada'!Y33</f>
        <v>21.726103797721283</v>
      </c>
      <c r="Z44">
        <f>'[1]Copiar directo LEAP agrupada'!Z33</f>
        <v>20.272934353424667</v>
      </c>
      <c r="AA44">
        <f>'[1]Copiar directo LEAP agrupada'!AA33</f>
        <v>20.025260231876615</v>
      </c>
      <c r="AB44">
        <f>'[1]Copiar directo LEAP agrupada'!AB33</f>
        <v>19.12836788776411</v>
      </c>
      <c r="AC44">
        <f>'[1]Copiar directo LEAP agrupada'!AC33</f>
        <v>17.583783503161239</v>
      </c>
      <c r="AD44">
        <f>'[1]Copiar directo LEAP agrupada'!AD33</f>
        <v>16.042785964112408</v>
      </c>
      <c r="AE44">
        <f>'[1]Copiar directo LEAP agrupada'!AE33</f>
        <v>14.505878093878261</v>
      </c>
      <c r="AF44">
        <f>'[1]Copiar directo LEAP agrupada'!AF33</f>
        <v>13.956669822564647</v>
      </c>
      <c r="AG44">
        <f>'[1]Copiar directo LEAP agrupada'!AG33</f>
        <v>13.930980943385183</v>
      </c>
      <c r="AH44">
        <f>'[1]Copiar directo LEAP agrupada'!AH33</f>
        <v>13.905391444597299</v>
      </c>
      <c r="AI44">
        <f>'[1]Copiar directo LEAP agrupada'!AI33</f>
        <v>13.877548215177733</v>
      </c>
      <c r="AJ44">
        <f>'[1]Copiar directo LEAP agrupada'!AJ33</f>
        <v>13.849606646816889</v>
      </c>
      <c r="AK44">
        <f>'[1]Copiar directo LEAP agrupada'!AK33</f>
        <v>13.818187458226104</v>
      </c>
      <c r="AL44">
        <f>'[1]Copiar directo LEAP agrupada'!AL33</f>
        <v>13.789001870045006</v>
      </c>
      <c r="AM44">
        <f>'[1]Copiar directo LEAP agrupada'!AM33</f>
        <v>13.758514717579287</v>
      </c>
      <c r="AN44">
        <f>'[1]Copiar directo LEAP agrupada'!AN33</f>
        <v>13.726290576007777</v>
      </c>
      <c r="AO44">
        <f>'[1]Copiar directo LEAP agrupada'!AO33</f>
        <v>13.693052457658315</v>
      </c>
      <c r="AP44">
        <f>'[1]Copiar directo LEAP agrupada'!AP33</f>
        <v>13.658903723914722</v>
      </c>
    </row>
    <row r="45" spans="1:43" x14ac:dyDescent="0.2">
      <c r="A45" t="s">
        <v>165</v>
      </c>
      <c r="B45">
        <f>SUM(B43:B44)</f>
        <v>15.481615426417097</v>
      </c>
      <c r="C45">
        <f t="shared" ref="C45:AP45" si="11">SUM(C43:C44)</f>
        <v>20.326090568949887</v>
      </c>
      <c r="D45">
        <f t="shared" si="11"/>
        <v>23.021801955136972</v>
      </c>
      <c r="E45">
        <f t="shared" si="11"/>
        <v>24.750316708789356</v>
      </c>
      <c r="F45">
        <f t="shared" si="11"/>
        <v>28.698467789557419</v>
      </c>
      <c r="G45">
        <f t="shared" si="11"/>
        <v>31.940374563635388</v>
      </c>
      <c r="H45">
        <f t="shared" si="11"/>
        <v>31.635370086666658</v>
      </c>
      <c r="I45">
        <f t="shared" si="11"/>
        <v>33.442115412237506</v>
      </c>
      <c r="J45">
        <f t="shared" si="11"/>
        <v>40.774245012910725</v>
      </c>
      <c r="K45">
        <f t="shared" si="11"/>
        <v>45.947084499025749</v>
      </c>
      <c r="L45">
        <f t="shared" si="11"/>
        <v>49.007771423296468</v>
      </c>
      <c r="M45">
        <f t="shared" si="11"/>
        <v>51.029013631386519</v>
      </c>
      <c r="N45">
        <f t="shared" si="11"/>
        <v>51.676040241766401</v>
      </c>
      <c r="O45">
        <f t="shared" si="11"/>
        <v>52.36168312247186</v>
      </c>
      <c r="P45">
        <f t="shared" si="11"/>
        <v>52.728583438203408</v>
      </c>
      <c r="Q45">
        <f t="shared" si="11"/>
        <v>52.873212361225455</v>
      </c>
      <c r="R45">
        <f t="shared" si="11"/>
        <v>52.939065619202395</v>
      </c>
      <c r="S45">
        <f t="shared" si="11"/>
        <v>52.89124460563022</v>
      </c>
      <c r="T45">
        <f t="shared" si="11"/>
        <v>52.533375056505434</v>
      </c>
      <c r="U45">
        <f t="shared" si="11"/>
        <v>51.794151708925995</v>
      </c>
      <c r="V45">
        <f t="shared" si="11"/>
        <v>50.348105847870883</v>
      </c>
      <c r="W45">
        <f t="shared" si="11"/>
        <v>47.500729306701601</v>
      </c>
      <c r="X45">
        <f t="shared" si="11"/>
        <v>44.289832166506471</v>
      </c>
      <c r="Y45">
        <f t="shared" si="11"/>
        <v>40.719179594090235</v>
      </c>
      <c r="Z45">
        <f t="shared" si="11"/>
        <v>39.103549620513519</v>
      </c>
      <c r="AA45">
        <f t="shared" si="11"/>
        <v>38.672400223741633</v>
      </c>
      <c r="AB45">
        <f t="shared" si="11"/>
        <v>37.590240830847556</v>
      </c>
      <c r="AC45">
        <f t="shared" si="11"/>
        <v>35.85868961627493</v>
      </c>
      <c r="AD45">
        <f t="shared" si="11"/>
        <v>34.129145546955343</v>
      </c>
      <c r="AE45">
        <f t="shared" si="11"/>
        <v>32.402278008450928</v>
      </c>
      <c r="AF45">
        <f t="shared" si="11"/>
        <v>31.661866716759633</v>
      </c>
      <c r="AG45">
        <f t="shared" si="11"/>
        <v>31.444163523284121</v>
      </c>
      <c r="AH45">
        <f t="shared" si="11"/>
        <v>31.2253630494947</v>
      </c>
      <c r="AI45">
        <f t="shared" si="11"/>
        <v>31.002815532469764</v>
      </c>
      <c r="AJ45">
        <f t="shared" si="11"/>
        <v>30.779203560788183</v>
      </c>
      <c r="AK45">
        <f t="shared" si="11"/>
        <v>30.550961588379863</v>
      </c>
      <c r="AL45">
        <f t="shared" si="11"/>
        <v>30.324203584970412</v>
      </c>
      <c r="AM45">
        <f t="shared" si="11"/>
        <v>30.095545889562231</v>
      </c>
      <c r="AN45">
        <f t="shared" si="11"/>
        <v>29.864058672664271</v>
      </c>
      <c r="AO45">
        <f t="shared" si="11"/>
        <v>29.6313436131895</v>
      </c>
      <c r="AP45">
        <f t="shared" si="11"/>
        <v>29.397586588199534</v>
      </c>
    </row>
    <row r="48" spans="1:43" x14ac:dyDescent="0.2">
      <c r="A48" t="s">
        <v>179</v>
      </c>
      <c r="B48" s="86">
        <f>B43/(B43+B8)</f>
        <v>4.3368000000000004E-2</v>
      </c>
      <c r="C48" s="86">
        <f t="shared" ref="C48:AP48" si="12">C43/(C43+C8)</f>
        <v>5.0310000000000007E-2</v>
      </c>
      <c r="D48" s="86">
        <f t="shared" si="12"/>
        <v>5.0700000000000002E-2</v>
      </c>
      <c r="E48" s="86">
        <f t="shared" si="12"/>
        <v>5.1869999999999993E-2</v>
      </c>
      <c r="F48" s="86">
        <f t="shared" si="12"/>
        <v>5.1869999999999993E-2</v>
      </c>
      <c r="G48" s="86">
        <f t="shared" si="12"/>
        <v>6.2477999999999999E-2</v>
      </c>
      <c r="H48" s="86">
        <f t="shared" si="12"/>
        <v>5.4444000000000006E-2</v>
      </c>
      <c r="I48" s="86">
        <f t="shared" si="12"/>
        <v>4.3602000000000009E-2</v>
      </c>
      <c r="J48" s="86">
        <f t="shared" si="12"/>
        <v>6.0762000000000004E-2</v>
      </c>
      <c r="K48" s="86">
        <f t="shared" si="12"/>
        <v>7.8000000000000014E-2</v>
      </c>
      <c r="L48" s="86">
        <f t="shared" si="12"/>
        <v>7.8000000000000014E-2</v>
      </c>
      <c r="M48" s="86">
        <f t="shared" si="12"/>
        <v>7.8000000000000014E-2</v>
      </c>
      <c r="N48" s="86">
        <f t="shared" si="12"/>
        <v>7.7999999999999972E-2</v>
      </c>
      <c r="O48" s="86">
        <f t="shared" si="12"/>
        <v>7.7999999999999972E-2</v>
      </c>
      <c r="P48" s="86">
        <f t="shared" si="12"/>
        <v>7.2789665123386263E-2</v>
      </c>
      <c r="Q48" s="86">
        <f t="shared" si="12"/>
        <v>7.295826022488644E-2</v>
      </c>
      <c r="R48" s="86">
        <f t="shared" si="12"/>
        <v>7.3191963165526217E-2</v>
      </c>
      <c r="S48" s="86">
        <f t="shared" si="12"/>
        <v>7.3515483921805347E-2</v>
      </c>
      <c r="T48" s="86">
        <f t="shared" si="12"/>
        <v>7.3962512908782488E-2</v>
      </c>
      <c r="U48" s="86">
        <f t="shared" si="12"/>
        <v>7.4578622648303075E-2</v>
      </c>
      <c r="V48" s="86">
        <f t="shared" si="12"/>
        <v>7.5424777373879273E-2</v>
      </c>
      <c r="W48" s="86">
        <f t="shared" si="12"/>
        <v>7.6581264136202573E-2</v>
      </c>
      <c r="X48" s="86">
        <f t="shared" si="12"/>
        <v>7.8151492322393601E-2</v>
      </c>
      <c r="Y48" s="86">
        <f t="shared" si="12"/>
        <v>8.0264467288416866E-2</v>
      </c>
      <c r="Z48" s="86">
        <f t="shared" si="12"/>
        <v>8.3073771221480228E-2</v>
      </c>
      <c r="AA48" s="86">
        <f t="shared" si="12"/>
        <v>8.6749698965725333E-2</v>
      </c>
      <c r="AB48" s="86">
        <f t="shared" si="12"/>
        <v>9.1460356709837806E-2</v>
      </c>
      <c r="AC48" s="86">
        <f t="shared" si="12"/>
        <v>9.7338330738652085E-2</v>
      </c>
      <c r="AD48" s="86">
        <f t="shared" si="12"/>
        <v>0.10443387334743122</v>
      </c>
      <c r="AE48" s="86">
        <f t="shared" si="12"/>
        <v>0.112664515170715</v>
      </c>
      <c r="AF48" s="86">
        <f t="shared" si="12"/>
        <v>0.12178180419291496</v>
      </c>
      <c r="AG48" s="86">
        <f t="shared" si="12"/>
        <v>0.1313797759431134</v>
      </c>
      <c r="AH48" s="86">
        <f t="shared" si="12"/>
        <v>0.14095699670116579</v>
      </c>
      <c r="AI48" s="86">
        <f t="shared" si="12"/>
        <v>0.15001629938558567</v>
      </c>
      <c r="AJ48" s="86">
        <f t="shared" si="12"/>
        <v>0.15816275959260831</v>
      </c>
      <c r="AK48" s="86">
        <f t="shared" si="12"/>
        <v>0.16516161725061732</v>
      </c>
      <c r="AL48" s="86">
        <f t="shared" si="12"/>
        <v>0.17094266840167163</v>
      </c>
      <c r="AM48" s="86">
        <f t="shared" si="12"/>
        <v>0.17556468739390552</v>
      </c>
      <c r="AN48" s="86">
        <f t="shared" si="12"/>
        <v>0.17916469173724903</v>
      </c>
      <c r="AO48" s="86">
        <f t="shared" si="12"/>
        <v>0.18191198973794356</v>
      </c>
      <c r="AP48" s="86">
        <f t="shared" si="12"/>
        <v>0.18397605907040582</v>
      </c>
    </row>
    <row r="49" spans="1:42" x14ac:dyDescent="0.2">
      <c r="A49" t="s">
        <v>180</v>
      </c>
      <c r="B49" s="86">
        <f>B44/(B9+B44)</f>
        <v>5.5999999999999994E-2</v>
      </c>
      <c r="C49" s="86">
        <f t="shared" ref="C49:AP49" si="13">C44/(C9+C44)</f>
        <v>6.8099999999999994E-2</v>
      </c>
      <c r="D49" s="86">
        <f t="shared" si="13"/>
        <v>7.0599999999999996E-2</v>
      </c>
      <c r="E49" s="86">
        <f t="shared" si="13"/>
        <v>7.0900000000000005E-2</v>
      </c>
      <c r="F49" s="86">
        <f t="shared" si="13"/>
        <v>0.08</v>
      </c>
      <c r="G49" s="86">
        <f t="shared" si="13"/>
        <v>0.08</v>
      </c>
      <c r="H49" s="86">
        <f t="shared" si="13"/>
        <v>0.08</v>
      </c>
      <c r="I49" s="86">
        <f t="shared" si="13"/>
        <v>0.09</v>
      </c>
      <c r="J49" s="86">
        <f t="shared" si="13"/>
        <v>9.9999999999999992E-2</v>
      </c>
      <c r="K49" s="86">
        <f t="shared" si="13"/>
        <v>9.9999999999999978E-2</v>
      </c>
      <c r="L49" s="86">
        <f t="shared" si="13"/>
        <v>9.9999999999999992E-2</v>
      </c>
      <c r="M49" s="86">
        <f t="shared" si="13"/>
        <v>9.9999999999999992E-2</v>
      </c>
      <c r="N49" s="86">
        <f t="shared" si="13"/>
        <v>9.9999999999999992E-2</v>
      </c>
      <c r="O49" s="86">
        <f t="shared" si="13"/>
        <v>9.3516949291644572E-2</v>
      </c>
      <c r="P49" s="86">
        <f t="shared" si="13"/>
        <v>9.2489337853080097E-2</v>
      </c>
      <c r="Q49" s="86">
        <f t="shared" si="13"/>
        <v>9.3490222468807421E-2</v>
      </c>
      <c r="R49" s="86">
        <f t="shared" si="13"/>
        <v>9.5100326198113136E-2</v>
      </c>
      <c r="S49" s="86">
        <f t="shared" si="13"/>
        <v>9.765123095145338E-2</v>
      </c>
      <c r="T49" s="86">
        <f t="shared" si="13"/>
        <v>0.10159651106232143</v>
      </c>
      <c r="U49" s="86">
        <f t="shared" si="13"/>
        <v>0.10747672920151954</v>
      </c>
      <c r="V49" s="86">
        <f t="shared" si="13"/>
        <v>0.11577471471463385</v>
      </c>
      <c r="W49" s="86">
        <f t="shared" si="13"/>
        <v>0.12662447532064239</v>
      </c>
      <c r="X49" s="86">
        <f t="shared" si="13"/>
        <v>0.1394783891666693</v>
      </c>
      <c r="Y49" s="86">
        <f t="shared" si="13"/>
        <v>0.14285714285714288</v>
      </c>
      <c r="Z49" s="86">
        <f t="shared" si="13"/>
        <v>0.14705882352941177</v>
      </c>
      <c r="AA49" s="86">
        <f t="shared" si="13"/>
        <v>0.15304116829881403</v>
      </c>
      <c r="AB49" s="86">
        <f t="shared" si="13"/>
        <v>0.15304116829881403</v>
      </c>
      <c r="AC49" s="86">
        <f t="shared" si="13"/>
        <v>0.15304116829881403</v>
      </c>
      <c r="AD49" s="86">
        <f t="shared" si="13"/>
        <v>0.15304116829881403</v>
      </c>
      <c r="AE49" s="86">
        <f t="shared" si="13"/>
        <v>0.15304116829881403</v>
      </c>
      <c r="AF49" s="86">
        <f t="shared" si="13"/>
        <v>0.15304116829881403</v>
      </c>
      <c r="AG49" s="86">
        <f t="shared" si="13"/>
        <v>0.15304116829881406</v>
      </c>
      <c r="AH49" s="86">
        <f t="shared" si="13"/>
        <v>0.15304116829881403</v>
      </c>
      <c r="AI49" s="86">
        <f t="shared" si="13"/>
        <v>0.15304116829881406</v>
      </c>
      <c r="AJ49" s="86">
        <f t="shared" si="13"/>
        <v>0.15304116829881401</v>
      </c>
      <c r="AK49" s="86">
        <f t="shared" si="13"/>
        <v>0.15304116829881403</v>
      </c>
      <c r="AL49" s="86">
        <f t="shared" si="13"/>
        <v>0.15304116829881406</v>
      </c>
      <c r="AM49" s="86">
        <f t="shared" si="13"/>
        <v>0.15304116829881403</v>
      </c>
      <c r="AN49" s="86">
        <f t="shared" si="13"/>
        <v>0.15304116829881406</v>
      </c>
      <c r="AO49" s="86">
        <f t="shared" si="13"/>
        <v>0.15304116829881403</v>
      </c>
      <c r="AP49" s="86">
        <f t="shared" si="13"/>
        <v>0.18069493176122675</v>
      </c>
    </row>
    <row r="60" spans="1:42" ht="29" x14ac:dyDescent="0.35">
      <c r="I60" s="87"/>
    </row>
    <row r="100" spans="2:42" x14ac:dyDescent="0.2">
      <c r="B100" s="88">
        <f t="shared" ref="B100:AP100" si="14">SUM(B7:B13)</f>
        <v>316.60362292186176</v>
      </c>
      <c r="C100" s="88">
        <f t="shared" si="14"/>
        <v>347.10851130716736</v>
      </c>
      <c r="D100" s="88">
        <f t="shared" si="14"/>
        <v>382.42989374475729</v>
      </c>
      <c r="E100" s="88">
        <f t="shared" si="14"/>
        <v>407.72258961822752</v>
      </c>
      <c r="F100" s="88">
        <f t="shared" si="14"/>
        <v>434.54798850377006</v>
      </c>
      <c r="G100" s="88">
        <f t="shared" si="14"/>
        <v>457.48953860420607</v>
      </c>
      <c r="H100" s="88">
        <f t="shared" si="14"/>
        <v>475.07440019710941</v>
      </c>
      <c r="I100" s="88">
        <f t="shared" si="14"/>
        <v>491.52564668272151</v>
      </c>
      <c r="J100" s="88">
        <f t="shared" si="14"/>
        <v>508.77036294496895</v>
      </c>
      <c r="K100" s="88">
        <f t="shared" si="14"/>
        <v>529.12348603543751</v>
      </c>
      <c r="L100" s="88">
        <f t="shared" si="14"/>
        <v>564.56528723057943</v>
      </c>
      <c r="M100" s="88">
        <f t="shared" si="14"/>
        <v>588.35059989427953</v>
      </c>
      <c r="N100" s="88">
        <f t="shared" si="14"/>
        <v>596.05475091477729</v>
      </c>
      <c r="O100" s="88">
        <f t="shared" si="14"/>
        <v>628.96306481279862</v>
      </c>
      <c r="P100" s="88">
        <f t="shared" si="14"/>
        <v>657.02001022715046</v>
      </c>
      <c r="Q100" s="88">
        <f t="shared" si="14"/>
        <v>656.68354542623308</v>
      </c>
      <c r="R100" s="88">
        <f t="shared" si="14"/>
        <v>654.38996055836549</v>
      </c>
      <c r="S100" s="88">
        <f t="shared" si="14"/>
        <v>647.86896878521588</v>
      </c>
      <c r="T100" s="88">
        <f t="shared" si="14"/>
        <v>640.12857317994406</v>
      </c>
      <c r="U100" s="88">
        <f t="shared" si="14"/>
        <v>625.58739012766114</v>
      </c>
      <c r="V100" s="88">
        <f t="shared" si="14"/>
        <v>601.20752663896599</v>
      </c>
      <c r="W100" s="88">
        <f t="shared" si="14"/>
        <v>565.59909192105704</v>
      </c>
      <c r="X100" s="88">
        <f t="shared" si="14"/>
        <v>525.59371682869391</v>
      </c>
      <c r="Y100" s="88">
        <f t="shared" si="14"/>
        <v>494.13030387631193</v>
      </c>
      <c r="Z100" s="88">
        <f t="shared" si="14"/>
        <v>482.91913550218123</v>
      </c>
      <c r="AA100" s="88">
        <f t="shared" si="14"/>
        <v>472.25392693880548</v>
      </c>
      <c r="AB100" s="88">
        <f t="shared" si="14"/>
        <v>462.80613357127453</v>
      </c>
      <c r="AC100" s="88">
        <f t="shared" si="14"/>
        <v>443.19866375167379</v>
      </c>
      <c r="AD100" s="88">
        <f t="shared" si="14"/>
        <v>427.01751971184933</v>
      </c>
      <c r="AE100" s="88">
        <f t="shared" si="14"/>
        <v>418.9933786178695</v>
      </c>
      <c r="AF100" s="88">
        <f t="shared" si="14"/>
        <v>408.6642845148703</v>
      </c>
      <c r="AG100" s="88">
        <f t="shared" si="14"/>
        <v>408.70089189051538</v>
      </c>
      <c r="AH100" s="88">
        <f t="shared" si="14"/>
        <v>405.2914131597675</v>
      </c>
      <c r="AI100" s="88">
        <f t="shared" si="14"/>
        <v>406.82468350834029</v>
      </c>
      <c r="AJ100" s="88">
        <f t="shared" si="14"/>
        <v>410.11690092208045</v>
      </c>
      <c r="AK100" s="88">
        <f t="shared" si="14"/>
        <v>408.47386248976215</v>
      </c>
      <c r="AL100" s="88">
        <f t="shared" si="14"/>
        <v>418.03889311633714</v>
      </c>
      <c r="AM100" s="88">
        <f t="shared" si="14"/>
        <v>425.41368856387982</v>
      </c>
      <c r="AN100" s="88">
        <f t="shared" si="14"/>
        <v>434.23683970224761</v>
      </c>
      <c r="AO100" s="88">
        <f t="shared" si="14"/>
        <v>442.97796871544676</v>
      </c>
      <c r="AP100" s="88">
        <f t="shared" si="14"/>
        <v>455.21960900822211</v>
      </c>
    </row>
    <row r="101" spans="2:42" x14ac:dyDescent="0.2">
      <c r="B101">
        <f t="shared" ref="B101:AP107" si="15">B7/B$100</f>
        <v>4.7699022871703703E-2</v>
      </c>
      <c r="C101">
        <f t="shared" si="15"/>
        <v>4.806461771687566E-2</v>
      </c>
      <c r="D101">
        <f t="shared" si="15"/>
        <v>4.8645757476237991E-2</v>
      </c>
      <c r="E101">
        <f t="shared" si="15"/>
        <v>4.8003657779161858E-2</v>
      </c>
      <c r="F101">
        <f t="shared" si="15"/>
        <v>4.6508197815179959E-2</v>
      </c>
      <c r="G101">
        <f t="shared" si="15"/>
        <v>4.5839726082784304E-2</v>
      </c>
      <c r="H101">
        <f t="shared" si="15"/>
        <v>4.5203494125180668E-2</v>
      </c>
      <c r="I101">
        <f t="shared" si="15"/>
        <v>4.4656551366424338E-2</v>
      </c>
      <c r="J101">
        <f t="shared" si="15"/>
        <v>4.4030193441410903E-2</v>
      </c>
      <c r="K101">
        <f t="shared" si="15"/>
        <v>4.3568996811198926E-2</v>
      </c>
      <c r="L101">
        <f t="shared" si="15"/>
        <v>4.2911670869507791E-2</v>
      </c>
      <c r="M101">
        <f t="shared" si="15"/>
        <v>4.2810213686908148E-2</v>
      </c>
      <c r="N101">
        <f t="shared" si="15"/>
        <v>4.3051116984223932E-2</v>
      </c>
      <c r="O101">
        <f t="shared" si="15"/>
        <v>4.1810272068718644E-2</v>
      </c>
      <c r="P101">
        <f t="shared" si="15"/>
        <v>4.1696367272731343E-2</v>
      </c>
      <c r="Q101">
        <f t="shared" si="15"/>
        <v>4.2830485793922311E-2</v>
      </c>
      <c r="R101">
        <f t="shared" si="15"/>
        <v>4.4359147074134832E-2</v>
      </c>
      <c r="S101">
        <f t="shared" si="15"/>
        <v>4.5730064934683033E-2</v>
      </c>
      <c r="T101">
        <f t="shared" si="15"/>
        <v>5.2989302180325354E-2</v>
      </c>
      <c r="U101">
        <f t="shared" si="15"/>
        <v>5.6284878847635972E-2</v>
      </c>
      <c r="V101">
        <f t="shared" si="15"/>
        <v>6.3937074147390499E-2</v>
      </c>
      <c r="W101">
        <f t="shared" si="15"/>
        <v>7.2031184105006182E-2</v>
      </c>
      <c r="X101">
        <f t="shared" si="15"/>
        <v>7.9010117804566474E-2</v>
      </c>
      <c r="Y101">
        <f t="shared" si="15"/>
        <v>8.9155128441898768E-2</v>
      </c>
      <c r="Z101">
        <f t="shared" si="15"/>
        <v>9.4266237658364518E-2</v>
      </c>
      <c r="AA101">
        <f t="shared" si="15"/>
        <v>9.8514092006584258E-2</v>
      </c>
      <c r="AB101">
        <f t="shared" si="15"/>
        <v>0.10161188504094221</v>
      </c>
      <c r="AC101">
        <f t="shared" si="15"/>
        <v>0.10723343783297662</v>
      </c>
      <c r="AD101">
        <f t="shared" si="15"/>
        <v>0.11246113672294011</v>
      </c>
      <c r="AE101">
        <f t="shared" si="15"/>
        <v>0.1158128165764753</v>
      </c>
      <c r="AF101">
        <f t="shared" si="15"/>
        <v>0.11997932510061654</v>
      </c>
      <c r="AG101">
        <f t="shared" si="15"/>
        <v>0.12129864880294655</v>
      </c>
      <c r="AH101">
        <f t="shared" si="15"/>
        <v>0.12365595061407383</v>
      </c>
      <c r="AI101">
        <f t="shared" si="15"/>
        <v>0.12450492885180565</v>
      </c>
      <c r="AJ101">
        <f t="shared" si="15"/>
        <v>0.12480774867272842</v>
      </c>
      <c r="AK101">
        <f t="shared" si="15"/>
        <v>0.12660621547298326</v>
      </c>
      <c r="AL101">
        <f t="shared" si="15"/>
        <v>0.12496300354166835</v>
      </c>
      <c r="AM101">
        <f t="shared" si="15"/>
        <v>0.12401491039524384</v>
      </c>
      <c r="AN101">
        <f t="shared" si="15"/>
        <v>0.12264516256982452</v>
      </c>
      <c r="AO101">
        <f t="shared" si="15"/>
        <v>0.12135202202702876</v>
      </c>
      <c r="AP101" s="86">
        <f t="shared" si="15"/>
        <v>0.11918445706096337</v>
      </c>
    </row>
    <row r="102" spans="2:42" x14ac:dyDescent="0.2">
      <c r="B102">
        <f t="shared" si="15"/>
        <v>0.33547265947305194</v>
      </c>
      <c r="C102">
        <f t="shared" si="15"/>
        <v>0.33449445719025706</v>
      </c>
      <c r="D102">
        <f t="shared" si="15"/>
        <v>0.33221904155191612</v>
      </c>
      <c r="E102">
        <f t="shared" si="15"/>
        <v>0.33830276919693619</v>
      </c>
      <c r="F102">
        <f t="shared" si="15"/>
        <v>0.34494115975050466</v>
      </c>
      <c r="G102">
        <f t="shared" si="15"/>
        <v>0.34844122864449895</v>
      </c>
      <c r="H102">
        <f t="shared" si="15"/>
        <v>0.35910598244990322</v>
      </c>
      <c r="I102">
        <f t="shared" si="15"/>
        <v>0.36908113290909816</v>
      </c>
      <c r="J102">
        <f t="shared" si="15"/>
        <v>0.36856429994221501</v>
      </c>
      <c r="K102">
        <f t="shared" si="15"/>
        <v>0.36628138556962964</v>
      </c>
      <c r="L102">
        <f t="shared" si="15"/>
        <v>0.37135272210672915</v>
      </c>
      <c r="M102">
        <f t="shared" si="15"/>
        <v>0.3748849461781974</v>
      </c>
      <c r="N102">
        <f t="shared" si="15"/>
        <v>0.37477080286397729</v>
      </c>
      <c r="O102">
        <f t="shared" si="15"/>
        <v>0.35830353174923762</v>
      </c>
      <c r="P102">
        <f t="shared" si="15"/>
        <v>0.37244983049557773</v>
      </c>
      <c r="Q102">
        <f t="shared" si="15"/>
        <v>0.37364349842003702</v>
      </c>
      <c r="R102">
        <f t="shared" si="15"/>
        <v>0.37465223610053061</v>
      </c>
      <c r="S102">
        <f t="shared" si="15"/>
        <v>0.37688010993761623</v>
      </c>
      <c r="T102">
        <f t="shared" si="15"/>
        <v>0.37897983094686505</v>
      </c>
      <c r="U102">
        <f t="shared" si="15"/>
        <v>0.38407697147770409</v>
      </c>
      <c r="V102">
        <f t="shared" si="15"/>
        <v>0.39443832263719236</v>
      </c>
      <c r="W102">
        <f t="shared" si="15"/>
        <v>0.41039673488214112</v>
      </c>
      <c r="X102">
        <f t="shared" si="15"/>
        <v>0.42939216082646842</v>
      </c>
      <c r="Y102">
        <f t="shared" si="15"/>
        <v>0.44044679077865967</v>
      </c>
      <c r="Z102">
        <f t="shared" si="15"/>
        <v>0.43038840794681421</v>
      </c>
      <c r="AA102">
        <f t="shared" si="15"/>
        <v>0.41567939854430747</v>
      </c>
      <c r="AB102">
        <f t="shared" si="15"/>
        <v>0.39626675908159825</v>
      </c>
      <c r="AC102">
        <f t="shared" si="15"/>
        <v>0.38238233320034098</v>
      </c>
      <c r="AD102">
        <f t="shared" si="15"/>
        <v>0.36321329769529986</v>
      </c>
      <c r="AE102">
        <f t="shared" si="15"/>
        <v>0.33640249908481668</v>
      </c>
      <c r="AF102">
        <f t="shared" si="15"/>
        <v>0.31243098933911734</v>
      </c>
      <c r="AG102">
        <f t="shared" si="15"/>
        <v>0.28330935138653007</v>
      </c>
      <c r="AH102">
        <f t="shared" si="15"/>
        <v>0.26044021203245665</v>
      </c>
      <c r="AI102">
        <f t="shared" si="15"/>
        <v>0.23850759530781163</v>
      </c>
      <c r="AJ102">
        <f t="shared" si="15"/>
        <v>0.21971659034389063</v>
      </c>
      <c r="AK102">
        <f t="shared" si="15"/>
        <v>0.20706035676234139</v>
      </c>
      <c r="AL102">
        <f t="shared" si="15"/>
        <v>0.19183457904320456</v>
      </c>
      <c r="AM102">
        <f t="shared" si="15"/>
        <v>0.18033544483900166</v>
      </c>
      <c r="AN102">
        <f t="shared" si="15"/>
        <v>0.17026304954543883</v>
      </c>
      <c r="AO102">
        <f t="shared" si="15"/>
        <v>0.16180738244870807</v>
      </c>
      <c r="AP102" s="86">
        <f t="shared" si="15"/>
        <v>0.15335184725859502</v>
      </c>
    </row>
    <row r="103" spans="2:42" x14ac:dyDescent="0.2">
      <c r="B103">
        <f t="shared" si="15"/>
        <v>0.56792917329865322</v>
      </c>
      <c r="C103">
        <f t="shared" si="15"/>
        <v>0.55884460293557914</v>
      </c>
      <c r="D103">
        <f t="shared" si="15"/>
        <v>0.55889944860746432</v>
      </c>
      <c r="E103">
        <f t="shared" si="15"/>
        <v>0.55295278878324139</v>
      </c>
      <c r="F103">
        <f t="shared" si="15"/>
        <v>0.54246857830566886</v>
      </c>
      <c r="G103">
        <f t="shared" si="15"/>
        <v>0.53585318637058887</v>
      </c>
      <c r="H103">
        <f t="shared" si="15"/>
        <v>0.52800467202901469</v>
      </c>
      <c r="I103">
        <f t="shared" si="15"/>
        <v>0.51780050373182063</v>
      </c>
      <c r="J103">
        <f t="shared" si="15"/>
        <v>0.50669322094329994</v>
      </c>
      <c r="K103">
        <f t="shared" si="15"/>
        <v>0.50264364152913432</v>
      </c>
      <c r="L103">
        <f t="shared" si="15"/>
        <v>0.49851225403502819</v>
      </c>
      <c r="M103">
        <f t="shared" si="15"/>
        <v>0.49515789052976911</v>
      </c>
      <c r="N103">
        <f t="shared" si="15"/>
        <v>0.49492511139998568</v>
      </c>
      <c r="O103">
        <f t="shared" si="15"/>
        <v>0.51314890971227889</v>
      </c>
      <c r="P103">
        <f t="shared" si="15"/>
        <v>0.50056574291787848</v>
      </c>
      <c r="Q103">
        <f t="shared" si="15"/>
        <v>0.49557565438244566</v>
      </c>
      <c r="R103">
        <f t="shared" si="15"/>
        <v>0.48823763879200932</v>
      </c>
      <c r="S103">
        <f t="shared" si="15"/>
        <v>0.47804749012687964</v>
      </c>
      <c r="T103">
        <f t="shared" si="15"/>
        <v>0.45804087423720841</v>
      </c>
      <c r="U103">
        <f t="shared" si="15"/>
        <v>0.43050128645407609</v>
      </c>
      <c r="V103">
        <f t="shared" si="15"/>
        <v>0.39384551873466583</v>
      </c>
      <c r="W103">
        <f t="shared" si="15"/>
        <v>0.34450888263824181</v>
      </c>
      <c r="X103">
        <f t="shared" si="15"/>
        <v>0.29529865228886132</v>
      </c>
      <c r="Y103">
        <f t="shared" si="15"/>
        <v>0.26381021719112752</v>
      </c>
      <c r="Z103">
        <f t="shared" si="15"/>
        <v>0.2434838684277649</v>
      </c>
      <c r="AA103">
        <f t="shared" si="15"/>
        <v>0.23466948445956104</v>
      </c>
      <c r="AB103">
        <f t="shared" si="15"/>
        <v>0.22873511318645781</v>
      </c>
      <c r="AC103">
        <f t="shared" si="15"/>
        <v>0.21956742781696606</v>
      </c>
      <c r="AD103">
        <f t="shared" si="15"/>
        <v>0.20791610194580062</v>
      </c>
      <c r="AE103">
        <f t="shared" si="15"/>
        <v>0.19159796504993171</v>
      </c>
      <c r="AF103">
        <f t="shared" si="15"/>
        <v>0.18900319644469968</v>
      </c>
      <c r="AG103">
        <f t="shared" si="15"/>
        <v>0.1886384161365689</v>
      </c>
      <c r="AH103">
        <f t="shared" si="15"/>
        <v>0.18987589987047171</v>
      </c>
      <c r="AI103">
        <f t="shared" si="15"/>
        <v>0.18878151987327915</v>
      </c>
      <c r="AJ103">
        <f t="shared" si="15"/>
        <v>0.18688902595135271</v>
      </c>
      <c r="AK103">
        <f t="shared" si="15"/>
        <v>0.1872150837969481</v>
      </c>
      <c r="AL103">
        <f t="shared" si="15"/>
        <v>0.18254509586270459</v>
      </c>
      <c r="AM103">
        <f t="shared" si="15"/>
        <v>0.17898396357493723</v>
      </c>
      <c r="AN103">
        <f t="shared" si="15"/>
        <v>0.17493654772196063</v>
      </c>
      <c r="AO103">
        <f t="shared" si="15"/>
        <v>0.1710693373855377</v>
      </c>
      <c r="AP103" s="86">
        <f t="shared" si="15"/>
        <v>0.136048748933977</v>
      </c>
    </row>
    <row r="104" spans="2:42" x14ac:dyDescent="0.2">
      <c r="B104">
        <f t="shared" si="15"/>
        <v>0</v>
      </c>
      <c r="C104">
        <f t="shared" si="15"/>
        <v>0</v>
      </c>
      <c r="D104">
        <f t="shared" si="15"/>
        <v>0</v>
      </c>
      <c r="E104">
        <f t="shared" si="15"/>
        <v>0</v>
      </c>
      <c r="F104">
        <f t="shared" si="15"/>
        <v>1.5584390498327004E-10</v>
      </c>
      <c r="G104">
        <f t="shared" si="15"/>
        <v>1.4802886123429613E-10</v>
      </c>
      <c r="H104">
        <f t="shared" si="15"/>
        <v>1.4254957834460356E-10</v>
      </c>
      <c r="I104">
        <f t="shared" si="15"/>
        <v>1.2795333256804144E-10</v>
      </c>
      <c r="J104">
        <f t="shared" si="15"/>
        <v>1.1997022624422437E-10</v>
      </c>
      <c r="K104">
        <f t="shared" si="15"/>
        <v>1.1567101358680482E-10</v>
      </c>
      <c r="L104">
        <f t="shared" si="15"/>
        <v>1.6708296397272249E-10</v>
      </c>
      <c r="M104">
        <f t="shared" si="15"/>
        <v>1.6005338029065211E-10</v>
      </c>
      <c r="N104">
        <f t="shared" si="15"/>
        <v>1.5769966653937773E-10</v>
      </c>
      <c r="O104">
        <f t="shared" si="15"/>
        <v>1.4916565257492611E-10</v>
      </c>
      <c r="P104">
        <f t="shared" si="15"/>
        <v>1.4251270828512744E-10</v>
      </c>
      <c r="Q104">
        <f t="shared" si="15"/>
        <v>1.4229034731795567E-10</v>
      </c>
      <c r="R104">
        <f t="shared" si="15"/>
        <v>1.4248052221385298E-10</v>
      </c>
      <c r="S104">
        <f t="shared" si="15"/>
        <v>1.4359081761721854E-10</v>
      </c>
      <c r="T104">
        <f t="shared" si="15"/>
        <v>1.44987153722368E-10</v>
      </c>
      <c r="U104">
        <f t="shared" si="15"/>
        <v>1.4799696520212391E-10</v>
      </c>
      <c r="V104">
        <f t="shared" si="15"/>
        <v>1.5361103852081157E-10</v>
      </c>
      <c r="W104">
        <f t="shared" si="15"/>
        <v>1.6285726945140155E-10</v>
      </c>
      <c r="X104">
        <f t="shared" si="15"/>
        <v>1.7478323103063536E-10</v>
      </c>
      <c r="Y104">
        <f t="shared" si="15"/>
        <v>1.8539983192300588E-10</v>
      </c>
      <c r="Z104">
        <f t="shared" si="15"/>
        <v>1.8916707154941734E-10</v>
      </c>
      <c r="AA104">
        <f t="shared" si="15"/>
        <v>1.928781686963905E-10</v>
      </c>
      <c r="AB104">
        <f t="shared" si="15"/>
        <v>1.9623175852492618E-10</v>
      </c>
      <c r="AC104">
        <f t="shared" si="15"/>
        <v>2.0429245453795498E-10</v>
      </c>
      <c r="AD104">
        <f t="shared" si="15"/>
        <v>2.1137857460320188E-10</v>
      </c>
      <c r="AE104">
        <f t="shared" si="15"/>
        <v>2.1474855243749236E-10</v>
      </c>
      <c r="AF104">
        <f t="shared" si="15"/>
        <v>2.1947112360585526E-10</v>
      </c>
      <c r="AG104">
        <f t="shared" si="15"/>
        <v>2.1873694242925656E-10</v>
      </c>
      <c r="AH104">
        <f t="shared" si="15"/>
        <v>2.1984794683512008E-10</v>
      </c>
      <c r="AI104">
        <f t="shared" si="15"/>
        <v>2.1828521610602063E-10</v>
      </c>
      <c r="AJ104">
        <f t="shared" si="15"/>
        <v>2.1579771726797399E-10</v>
      </c>
      <c r="AK104">
        <f t="shared" si="15"/>
        <v>2.1592144362984226E-10</v>
      </c>
      <c r="AL104">
        <f t="shared" si="15"/>
        <v>2.1024869842100819E-10</v>
      </c>
      <c r="AM104">
        <f t="shared" si="15"/>
        <v>2.0588013377660054E-10</v>
      </c>
      <c r="AN104">
        <f t="shared" si="15"/>
        <v>2.0098431218456829E-10</v>
      </c>
      <c r="AO104">
        <f t="shared" si="15"/>
        <v>1.9631692340209163E-10</v>
      </c>
      <c r="AP104" s="86">
        <f t="shared" si="15"/>
        <v>1.9035264860674716E-10</v>
      </c>
    </row>
    <row r="105" spans="2:42" x14ac:dyDescent="0.2">
      <c r="B105">
        <f t="shared" si="15"/>
        <v>9.7391996071182414E-8</v>
      </c>
      <c r="C105">
        <f t="shared" si="15"/>
        <v>3.8004205347537738E-5</v>
      </c>
      <c r="D105">
        <f t="shared" si="15"/>
        <v>3.7001347019213678E-5</v>
      </c>
      <c r="E105">
        <f t="shared" si="15"/>
        <v>3.6969100164301269E-5</v>
      </c>
      <c r="F105">
        <f t="shared" si="15"/>
        <v>3.9949985871855317E-5</v>
      </c>
      <c r="G105">
        <f t="shared" si="15"/>
        <v>4.923592795744702E-5</v>
      </c>
      <c r="H105">
        <f t="shared" si="15"/>
        <v>1.0955023026588467E-3</v>
      </c>
      <c r="I105">
        <f t="shared" si="15"/>
        <v>4.2443550817677136E-4</v>
      </c>
      <c r="J105">
        <f t="shared" si="15"/>
        <v>5.6955715813042883E-4</v>
      </c>
      <c r="K105">
        <f t="shared" si="15"/>
        <v>6.6975397391521219E-4</v>
      </c>
      <c r="L105">
        <f t="shared" si="15"/>
        <v>4.1714540550086336E-4</v>
      </c>
      <c r="M105">
        <f t="shared" si="15"/>
        <v>4.1462752586952716E-4</v>
      </c>
      <c r="N105">
        <f t="shared" si="15"/>
        <v>5.5616303840154532E-4</v>
      </c>
      <c r="O105">
        <f t="shared" si="15"/>
        <v>3.4864655209995987E-3</v>
      </c>
      <c r="P105">
        <f t="shared" si="15"/>
        <v>5.0338754639723182E-3</v>
      </c>
      <c r="Q105">
        <f t="shared" si="15"/>
        <v>7.4347717650289661E-3</v>
      </c>
      <c r="R105">
        <f t="shared" si="15"/>
        <v>1.1852453145634803E-2</v>
      </c>
      <c r="S105">
        <f t="shared" si="15"/>
        <v>1.7703122921084356E-2</v>
      </c>
      <c r="T105">
        <f t="shared" si="15"/>
        <v>2.7922129247458093E-2</v>
      </c>
      <c r="U105">
        <f t="shared" si="15"/>
        <v>4.6341819611436616E-2</v>
      </c>
      <c r="V105">
        <f t="shared" si="15"/>
        <v>6.4028901760074031E-2</v>
      </c>
      <c r="W105">
        <f t="shared" si="15"/>
        <v>8.9067653720754064E-2</v>
      </c>
      <c r="X105">
        <f t="shared" si="15"/>
        <v>0.11200262324697316</v>
      </c>
      <c r="Y105">
        <f t="shared" si="15"/>
        <v>0.12411134009303063</v>
      </c>
      <c r="Z105">
        <f t="shared" si="15"/>
        <v>0.1507332768733165</v>
      </c>
      <c r="AA105">
        <f t="shared" si="15"/>
        <v>0.16892753213850836</v>
      </c>
      <c r="AB105">
        <f t="shared" si="15"/>
        <v>0.1915567027406842</v>
      </c>
      <c r="AC105">
        <f t="shared" si="15"/>
        <v>0.20884916545913529</v>
      </c>
      <c r="AD105">
        <f t="shared" si="15"/>
        <v>0.23482978241280641</v>
      </c>
      <c r="AE105">
        <f t="shared" si="15"/>
        <v>0.27651869658050715</v>
      </c>
      <c r="AF105">
        <f t="shared" si="15"/>
        <v>0.29800103263068256</v>
      </c>
      <c r="AG105">
        <f t="shared" si="15"/>
        <v>0.32595918328597018</v>
      </c>
      <c r="AH105">
        <f t="shared" si="15"/>
        <v>0.34431456120135218</v>
      </c>
      <c r="AI105">
        <f t="shared" si="15"/>
        <v>0.36655192782468915</v>
      </c>
      <c r="AJ105">
        <f t="shared" si="15"/>
        <v>0.38732675588826881</v>
      </c>
      <c r="AK105">
        <f t="shared" si="15"/>
        <v>0.39726396609303399</v>
      </c>
      <c r="AL105">
        <f t="shared" si="15"/>
        <v>0.420394775914607</v>
      </c>
      <c r="AM105">
        <f t="shared" si="15"/>
        <v>0.43750706301762554</v>
      </c>
      <c r="AN105">
        <f t="shared" si="15"/>
        <v>0.45431432961516194</v>
      </c>
      <c r="AO105">
        <f t="shared" si="15"/>
        <v>0.46916868590986671</v>
      </c>
      <c r="AP105" s="86">
        <f t="shared" si="15"/>
        <v>0.51656968239709955</v>
      </c>
    </row>
    <row r="106" spans="2:42" x14ac:dyDescent="0.2">
      <c r="B106">
        <f t="shared" si="15"/>
        <v>0</v>
      </c>
      <c r="C106">
        <f t="shared" si="15"/>
        <v>0</v>
      </c>
      <c r="D106">
        <f t="shared" si="15"/>
        <v>0</v>
      </c>
      <c r="E106">
        <f t="shared" si="15"/>
        <v>0</v>
      </c>
      <c r="F106">
        <f t="shared" si="15"/>
        <v>0</v>
      </c>
      <c r="G106">
        <f t="shared" si="15"/>
        <v>0</v>
      </c>
      <c r="H106">
        <f t="shared" si="15"/>
        <v>0</v>
      </c>
      <c r="I106">
        <f t="shared" si="15"/>
        <v>0</v>
      </c>
      <c r="J106">
        <f t="shared" si="15"/>
        <v>0</v>
      </c>
      <c r="K106">
        <f t="shared" si="15"/>
        <v>0</v>
      </c>
      <c r="L106">
        <f t="shared" si="15"/>
        <v>0</v>
      </c>
      <c r="M106">
        <f t="shared" si="15"/>
        <v>0</v>
      </c>
      <c r="N106">
        <f t="shared" si="15"/>
        <v>4.3600865419449219E-9</v>
      </c>
      <c r="O106">
        <f t="shared" si="15"/>
        <v>1.3157887778043531E-8</v>
      </c>
      <c r="P106">
        <f t="shared" si="15"/>
        <v>3.2208998546133023E-8</v>
      </c>
      <c r="Q106">
        <f t="shared" si="15"/>
        <v>7.6766461225060815E-8</v>
      </c>
      <c r="R106">
        <f t="shared" si="15"/>
        <v>1.7848385898122598E-7</v>
      </c>
      <c r="S106">
        <f t="shared" si="15"/>
        <v>4.1280550724735946E-7</v>
      </c>
      <c r="T106">
        <f t="shared" si="15"/>
        <v>9.5159830135411314E-7</v>
      </c>
      <c r="U106">
        <f t="shared" si="15"/>
        <v>2.211434346670211E-6</v>
      </c>
      <c r="V106">
        <f t="shared" si="15"/>
        <v>5.2132894182822433E-6</v>
      </c>
      <c r="W106">
        <f t="shared" si="15"/>
        <v>1.2507769060498199E-5</v>
      </c>
      <c r="X106">
        <f t="shared" si="15"/>
        <v>3.0156415506450926E-5</v>
      </c>
      <c r="Y106">
        <f t="shared" si="15"/>
        <v>7.0770667999646891E-5</v>
      </c>
      <c r="Z106">
        <f t="shared" si="15"/>
        <v>1.549221868074161E-4</v>
      </c>
      <c r="AA106">
        <f t="shared" si="15"/>
        <v>3.2049604479244366E-4</v>
      </c>
      <c r="AB106">
        <f t="shared" si="15"/>
        <v>6.0710533909666517E-4</v>
      </c>
      <c r="AC106">
        <f t="shared" si="15"/>
        <v>1.0587958414860657E-3</v>
      </c>
      <c r="AD106">
        <f t="shared" si="15"/>
        <v>1.6552189663163852E-3</v>
      </c>
      <c r="AE106">
        <f t="shared" si="15"/>
        <v>2.3343946559253427E-3</v>
      </c>
      <c r="AF106">
        <f t="shared" si="15"/>
        <v>3.1089849502211708E-3</v>
      </c>
      <c r="AG106">
        <f t="shared" si="15"/>
        <v>3.8575396259934044E-3</v>
      </c>
      <c r="AH106">
        <f t="shared" si="15"/>
        <v>4.6691505104767576E-3</v>
      </c>
      <c r="AI106">
        <f t="shared" si="15"/>
        <v>5.4472076665423872E-3</v>
      </c>
      <c r="AJ106">
        <f t="shared" si="15"/>
        <v>6.2100492535781173E-3</v>
      </c>
      <c r="AK106">
        <f t="shared" si="15"/>
        <v>7.0614364356460946E-3</v>
      </c>
      <c r="AL106">
        <f t="shared" si="15"/>
        <v>7.7233532990214479E-3</v>
      </c>
      <c r="AM106">
        <f t="shared" si="15"/>
        <v>8.414430136498164E-3</v>
      </c>
      <c r="AN106">
        <f t="shared" si="15"/>
        <v>9.0672459722717161E-3</v>
      </c>
      <c r="AO106">
        <f t="shared" si="15"/>
        <v>9.7113365629430317E-3</v>
      </c>
      <c r="AP106" s="86">
        <f t="shared" si="15"/>
        <v>1.0266353219196984E-2</v>
      </c>
    </row>
    <row r="107" spans="2:42" x14ac:dyDescent="0.2">
      <c r="B107">
        <f t="shared" si="15"/>
        <v>4.8899046964595169E-2</v>
      </c>
      <c r="C107">
        <f t="shared" si="15"/>
        <v>5.8558317951940636E-2</v>
      </c>
      <c r="D107">
        <f t="shared" si="15"/>
        <v>6.0198751017362322E-2</v>
      </c>
      <c r="E107">
        <f t="shared" si="15"/>
        <v>6.0703815140496394E-2</v>
      </c>
      <c r="F107">
        <f t="shared" si="15"/>
        <v>6.6042113986930662E-2</v>
      </c>
      <c r="G107">
        <f t="shared" si="15"/>
        <v>6.9816622826141567E-2</v>
      </c>
      <c r="H107">
        <f t="shared" si="15"/>
        <v>6.6590348950692935E-2</v>
      </c>
      <c r="I107">
        <f t="shared" si="15"/>
        <v>6.8037376356526721E-2</v>
      </c>
      <c r="J107">
        <f t="shared" si="15"/>
        <v>8.0142728394973481E-2</v>
      </c>
      <c r="K107">
        <f t="shared" ref="K107:AP107" si="16">K13/K$100</f>
        <v>8.6836222000450936E-2</v>
      </c>
      <c r="L107">
        <f t="shared" si="16"/>
        <v>8.680620741615086E-2</v>
      </c>
      <c r="M107">
        <f t="shared" si="16"/>
        <v>8.6732321919202424E-2</v>
      </c>
      <c r="N107">
        <f t="shared" si="16"/>
        <v>8.6696801195625298E-2</v>
      </c>
      <c r="O107">
        <f t="shared" si="16"/>
        <v>8.3250807641711874E-2</v>
      </c>
      <c r="P107">
        <f t="shared" si="16"/>
        <v>8.0254151498329013E-2</v>
      </c>
      <c r="Q107">
        <f t="shared" si="16"/>
        <v>8.0515512729814304E-2</v>
      </c>
      <c r="R107">
        <f t="shared" si="16"/>
        <v>8.0898346261350881E-2</v>
      </c>
      <c r="S107">
        <f t="shared" si="16"/>
        <v>8.1638799130638623E-2</v>
      </c>
      <c r="T107">
        <f t="shared" si="16"/>
        <v>8.2066911644854787E-2</v>
      </c>
      <c r="U107">
        <f t="shared" si="16"/>
        <v>8.279283202680375E-2</v>
      </c>
      <c r="V107">
        <f t="shared" si="16"/>
        <v>8.3744969277647893E-2</v>
      </c>
      <c r="W107">
        <f t="shared" si="16"/>
        <v>8.39830367219392E-2</v>
      </c>
      <c r="X107">
        <f t="shared" si="16"/>
        <v>8.4266289242840783E-2</v>
      </c>
      <c r="Y107">
        <f t="shared" si="16"/>
        <v>8.2405752641883795E-2</v>
      </c>
      <c r="Z107">
        <f t="shared" si="16"/>
        <v>8.0973286717765394E-2</v>
      </c>
      <c r="AA107">
        <f t="shared" si="16"/>
        <v>8.1888996613368112E-2</v>
      </c>
      <c r="AB107">
        <f t="shared" si="16"/>
        <v>8.122243441498915E-2</v>
      </c>
      <c r="AC107">
        <f t="shared" si="16"/>
        <v>8.0908839644802527E-2</v>
      </c>
      <c r="AD107">
        <f t="shared" si="16"/>
        <v>7.992446204545807E-2</v>
      </c>
      <c r="AE107">
        <f t="shared" si="16"/>
        <v>7.7333627837595176E-2</v>
      </c>
      <c r="AF107">
        <f t="shared" si="16"/>
        <v>7.7476471315191558E-2</v>
      </c>
      <c r="AG107">
        <f t="shared" si="16"/>
        <v>7.6936860543254021E-2</v>
      </c>
      <c r="AH107">
        <f t="shared" si="16"/>
        <v>7.7044225551320858E-2</v>
      </c>
      <c r="AI107">
        <f t="shared" si="16"/>
        <v>7.6206820257586891E-2</v>
      </c>
      <c r="AJ107">
        <f t="shared" si="16"/>
        <v>7.5049829674383575E-2</v>
      </c>
      <c r="AK107">
        <f t="shared" si="16"/>
        <v>7.4792941223125589E-2</v>
      </c>
      <c r="AL107">
        <f t="shared" si="16"/>
        <v>7.2539192128545343E-2</v>
      </c>
      <c r="AM107">
        <f t="shared" si="16"/>
        <v>7.0744187830813307E-2</v>
      </c>
      <c r="AN107">
        <f t="shared" si="16"/>
        <v>6.8773664374358001E-2</v>
      </c>
      <c r="AO107">
        <f t="shared" si="16"/>
        <v>6.6891235469598756E-2</v>
      </c>
      <c r="AP107" s="86">
        <f t="shared" si="16"/>
        <v>6.457891093981534E-2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5848-D73F-B64A-901E-B07D35E1CC87}">
  <dimension ref="A1:AQ147"/>
  <sheetViews>
    <sheetView showGridLines="0" zoomScale="125" zoomScaleNormal="120" workbookViewId="0">
      <pane xSplit="1" ySplit="6" topLeftCell="G84" activePane="bottomRight" state="frozen"/>
      <selection pane="topRight" activeCell="B1" sqref="B1"/>
      <selection pane="bottomLeft" activeCell="A7" sqref="A7"/>
      <selection pane="bottomRight" activeCell="N18" sqref="N18"/>
    </sheetView>
  </sheetViews>
  <sheetFormatPr baseColWidth="10" defaultRowHeight="15" x14ac:dyDescent="0.2"/>
  <cols>
    <col min="1" max="1" width="46.1640625" customWidth="1"/>
    <col min="2" max="2" width="23.5" bestFit="1" customWidth="1"/>
    <col min="3" max="5" width="22.83203125" bestFit="1" customWidth="1"/>
    <col min="6" max="42" width="23.83203125" bestFit="1" customWidth="1"/>
    <col min="43" max="43" width="24.83203125" bestFit="1" customWidth="1"/>
  </cols>
  <sheetData>
    <row r="1" spans="1:43" x14ac:dyDescent="0.2">
      <c r="A1" s="1" t="s">
        <v>160</v>
      </c>
    </row>
    <row r="2" spans="1:43" x14ac:dyDescent="0.2">
      <c r="A2" s="1" t="s">
        <v>181</v>
      </c>
    </row>
    <row r="3" spans="1:43" x14ac:dyDescent="0.2">
      <c r="A3" s="1" t="s">
        <v>1</v>
      </c>
    </row>
    <row r="4" spans="1:43" x14ac:dyDescent="0.2">
      <c r="A4" s="1" t="s">
        <v>161</v>
      </c>
    </row>
    <row r="5" spans="1:43" x14ac:dyDescent="0.2">
      <c r="A5" s="1"/>
    </row>
    <row r="6" spans="1:43" x14ac:dyDescent="0.2">
      <c r="A6" s="1" t="s">
        <v>182</v>
      </c>
      <c r="B6" s="1">
        <v>2010</v>
      </c>
      <c r="C6" s="1">
        <v>2011</v>
      </c>
      <c r="D6" s="1">
        <v>2012</v>
      </c>
      <c r="E6" s="1">
        <v>2013</v>
      </c>
      <c r="F6" s="1">
        <v>2014</v>
      </c>
      <c r="G6" s="1">
        <v>2015</v>
      </c>
      <c r="H6" s="1">
        <v>2016</v>
      </c>
      <c r="I6" s="1">
        <v>2017</v>
      </c>
      <c r="J6" s="1">
        <v>2018</v>
      </c>
      <c r="K6" s="1">
        <v>2019</v>
      </c>
      <c r="L6" s="1">
        <v>2020</v>
      </c>
      <c r="M6" s="1">
        <v>2021</v>
      </c>
      <c r="N6" s="1">
        <v>2022</v>
      </c>
      <c r="O6" s="1">
        <v>2023</v>
      </c>
      <c r="P6" s="1">
        <v>2024</v>
      </c>
      <c r="Q6" s="1">
        <v>2025</v>
      </c>
      <c r="R6" s="1">
        <v>2026</v>
      </c>
      <c r="S6" s="1">
        <v>2027</v>
      </c>
      <c r="T6" s="1">
        <v>2028</v>
      </c>
      <c r="U6" s="1">
        <v>2029</v>
      </c>
      <c r="V6" s="1">
        <v>2030</v>
      </c>
      <c r="W6" s="1">
        <v>2031</v>
      </c>
      <c r="X6" s="1">
        <v>2032</v>
      </c>
      <c r="Y6" s="1">
        <v>2033</v>
      </c>
      <c r="Z6" s="1">
        <v>2034</v>
      </c>
      <c r="AA6" s="1">
        <v>2035</v>
      </c>
      <c r="AB6" s="1">
        <v>2036</v>
      </c>
      <c r="AC6" s="1">
        <v>2037</v>
      </c>
      <c r="AD6" s="1">
        <v>2038</v>
      </c>
      <c r="AE6" s="1">
        <v>2039</v>
      </c>
      <c r="AF6" s="1">
        <v>2040</v>
      </c>
      <c r="AG6" s="1">
        <v>2041</v>
      </c>
      <c r="AH6" s="1">
        <v>2042</v>
      </c>
      <c r="AI6" s="1">
        <v>2043</v>
      </c>
      <c r="AJ6" s="1">
        <v>2044</v>
      </c>
      <c r="AK6" s="1">
        <v>2045</v>
      </c>
      <c r="AL6" s="1">
        <v>2046</v>
      </c>
      <c r="AM6" s="1">
        <v>2047</v>
      </c>
      <c r="AN6" s="1">
        <v>2048</v>
      </c>
      <c r="AO6" s="1">
        <v>2049</v>
      </c>
      <c r="AP6" s="1">
        <v>2050</v>
      </c>
      <c r="AQ6" s="1" t="s">
        <v>3</v>
      </c>
    </row>
    <row r="7" spans="1:43" x14ac:dyDescent="0.2">
      <c r="A7" s="2" t="s">
        <v>4</v>
      </c>
      <c r="B7" s="3">
        <v>70.691301930965551</v>
      </c>
      <c r="C7" s="3">
        <v>76.516687982075823</v>
      </c>
      <c r="D7" s="3">
        <v>81.98566508604047</v>
      </c>
      <c r="E7" s="3">
        <v>87.01880109156042</v>
      </c>
      <c r="F7" s="3">
        <v>92.533532806104361</v>
      </c>
      <c r="G7" s="3">
        <v>97.40499935589925</v>
      </c>
      <c r="H7" s="3">
        <v>101.77399641627167</v>
      </c>
      <c r="I7" s="3">
        <v>105.74617609655503</v>
      </c>
      <c r="J7" s="3">
        <v>109.87430053444609</v>
      </c>
      <c r="K7" s="3">
        <v>113.93993222171463</v>
      </c>
      <c r="L7" s="3">
        <v>119.30845770821841</v>
      </c>
      <c r="M7" s="3">
        <v>122.3841194919255</v>
      </c>
      <c r="N7" s="3">
        <v>123.77502184489819</v>
      </c>
      <c r="O7" s="3">
        <v>124.79230524084083</v>
      </c>
      <c r="P7" s="3">
        <v>126.07189128637526</v>
      </c>
      <c r="Q7" s="3">
        <v>127.31399745879338</v>
      </c>
      <c r="R7" s="3">
        <v>128.5191202074752</v>
      </c>
      <c r="S7" s="3">
        <v>129.71214033834909</v>
      </c>
      <c r="T7" s="3">
        <v>131.10438188680371</v>
      </c>
      <c r="U7" s="3">
        <v>132.64825851536071</v>
      </c>
      <c r="V7" s="3">
        <v>134.22885300652834</v>
      </c>
      <c r="W7" s="3">
        <v>135.60752033873305</v>
      </c>
      <c r="X7" s="3">
        <v>136.87442057581646</v>
      </c>
      <c r="Y7" s="3">
        <v>138.01478619633414</v>
      </c>
      <c r="Z7" s="3">
        <v>139.08837845151228</v>
      </c>
      <c r="AA7" s="3">
        <v>140.09435402339071</v>
      </c>
      <c r="AB7" s="3">
        <v>141.03385145228441</v>
      </c>
      <c r="AC7" s="3">
        <v>141.90903068068255</v>
      </c>
      <c r="AD7" s="3">
        <v>142.722378637769</v>
      </c>
      <c r="AE7" s="3">
        <v>143.47658102710233</v>
      </c>
      <c r="AF7" s="3">
        <v>144.1743850412451</v>
      </c>
      <c r="AG7" s="3">
        <v>144.82353139747349</v>
      </c>
      <c r="AH7" s="3">
        <v>145.42301646731704</v>
      </c>
      <c r="AI7" s="3">
        <v>145.90574242707527</v>
      </c>
      <c r="AJ7" s="3">
        <v>146.35715986547672</v>
      </c>
      <c r="AK7" s="3">
        <v>146.79140477699428</v>
      </c>
      <c r="AL7" s="3">
        <v>147.20102789642041</v>
      </c>
      <c r="AM7" s="3">
        <v>147.58971394968725</v>
      </c>
      <c r="AN7" s="3">
        <v>147.86940333303559</v>
      </c>
      <c r="AO7" s="3">
        <v>148.15255263805938</v>
      </c>
      <c r="AP7" s="3">
        <v>148.43993021398029</v>
      </c>
      <c r="AQ7" s="3">
        <v>5208.8931098975918</v>
      </c>
    </row>
    <row r="8" spans="1:43" x14ac:dyDescent="0.2">
      <c r="A8" s="4" t="s">
        <v>5</v>
      </c>
      <c r="B8" s="6">
        <v>52.731829564547247</v>
      </c>
      <c r="C8" s="6">
        <v>57.026490834174069</v>
      </c>
      <c r="D8" s="6">
        <v>61.099283483988359</v>
      </c>
      <c r="E8" s="6">
        <v>64.847079434070778</v>
      </c>
      <c r="F8" s="6">
        <v>68.953795405157678</v>
      </c>
      <c r="G8" s="6">
        <v>72.581101765631274</v>
      </c>
      <c r="H8" s="6">
        <v>75.832816225058551</v>
      </c>
      <c r="I8" s="6">
        <v>78.788940338692527</v>
      </c>
      <c r="J8" s="6">
        <v>81.861022066290275</v>
      </c>
      <c r="K8" s="6">
        <v>84.886776243192912</v>
      </c>
      <c r="L8" s="6">
        <v>88.923014363925361</v>
      </c>
      <c r="M8" s="6">
        <v>91.21968759170592</v>
      </c>
      <c r="N8" s="6">
        <v>91.922793387120521</v>
      </c>
      <c r="O8" s="6">
        <v>92.560313978744475</v>
      </c>
      <c r="P8" s="6">
        <v>93.101324044123871</v>
      </c>
      <c r="Q8" s="6">
        <v>93.547256435717969</v>
      </c>
      <c r="R8" s="6">
        <v>93.924090191015907</v>
      </c>
      <c r="S8" s="6">
        <v>94.256136651609395</v>
      </c>
      <c r="T8" s="6">
        <v>94.601461827752914</v>
      </c>
      <c r="U8" s="6">
        <v>94.943378230245216</v>
      </c>
      <c r="V8" s="6">
        <v>95.272393600917084</v>
      </c>
      <c r="W8" s="6">
        <v>95.583769620427617</v>
      </c>
      <c r="X8" s="6">
        <v>95.875372095795043</v>
      </c>
      <c r="Y8" s="6">
        <v>96.146359806366775</v>
      </c>
      <c r="Z8" s="6">
        <v>96.396562001451031</v>
      </c>
      <c r="AA8" s="6">
        <v>96.626139179818594</v>
      </c>
      <c r="AB8" s="6">
        <v>96.835446553863548</v>
      </c>
      <c r="AC8" s="6">
        <v>97.024972590283056</v>
      </c>
      <c r="AD8" s="6">
        <v>97.195155557169088</v>
      </c>
      <c r="AE8" s="6">
        <v>97.346467139551109</v>
      </c>
      <c r="AF8" s="6">
        <v>97.479396206395876</v>
      </c>
      <c r="AG8" s="6">
        <v>97.59944006499488</v>
      </c>
      <c r="AH8" s="6">
        <v>97.703414435405364</v>
      </c>
      <c r="AI8" s="6">
        <v>97.722144407091605</v>
      </c>
      <c r="AJ8" s="6">
        <v>97.739079949010844</v>
      </c>
      <c r="AK8" s="6">
        <v>97.76144816381148</v>
      </c>
      <c r="AL8" s="6">
        <v>97.783565874026991</v>
      </c>
      <c r="AM8" s="6">
        <v>97.805932478774508</v>
      </c>
      <c r="AN8" s="6">
        <v>97.828929998044927</v>
      </c>
      <c r="AO8" s="6">
        <v>97.853048081097327</v>
      </c>
      <c r="AP8" s="6">
        <v>97.87884701480948</v>
      </c>
      <c r="AQ8" s="6">
        <v>3667.0664768818715</v>
      </c>
    </row>
    <row r="9" spans="1:43" x14ac:dyDescent="0.2">
      <c r="A9" t="s">
        <v>6</v>
      </c>
      <c r="B9" s="9">
        <v>50.477747227614586</v>
      </c>
      <c r="C9" s="9">
        <v>54.52610181597877</v>
      </c>
      <c r="D9" s="9">
        <v>58.42030845096123</v>
      </c>
      <c r="E9" s="9">
        <v>62.00376700152102</v>
      </c>
      <c r="F9" s="9">
        <v>65.929890091823722</v>
      </c>
      <c r="G9" s="9">
        <v>69.397875890176124</v>
      </c>
      <c r="H9" s="9">
        <v>72.506978273525192</v>
      </c>
      <c r="I9" s="9">
        <v>75.333454165505515</v>
      </c>
      <c r="J9" s="9">
        <v>78.270802060068064</v>
      </c>
      <c r="K9" s="9">
        <v>81.163854214620798</v>
      </c>
      <c r="L9" s="9">
        <v>84.825875774323222</v>
      </c>
      <c r="M9" s="9">
        <v>86.920219843997586</v>
      </c>
      <c r="N9" s="9">
        <v>87.57647034096928</v>
      </c>
      <c r="O9" s="78">
        <v>88.148387827768332</v>
      </c>
      <c r="P9" s="9">
        <v>88.579717208174287</v>
      </c>
      <c r="Q9" s="9">
        <v>88.839971865215844</v>
      </c>
      <c r="R9" s="9">
        <v>88.938076033792242</v>
      </c>
      <c r="S9" s="9">
        <v>88.915027668564534</v>
      </c>
      <c r="T9" s="9">
        <v>88.858385893197422</v>
      </c>
      <c r="U9" s="9">
        <v>88.778179964736907</v>
      </c>
      <c r="V9" s="9">
        <v>88.679652444951529</v>
      </c>
      <c r="W9" s="9">
        <v>88.564950321292201</v>
      </c>
      <c r="X9" s="9">
        <v>88.434925746738202</v>
      </c>
      <c r="Y9" s="9">
        <v>88.289991172755251</v>
      </c>
      <c r="Z9" s="9">
        <v>88.130548115340275</v>
      </c>
      <c r="AA9" s="9">
        <v>87.957146717909126</v>
      </c>
      <c r="AB9" s="9">
        <v>87.770587455493896</v>
      </c>
      <c r="AC9" s="9">
        <v>87.57192577047951</v>
      </c>
      <c r="AD9" s="9">
        <v>87.362260075889282</v>
      </c>
      <c r="AE9" s="9">
        <v>87.142710749651769</v>
      </c>
      <c r="AF9" s="9">
        <v>86.914322114564868</v>
      </c>
      <c r="AG9" s="9">
        <v>86.67399023453028</v>
      </c>
      <c r="AH9" s="9">
        <v>86.425583047261924</v>
      </c>
      <c r="AI9" s="9">
        <v>86.168519056767011</v>
      </c>
      <c r="AJ9" s="9">
        <v>85.905247940562376</v>
      </c>
      <c r="AK9" s="9">
        <v>85.633308892487278</v>
      </c>
      <c r="AL9" s="9">
        <v>85.35705215154205</v>
      </c>
      <c r="AM9" s="9">
        <v>85.076869892334855</v>
      </c>
      <c r="AN9" s="9">
        <v>84.79305363976944</v>
      </c>
      <c r="AO9" s="9">
        <v>84.506003925779822</v>
      </c>
      <c r="AP9" s="9">
        <v>84.216194048088909</v>
      </c>
      <c r="AQ9" s="9">
        <v>3369.9859351267246</v>
      </c>
    </row>
    <row r="10" spans="1:43" x14ac:dyDescent="0.2">
      <c r="A10" t="s">
        <v>7</v>
      </c>
      <c r="B10" s="9">
        <v>0.19418740179808947</v>
      </c>
      <c r="C10" s="9">
        <v>0.21126361952203959</v>
      </c>
      <c r="D10" s="9">
        <v>0.2263521119046687</v>
      </c>
      <c r="E10" s="9">
        <v>0.24023662616559874</v>
      </c>
      <c r="F10" s="9">
        <v>0.25546072578059031</v>
      </c>
      <c r="G10" s="9">
        <v>0.26890395680626911</v>
      </c>
      <c r="H10" s="9">
        <v>0.28095115453781699</v>
      </c>
      <c r="I10" s="9">
        <v>0.29190322679394531</v>
      </c>
      <c r="J10" s="9">
        <v>0.30328490759083915</v>
      </c>
      <c r="K10" s="9">
        <v>0.3144949505730949</v>
      </c>
      <c r="L10" s="9">
        <v>0.42598723908059605</v>
      </c>
      <c r="M10" s="9">
        <v>0.53881439209289406</v>
      </c>
      <c r="N10" s="9">
        <v>0.5413526890012107</v>
      </c>
      <c r="O10" s="9">
        <v>0.54130817214901872</v>
      </c>
      <c r="P10" s="9">
        <v>0.54099587591039033</v>
      </c>
      <c r="Q10" s="9">
        <v>0.54054105338598357</v>
      </c>
      <c r="R10" s="9">
        <v>0.53997802611664225</v>
      </c>
      <c r="S10" s="9">
        <v>0.53932065658732609</v>
      </c>
      <c r="T10" s="9">
        <v>0.53861233710511902</v>
      </c>
      <c r="U10" s="9">
        <v>0.53785359255166254</v>
      </c>
      <c r="V10" s="9">
        <v>0.537046065052324</v>
      </c>
      <c r="W10" s="9">
        <v>0.53619015827691707</v>
      </c>
      <c r="X10" s="9">
        <v>0.53528733707460086</v>
      </c>
      <c r="Y10" s="9">
        <v>0.5343385232219775</v>
      </c>
      <c r="Z10" s="9">
        <v>0.53334529759298221</v>
      </c>
      <c r="AA10" s="9">
        <v>0.53230853597859074</v>
      </c>
      <c r="AB10" s="9">
        <v>0.53122857727295802</v>
      </c>
      <c r="AC10" s="9">
        <v>0.53010699895378599</v>
      </c>
      <c r="AD10" s="9">
        <v>0.52894440382854779</v>
      </c>
      <c r="AE10" s="9">
        <v>0.52774138307249774</v>
      </c>
      <c r="AF10" s="9">
        <v>0.52649854096262638</v>
      </c>
      <c r="AG10" s="9">
        <v>0.52521660186060037</v>
      </c>
      <c r="AH10" s="9">
        <v>0.52389643372903549</v>
      </c>
      <c r="AI10" s="9">
        <v>0.52253025177836521</v>
      </c>
      <c r="AJ10" s="9">
        <v>0.52112941402682122</v>
      </c>
      <c r="AK10" s="9">
        <v>0.51965721684952282</v>
      </c>
      <c r="AL10" s="9">
        <v>0.51815234959605727</v>
      </c>
      <c r="AM10" s="9">
        <v>0.51661644684542074</v>
      </c>
      <c r="AN10" s="9">
        <v>0.51505075717460558</v>
      </c>
      <c r="AO10" s="9">
        <v>0.51345695548735681</v>
      </c>
      <c r="AP10" s="9">
        <v>0.51183700253202546</v>
      </c>
      <c r="AQ10" s="9">
        <v>18.912381966621414</v>
      </c>
    </row>
    <row r="11" spans="1:43" x14ac:dyDescent="0.2">
      <c r="A11" t="s">
        <v>8</v>
      </c>
      <c r="B11" s="9">
        <v>3.3575245925429854E-2</v>
      </c>
      <c r="C11" s="9">
        <v>3.6565220685431707E-2</v>
      </c>
      <c r="D11" s="9">
        <v>3.9176716479309891E-2</v>
      </c>
      <c r="E11" s="9">
        <v>4.1579829373094068E-2</v>
      </c>
      <c r="F11" s="9">
        <v>4.4214795882796851E-2</v>
      </c>
      <c r="G11" s="9">
        <v>4.654153207282935E-2</v>
      </c>
      <c r="H11" s="9">
        <v>4.8626644714048352E-2</v>
      </c>
      <c r="I11" s="9">
        <v>5.052221452353154E-2</v>
      </c>
      <c r="J11" s="9">
        <v>5.2492140396481687E-2</v>
      </c>
      <c r="K11" s="9">
        <v>5.4432359429302891E-2</v>
      </c>
      <c r="L11" s="9">
        <v>5.7242308783833636E-2</v>
      </c>
      <c r="M11" s="9">
        <v>5.8563587075371501E-2</v>
      </c>
      <c r="N11" s="9">
        <v>5.9001841100314187E-2</v>
      </c>
      <c r="O11" s="9">
        <v>5.9634373890554281E-2</v>
      </c>
      <c r="P11" s="9">
        <v>6.0475764936786171E-2</v>
      </c>
      <c r="Q11" s="9">
        <v>6.1513609598737057E-2</v>
      </c>
      <c r="R11" s="9">
        <v>6.2683470125113813E-2</v>
      </c>
      <c r="S11" s="9">
        <v>6.3825126855953526E-2</v>
      </c>
      <c r="T11" s="9">
        <v>6.5536215011491122E-2</v>
      </c>
      <c r="U11" s="9">
        <v>6.8048751179867736E-2</v>
      </c>
      <c r="V11" s="9">
        <v>7.1666924395596271E-2</v>
      </c>
      <c r="W11" s="9">
        <v>7.677172623598269E-2</v>
      </c>
      <c r="X11" s="9">
        <v>8.3805619842450121E-2</v>
      </c>
      <c r="Y11" s="9">
        <v>9.3230267257396221E-2</v>
      </c>
      <c r="Z11" s="9">
        <v>0.10544782109754956</v>
      </c>
      <c r="AA11" s="9">
        <v>0.12070111880015658</v>
      </c>
      <c r="AB11" s="9">
        <v>0.13898791814542544</v>
      </c>
      <c r="AC11" s="9">
        <v>0.16003661707126526</v>
      </c>
      <c r="AD11" s="9">
        <v>0.18336029106415774</v>
      </c>
      <c r="AE11" s="9">
        <v>0.20836424236742901</v>
      </c>
      <c r="AF11" s="9">
        <v>0.23445527175122677</v>
      </c>
      <c r="AG11" s="9">
        <v>0.26111786242145979</v>
      </c>
      <c r="AH11" s="9">
        <v>0.28794579124508657</v>
      </c>
      <c r="AI11" s="9">
        <v>0.30955011433388874</v>
      </c>
      <c r="AJ11" s="9">
        <v>0.33172782124422762</v>
      </c>
      <c r="AK11" s="9">
        <v>0.35130405776825369</v>
      </c>
      <c r="AL11" s="9">
        <v>0.36922119114867447</v>
      </c>
      <c r="AM11" s="9">
        <v>0.3854433085444276</v>
      </c>
      <c r="AN11" s="9">
        <v>0.39993399141588332</v>
      </c>
      <c r="AO11" s="9">
        <v>0.41265659972014307</v>
      </c>
      <c r="AP11" s="9">
        <v>0.42357414771721702</v>
      </c>
      <c r="AQ11" s="9">
        <v>6.0735544516281763</v>
      </c>
    </row>
    <row r="12" spans="1:43" x14ac:dyDescent="0.2">
      <c r="A12" t="s">
        <v>9</v>
      </c>
      <c r="B12" s="9">
        <v>2.0263196892091493</v>
      </c>
      <c r="C12" s="9">
        <v>2.2050047985464727</v>
      </c>
      <c r="D12" s="9">
        <v>2.3624867075556968</v>
      </c>
      <c r="E12" s="9">
        <v>2.5074024324689654</v>
      </c>
      <c r="F12" s="9">
        <v>2.666299703946907</v>
      </c>
      <c r="G12" s="9">
        <v>2.8066096588111349</v>
      </c>
      <c r="H12" s="9">
        <v>2.9323489075620524</v>
      </c>
      <c r="I12" s="9">
        <v>3.046658091194455</v>
      </c>
      <c r="J12" s="9">
        <v>3.1654511935253424</v>
      </c>
      <c r="K12" s="9">
        <v>3.2824528742866024</v>
      </c>
      <c r="L12" s="9">
        <v>3.5394834580200265</v>
      </c>
      <c r="M12" s="9">
        <v>3.6216723850341173</v>
      </c>
      <c r="N12" s="9">
        <v>3.6484269030701837</v>
      </c>
      <c r="O12" s="9">
        <v>3.67213982129817</v>
      </c>
      <c r="P12" s="9">
        <v>3.690462335126067</v>
      </c>
      <c r="Q12" s="9">
        <v>3.7023790116359754</v>
      </c>
      <c r="R12" s="9">
        <v>3.7080034301975457</v>
      </c>
      <c r="S12" s="9">
        <v>3.7081667279313764</v>
      </c>
      <c r="T12" s="9">
        <v>3.7066528806187926</v>
      </c>
      <c r="U12" s="9">
        <v>3.703550144724761</v>
      </c>
      <c r="V12" s="9">
        <v>3.6990268277144924</v>
      </c>
      <c r="W12" s="9">
        <v>3.6933028277245743</v>
      </c>
      <c r="X12" s="9">
        <v>3.6865941877775019</v>
      </c>
      <c r="Y12" s="9">
        <v>3.6790999617600462</v>
      </c>
      <c r="Z12" s="9">
        <v>3.6709845478970835</v>
      </c>
      <c r="AA12" s="9">
        <v>3.6623771375580603</v>
      </c>
      <c r="AB12" s="9">
        <v>3.6533699350470985</v>
      </c>
      <c r="AC12" s="9">
        <v>3.6440266124751988</v>
      </c>
      <c r="AD12" s="9">
        <v>3.6343888293508755</v>
      </c>
      <c r="AE12" s="9">
        <v>3.6244863260153846</v>
      </c>
      <c r="AF12" s="9">
        <v>3.6143340477453823</v>
      </c>
      <c r="AG12" s="9">
        <v>3.6039431556768466</v>
      </c>
      <c r="AH12" s="9">
        <v>3.5933298737123116</v>
      </c>
      <c r="AI12" s="9">
        <v>3.5824976623336346</v>
      </c>
      <c r="AJ12" s="9">
        <v>3.5714601758388294</v>
      </c>
      <c r="AK12" s="9">
        <v>3.5602284051397142</v>
      </c>
      <c r="AL12" s="9">
        <v>3.5488138413995505</v>
      </c>
      <c r="AM12" s="9">
        <v>3.5372324090710734</v>
      </c>
      <c r="AN12" s="9">
        <v>3.5254959641334755</v>
      </c>
      <c r="AO12" s="9">
        <v>3.513620773063757</v>
      </c>
      <c r="AP12" s="9">
        <v>3.5016260471277278</v>
      </c>
      <c r="AQ12" s="9">
        <v>139.50221070332643</v>
      </c>
    </row>
    <row r="13" spans="1:43" x14ac:dyDescent="0.2">
      <c r="A13" t="s">
        <v>10</v>
      </c>
      <c r="B13" s="9">
        <v>0</v>
      </c>
      <c r="C13" s="9">
        <v>7.1889531975447384E-6</v>
      </c>
      <c r="D13" s="9">
        <v>1.540477951035309E-5</v>
      </c>
      <c r="E13" s="9">
        <v>2.4524570757820957E-5</v>
      </c>
      <c r="F13" s="9">
        <v>4.3464539838954292E-4</v>
      </c>
      <c r="G13" s="9">
        <v>6.4967548827703659E-4</v>
      </c>
      <c r="H13" s="9">
        <v>6.787816760831614E-4</v>
      </c>
      <c r="I13" s="9">
        <v>7.0524202637012919E-4</v>
      </c>
      <c r="J13" s="9">
        <v>7.3274031652903059E-4</v>
      </c>
      <c r="K13" s="9">
        <v>7.5982392747548646E-4</v>
      </c>
      <c r="L13" s="9">
        <v>7.9449975612518747E-4</v>
      </c>
      <c r="M13" s="9">
        <v>8.1482514490082737E-4</v>
      </c>
      <c r="N13" s="9">
        <v>1.659654426412107E-2</v>
      </c>
      <c r="O13" s="9">
        <v>5.5928467076141894E-2</v>
      </c>
      <c r="P13" s="9">
        <v>0.14400406033487592</v>
      </c>
      <c r="Q13" s="9">
        <v>0.31346141096335706</v>
      </c>
      <c r="R13" s="9">
        <v>0.58106639334289345</v>
      </c>
      <c r="S13" s="9">
        <v>0.92923429208610864</v>
      </c>
      <c r="T13" s="9">
        <v>1.3236414226215079</v>
      </c>
      <c r="U13" s="9">
        <v>1.7369943043151272</v>
      </c>
      <c r="V13" s="9">
        <v>2.1538937768148605</v>
      </c>
      <c r="W13" s="9">
        <v>2.5667688333959502</v>
      </c>
      <c r="X13" s="9">
        <v>2.9720217427451239</v>
      </c>
      <c r="Y13" s="9">
        <v>3.3679222962168729</v>
      </c>
      <c r="Z13" s="9">
        <v>3.7536283540746571</v>
      </c>
      <c r="AA13" s="9">
        <v>4.1287461810944865</v>
      </c>
      <c r="AB13" s="9">
        <v>4.493131143457858</v>
      </c>
      <c r="AC13" s="9">
        <v>4.8467943642016103</v>
      </c>
      <c r="AD13" s="9">
        <v>5.1898465016666249</v>
      </c>
      <c r="AE13" s="9">
        <v>5.5224707267862909</v>
      </c>
      <c r="AF13" s="9">
        <v>5.8448976453047008</v>
      </c>
      <c r="AG13" s="9">
        <v>6.1663870072937454</v>
      </c>
      <c r="AH13" s="9">
        <v>6.4803858401506869</v>
      </c>
      <c r="AI13" s="9">
        <v>6.7281935730405271</v>
      </c>
      <c r="AJ13" s="9">
        <v>6.9797851061065259</v>
      </c>
      <c r="AK13" s="9">
        <v>7.2480828027624584</v>
      </c>
      <c r="AL13" s="9">
        <v>7.5220860498131712</v>
      </c>
      <c r="AM13" s="9">
        <v>7.8019392098489071</v>
      </c>
      <c r="AN13" s="9">
        <v>8.087769969448825</v>
      </c>
      <c r="AO13" s="9">
        <v>8.3796959989042676</v>
      </c>
      <c r="AP13" s="9">
        <v>8.6778272672436607</v>
      </c>
      <c r="AQ13" s="9">
        <v>124.01881863741356</v>
      </c>
    </row>
    <row r="14" spans="1:43" x14ac:dyDescent="0.2">
      <c r="A14" t="s">
        <v>12</v>
      </c>
      <c r="B14" s="9">
        <v>0</v>
      </c>
      <c r="C14" s="9">
        <v>4.7548190488160919E-2</v>
      </c>
      <c r="D14" s="9">
        <v>5.0944092307941932E-2</v>
      </c>
      <c r="E14" s="9">
        <v>5.4069019971341212E-2</v>
      </c>
      <c r="F14" s="9">
        <v>5.7495442325280116E-2</v>
      </c>
      <c r="G14" s="9">
        <v>6.0521052276635928E-2</v>
      </c>
      <c r="H14" s="9">
        <v>6.3232463043355364E-2</v>
      </c>
      <c r="I14" s="9">
        <v>6.5697398648703012E-2</v>
      </c>
      <c r="J14" s="9">
        <v>6.8259024393024281E-2</v>
      </c>
      <c r="K14" s="9">
        <v>7.0782020355635661E-2</v>
      </c>
      <c r="L14" s="9">
        <v>7.3631083961560623E-2</v>
      </c>
      <c r="M14" s="9">
        <v>7.9602558361054745E-2</v>
      </c>
      <c r="N14" s="9">
        <v>8.0945068715407131E-2</v>
      </c>
      <c r="O14" s="9">
        <v>8.2915316562252914E-2</v>
      </c>
      <c r="P14" s="9">
        <v>8.5668799641446955E-2</v>
      </c>
      <c r="Q14" s="9">
        <v>8.9389484918084114E-2</v>
      </c>
      <c r="R14" s="9">
        <v>9.4282837441472755E-2</v>
      </c>
      <c r="S14" s="9">
        <v>0.10056217958409551</v>
      </c>
      <c r="T14" s="9">
        <v>0.10863307919858178</v>
      </c>
      <c r="U14" s="9">
        <v>0.11875147273688771</v>
      </c>
      <c r="V14" s="9">
        <v>0.13110756198829054</v>
      </c>
      <c r="W14" s="9">
        <v>0.14578575350196146</v>
      </c>
      <c r="X14" s="9">
        <v>0.16273746161715985</v>
      </c>
      <c r="Y14" s="9">
        <v>0.18177758515522685</v>
      </c>
      <c r="Z14" s="9">
        <v>0.2026078654484777</v>
      </c>
      <c r="AA14" s="9">
        <v>0.22485948847817649</v>
      </c>
      <c r="AB14" s="9">
        <v>0.24814152444631538</v>
      </c>
      <c r="AC14" s="9">
        <v>0.27208222710167806</v>
      </c>
      <c r="AD14" s="9">
        <v>0.29635545536960023</v>
      </c>
      <c r="AE14" s="9">
        <v>0.32069371165773225</v>
      </c>
      <c r="AF14" s="9">
        <v>0.34488858606707318</v>
      </c>
      <c r="AG14" s="9">
        <v>0.36878520321193897</v>
      </c>
      <c r="AH14" s="9">
        <v>0.39227344930632108</v>
      </c>
      <c r="AI14" s="9">
        <v>0.41085374883817755</v>
      </c>
      <c r="AJ14" s="9">
        <v>0.4297294912320776</v>
      </c>
      <c r="AK14" s="9">
        <v>0.44886678880425745</v>
      </c>
      <c r="AL14" s="9">
        <v>0.46824029052750743</v>
      </c>
      <c r="AM14" s="9">
        <v>0.48783121212982439</v>
      </c>
      <c r="AN14" s="9">
        <v>0.50762567610270359</v>
      </c>
      <c r="AO14" s="9">
        <v>0.52761382814197932</v>
      </c>
      <c r="AP14" s="9">
        <v>0.54778850209995023</v>
      </c>
      <c r="AQ14" s="9">
        <v>8.5735759961573521</v>
      </c>
    </row>
    <row r="15" spans="1:43" x14ac:dyDescent="0.2">
      <c r="A15" t="s">
        <v>13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</row>
    <row r="16" spans="1:43" x14ac:dyDescent="0.2">
      <c r="A16" t="s">
        <v>14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</row>
    <row r="17" spans="1:43" x14ac:dyDescent="0.2">
      <c r="A17" s="4" t="s">
        <v>15</v>
      </c>
      <c r="B17" s="6">
        <v>17.9594723664183</v>
      </c>
      <c r="C17" s="6">
        <v>19.490197147901764</v>
      </c>
      <c r="D17" s="6">
        <v>20.886381602052115</v>
      </c>
      <c r="E17" s="6">
        <v>22.171721657489641</v>
      </c>
      <c r="F17" s="6">
        <v>23.579737400946676</v>
      </c>
      <c r="G17" s="6">
        <v>24.823897590267986</v>
      </c>
      <c r="H17" s="6">
        <v>25.941180191213107</v>
      </c>
      <c r="I17" s="6">
        <v>26.957235757862509</v>
      </c>
      <c r="J17" s="6">
        <v>28.013278468155818</v>
      </c>
      <c r="K17" s="6">
        <v>29.053155978521719</v>
      </c>
      <c r="L17" s="6">
        <v>30.385443344293048</v>
      </c>
      <c r="M17" s="6">
        <v>31.164431900219594</v>
      </c>
      <c r="N17" s="6">
        <v>31.85222845777767</v>
      </c>
      <c r="O17" s="6">
        <v>32.231991262096351</v>
      </c>
      <c r="P17" s="6">
        <v>32.970567242251398</v>
      </c>
      <c r="Q17" s="6">
        <v>33.766741023075411</v>
      </c>
      <c r="R17" s="6">
        <v>34.595030016459297</v>
      </c>
      <c r="S17" s="6">
        <v>35.456003686739685</v>
      </c>
      <c r="T17" s="6">
        <v>36.502920059050787</v>
      </c>
      <c r="U17" s="6">
        <v>37.704880285115493</v>
      </c>
      <c r="V17" s="6">
        <v>38.956459405611234</v>
      </c>
      <c r="W17" s="6">
        <v>40.02375071830545</v>
      </c>
      <c r="X17" s="6">
        <v>40.999048480021408</v>
      </c>
      <c r="Y17" s="6">
        <v>41.868426389967389</v>
      </c>
      <c r="Z17" s="6">
        <v>42.691816450061246</v>
      </c>
      <c r="AA17" s="6">
        <v>43.46821484357212</v>
      </c>
      <c r="AB17" s="6">
        <v>44.198404898420861</v>
      </c>
      <c r="AC17" s="6">
        <v>44.88405809039952</v>
      </c>
      <c r="AD17" s="6">
        <v>45.527223080599882</v>
      </c>
      <c r="AE17" s="6">
        <v>46.130113887551218</v>
      </c>
      <c r="AF17" s="6">
        <v>46.694988834849234</v>
      </c>
      <c r="AG17" s="6">
        <v>47.224091332478615</v>
      </c>
      <c r="AH17" s="6">
        <v>47.71960203191167</v>
      </c>
      <c r="AI17" s="6">
        <v>48.183598019983677</v>
      </c>
      <c r="AJ17" s="6">
        <v>48.618079916465845</v>
      </c>
      <c r="AK17" s="6">
        <v>49.029956613182783</v>
      </c>
      <c r="AL17" s="6">
        <v>49.417462022393416</v>
      </c>
      <c r="AM17" s="6">
        <v>49.783781470912714</v>
      </c>
      <c r="AN17" s="6">
        <v>50.040473334990644</v>
      </c>
      <c r="AO17" s="6">
        <v>50.29950455696202</v>
      </c>
      <c r="AP17" s="6">
        <v>50.561083199170817</v>
      </c>
      <c r="AQ17" s="6">
        <v>1541.8266330157201</v>
      </c>
    </row>
    <row r="18" spans="1:43" x14ac:dyDescent="0.2">
      <c r="A18" t="s">
        <v>6</v>
      </c>
      <c r="B18" s="9">
        <v>17.48991809533663</v>
      </c>
      <c r="C18" s="9">
        <v>18.93906558058838</v>
      </c>
      <c r="D18" s="9">
        <v>20.295763780209967</v>
      </c>
      <c r="E18" s="9">
        <v>21.544751252358758</v>
      </c>
      <c r="F18" s="9">
        <v>22.912313130229631</v>
      </c>
      <c r="G18" s="9">
        <v>24.12018166151713</v>
      </c>
      <c r="H18" s="9">
        <v>25.205791171629425</v>
      </c>
      <c r="I18" s="9">
        <v>26.193043264362327</v>
      </c>
      <c r="J18" s="9">
        <v>27.219148932175813</v>
      </c>
      <c r="K18" s="9">
        <v>28.229547656411</v>
      </c>
      <c r="L18" s="9">
        <v>29.522648280183024</v>
      </c>
      <c r="M18" s="9">
        <v>30.279201892284306</v>
      </c>
      <c r="N18" s="9">
        <v>30.92314451580285</v>
      </c>
      <c r="O18" s="89">
        <v>31.250959910544161</v>
      </c>
      <c r="P18" s="9">
        <v>31.733786978011221</v>
      </c>
      <c r="Q18" s="9">
        <v>31.965443912075788</v>
      </c>
      <c r="R18" s="9">
        <v>32.026040834737927</v>
      </c>
      <c r="S18" s="9">
        <v>31.993751676133865</v>
      </c>
      <c r="T18" s="9">
        <v>31.950992374012042</v>
      </c>
      <c r="U18" s="9">
        <v>31.899296592075693</v>
      </c>
      <c r="V18" s="9">
        <v>31.840441204410283</v>
      </c>
      <c r="W18" s="9">
        <v>31.776017115086638</v>
      </c>
      <c r="X18" s="9">
        <v>31.707826118720728</v>
      </c>
      <c r="Y18" s="9">
        <v>31.636588458524376</v>
      </c>
      <c r="Z18" s="9">
        <v>31.562721402724833</v>
      </c>
      <c r="AA18" s="9">
        <v>31.486422081648413</v>
      </c>
      <c r="AB18" s="9">
        <v>31.407821598505642</v>
      </c>
      <c r="AC18" s="9">
        <v>31.327027830163164</v>
      </c>
      <c r="AD18" s="9">
        <v>31.244097616435489</v>
      </c>
      <c r="AE18" s="9">
        <v>31.159079596856291</v>
      </c>
      <c r="AF18" s="9">
        <v>31.072019990338923</v>
      </c>
      <c r="AG18" s="9">
        <v>30.982973881650587</v>
      </c>
      <c r="AH18" s="9">
        <v>30.89200817384755</v>
      </c>
      <c r="AI18" s="9">
        <v>30.799186896530948</v>
      </c>
      <c r="AJ18" s="9">
        <v>30.704593386112258</v>
      </c>
      <c r="AK18" s="9">
        <v>30.608181384450361</v>
      </c>
      <c r="AL18" s="9">
        <v>30.510197544219984</v>
      </c>
      <c r="AM18" s="9">
        <v>30.410778781984718</v>
      </c>
      <c r="AN18" s="9">
        <v>30.310027021659828</v>
      </c>
      <c r="AO18" s="9">
        <v>30.208082121848463</v>
      </c>
      <c r="AP18" s="9">
        <v>30.105109269354024</v>
      </c>
      <c r="AQ18" s="9">
        <v>1197.4459929657535</v>
      </c>
    </row>
    <row r="19" spans="1:43" x14ac:dyDescent="0.2">
      <c r="A19" t="s">
        <v>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7.9223755830955773E-6</v>
      </c>
      <c r="M19" s="9">
        <v>1.2429605074520487E-5</v>
      </c>
      <c r="N19" s="9">
        <v>1.2427773607009513E-5</v>
      </c>
      <c r="O19" s="9">
        <v>1.2424824148129878E-5</v>
      </c>
      <c r="P19" s="9">
        <v>1.242075749401751E-5</v>
      </c>
      <c r="Q19" s="9">
        <v>1.241557474216159E-5</v>
      </c>
      <c r="R19" s="9">
        <v>1.2409277290910954E-5</v>
      </c>
      <c r="S19" s="9">
        <v>1.2401866838845286E-5</v>
      </c>
      <c r="T19" s="9">
        <v>1.2393345384011547E-5</v>
      </c>
      <c r="U19" s="9">
        <v>1.2383715223026159E-5</v>
      </c>
      <c r="V19" s="9">
        <v>1.2372978950043419E-5</v>
      </c>
      <c r="W19" s="9">
        <v>1.2361139455590851E-5</v>
      </c>
      <c r="X19" s="9">
        <v>1.2348199925272231E-5</v>
      </c>
      <c r="Y19" s="9">
        <v>1.2334163838339057E-5</v>
      </c>
      <c r="Z19" s="9">
        <v>1.2319034966131427E-5</v>
      </c>
      <c r="AA19" s="9">
        <v>1.2302817370389242E-5</v>
      </c>
      <c r="AB19" s="9">
        <v>1.2285515401434791E-5</v>
      </c>
      <c r="AC19" s="9">
        <v>1.226713369622794E-5</v>
      </c>
      <c r="AD19" s="9">
        <v>1.2247677176295026E-5</v>
      </c>
      <c r="AE19" s="9">
        <v>1.2227151045532839E-5</v>
      </c>
      <c r="AF19" s="9">
        <v>1.2205560787889029E-5</v>
      </c>
      <c r="AG19" s="9">
        <v>1.218291216492037E-5</v>
      </c>
      <c r="AH19" s="9">
        <v>1.2159211213230455E-5</v>
      </c>
      <c r="AI19" s="9">
        <v>1.2134464241788349E-5</v>
      </c>
      <c r="AJ19" s="9">
        <v>1.2108677829129932E-5</v>
      </c>
      <c r="AK19" s="9">
        <v>1.2081858820443635E-5</v>
      </c>
      <c r="AL19" s="9">
        <v>1.2054014324542329E-5</v>
      </c>
      <c r="AM19" s="9">
        <v>1.2025151710723409E-5</v>
      </c>
      <c r="AN19" s="9">
        <v>1.1995278605518767E-5</v>
      </c>
      <c r="AO19" s="9">
        <v>1.1964402889336892E-5</v>
      </c>
      <c r="AP19" s="9">
        <v>1.1932532692999031E-5</v>
      </c>
      <c r="AQ19" s="9">
        <v>3.7553899249150751E-4</v>
      </c>
    </row>
    <row r="20" spans="1:43" x14ac:dyDescent="0.2">
      <c r="A20" t="s">
        <v>8</v>
      </c>
      <c r="B20" s="9">
        <v>2.9757083456091347E-4</v>
      </c>
      <c r="C20" s="9">
        <v>3.2392139114730526E-4</v>
      </c>
      <c r="D20" s="9">
        <v>3.4712582735653088E-4</v>
      </c>
      <c r="E20" s="9">
        <v>3.6848809373096151E-4</v>
      </c>
      <c r="F20" s="9">
        <v>3.9191717933233309E-4</v>
      </c>
      <c r="G20" s="9">
        <v>4.1264388702134426E-4</v>
      </c>
      <c r="H20" s="9">
        <v>4.3121630634747213E-4</v>
      </c>
      <c r="I20" s="9">
        <v>4.4810604402574261E-4</v>
      </c>
      <c r="J20" s="9">
        <v>4.6566048193185235E-4</v>
      </c>
      <c r="K20" s="9">
        <v>4.8294620816976939E-4</v>
      </c>
      <c r="L20" s="9">
        <v>1.0001932828455585E-3</v>
      </c>
      <c r="M20" s="9">
        <v>1.0131155501111493E-3</v>
      </c>
      <c r="N20" s="9">
        <v>3.1285385558729229E-3</v>
      </c>
      <c r="O20" s="9">
        <v>1.2180820556809554E-2</v>
      </c>
      <c r="P20" s="9">
        <v>0.11053578680474568</v>
      </c>
      <c r="Q20" s="9">
        <v>0.39784409060843406</v>
      </c>
      <c r="R20" s="9">
        <v>0.73569522154048705</v>
      </c>
      <c r="S20" s="9">
        <v>0.99700553648770429</v>
      </c>
      <c r="T20" s="9">
        <v>1.2635903888064466</v>
      </c>
      <c r="U20" s="9">
        <v>1.5328220803266766</v>
      </c>
      <c r="V20" s="9">
        <v>1.7923904172088789</v>
      </c>
      <c r="W20" s="9">
        <v>2.0066242615832373</v>
      </c>
      <c r="X20" s="9">
        <v>2.1994572622144752</v>
      </c>
      <c r="Y20" s="9">
        <v>2.3711298979218216</v>
      </c>
      <c r="Z20" s="9">
        <v>2.5338435429429431</v>
      </c>
      <c r="AA20" s="9">
        <v>2.6879569492895246</v>
      </c>
      <c r="AB20" s="9">
        <v>2.8338609130579764</v>
      </c>
      <c r="AC20" s="9">
        <v>2.97196569233212</v>
      </c>
      <c r="AD20" s="9">
        <v>3.1026899812034885</v>
      </c>
      <c r="AE20" s="9">
        <v>3.2264521911900435</v>
      </c>
      <c r="AF20" s="9">
        <v>3.343664129627502</v>
      </c>
      <c r="AG20" s="9">
        <v>3.4547263731201552</v>
      </c>
      <c r="AH20" s="9">
        <v>3.5600229514767232</v>
      </c>
      <c r="AI20" s="9">
        <v>3.6599181278439574</v>
      </c>
      <c r="AJ20" s="9">
        <v>3.7547581478114314</v>
      </c>
      <c r="AK20" s="9">
        <v>3.8432386530542031</v>
      </c>
      <c r="AL20" s="9">
        <v>3.9258041732591171</v>
      </c>
      <c r="AM20" s="9">
        <v>4.0013693112672035</v>
      </c>
      <c r="AN20" s="9">
        <v>4.05647355996937</v>
      </c>
      <c r="AO20" s="9">
        <v>4.1094772195633684</v>
      </c>
      <c r="AP20" s="9">
        <v>4.1603356345180726</v>
      </c>
      <c r="AQ20" s="9">
        <v>72.654944759229366</v>
      </c>
    </row>
    <row r="21" spans="1:43" x14ac:dyDescent="0.2">
      <c r="A21" t="s">
        <v>9</v>
      </c>
      <c r="B21" s="9">
        <v>0.46925670024710719</v>
      </c>
      <c r="C21" s="9">
        <v>0.51081042056264325</v>
      </c>
      <c r="D21" s="9">
        <v>0.54740284126376093</v>
      </c>
      <c r="E21" s="9">
        <v>0.58109023755532541</v>
      </c>
      <c r="F21" s="9">
        <v>0.61803692090663365</v>
      </c>
      <c r="G21" s="9">
        <v>0.65072206786158748</v>
      </c>
      <c r="H21" s="9">
        <v>0.68000999260543626</v>
      </c>
      <c r="I21" s="9">
        <v>0.70664439910780497</v>
      </c>
      <c r="J21" s="9">
        <v>0.73432700993446409</v>
      </c>
      <c r="K21" s="9">
        <v>0.76158587375338893</v>
      </c>
      <c r="L21" s="9">
        <v>0.79776742981170046</v>
      </c>
      <c r="M21" s="9">
        <v>0.81816403446273611</v>
      </c>
      <c r="N21" s="9">
        <v>0.83958584733007147</v>
      </c>
      <c r="O21" s="9">
        <v>0.85147994210462774</v>
      </c>
      <c r="P21" s="9">
        <v>0.87141610904457456</v>
      </c>
      <c r="Q21" s="9">
        <v>0.88576890445406553</v>
      </c>
      <c r="R21" s="9">
        <v>0.89480908770194723</v>
      </c>
      <c r="S21" s="9">
        <v>0.89957536707174102</v>
      </c>
      <c r="T21" s="9">
        <v>0.90307231397952292</v>
      </c>
      <c r="U21" s="9">
        <v>0.90536077220186195</v>
      </c>
      <c r="V21" s="9">
        <v>0.90644116032789157</v>
      </c>
      <c r="W21" s="9">
        <v>0.90627997386130499</v>
      </c>
      <c r="X21" s="9">
        <v>0.90540619922682342</v>
      </c>
      <c r="Y21" s="9">
        <v>0.90403605531395947</v>
      </c>
      <c r="Z21" s="9">
        <v>0.90235601626224349</v>
      </c>
      <c r="AA21" s="9">
        <v>0.90045576673753813</v>
      </c>
      <c r="AB21" s="9">
        <v>0.89839765044588349</v>
      </c>
      <c r="AC21" s="9">
        <v>0.89622287419317725</v>
      </c>
      <c r="AD21" s="9">
        <v>0.89395658007129397</v>
      </c>
      <c r="AE21" s="9">
        <v>0.8916139819981721</v>
      </c>
      <c r="AF21" s="9">
        <v>0.88920406656361739</v>
      </c>
      <c r="AG21" s="9">
        <v>0.88673241689380067</v>
      </c>
      <c r="AH21" s="9">
        <v>0.88420279265523793</v>
      </c>
      <c r="AI21" s="9">
        <v>0.88161811653812949</v>
      </c>
      <c r="AJ21" s="9">
        <v>0.87898086885305216</v>
      </c>
      <c r="AK21" s="9">
        <v>0.87629397465673131</v>
      </c>
      <c r="AL21" s="9">
        <v>0.87356028362326721</v>
      </c>
      <c r="AM21" s="9">
        <v>0.87078351359222106</v>
      </c>
      <c r="AN21" s="9">
        <v>0.86796643949321073</v>
      </c>
      <c r="AO21" s="9">
        <v>0.86511286079201821</v>
      </c>
      <c r="AP21" s="9">
        <v>0.8622272613770221</v>
      </c>
      <c r="AQ21" s="9">
        <v>33.568735125437598</v>
      </c>
    </row>
    <row r="22" spans="1:43" x14ac:dyDescent="0.2">
      <c r="A22" t="s">
        <v>10</v>
      </c>
      <c r="B22" s="9">
        <v>0</v>
      </c>
      <c r="C22" s="9">
        <v>5.02757616998791E-6</v>
      </c>
      <c r="D22" s="9">
        <v>1.0775463339569263E-5</v>
      </c>
      <c r="E22" s="9">
        <v>1.7157884686814992E-5</v>
      </c>
      <c r="F22" s="9">
        <v>6.0829371732478983E-4</v>
      </c>
      <c r="G22" s="9">
        <v>1.6351035472874545E-3</v>
      </c>
      <c r="H22" s="9">
        <v>1.7086968554085821E-3</v>
      </c>
      <c r="I22" s="9">
        <v>1.7756225287533234E-3</v>
      </c>
      <c r="J22" s="9">
        <v>1.8451820802060576E-3</v>
      </c>
      <c r="K22" s="9">
        <v>1.913676860276788E-3</v>
      </c>
      <c r="L22" s="9">
        <v>2.1460908353562493E-3</v>
      </c>
      <c r="M22" s="9">
        <v>2.5714154034535085E-3</v>
      </c>
      <c r="N22" s="9">
        <v>1.9232442569570705E-2</v>
      </c>
      <c r="O22" s="9">
        <v>4.1810063944235615E-2</v>
      </c>
      <c r="P22" s="9">
        <v>0.1309295366626354</v>
      </c>
      <c r="Q22" s="9">
        <v>0.29783597344613616</v>
      </c>
      <c r="R22" s="9">
        <v>0.58827744583856367</v>
      </c>
      <c r="S22" s="9">
        <v>1.065553988600068</v>
      </c>
      <c r="T22" s="9">
        <v>1.7290082868206211</v>
      </c>
      <c r="U22" s="9">
        <v>2.552297359897401</v>
      </c>
      <c r="V22" s="9">
        <v>3.4485962721315806</v>
      </c>
      <c r="W22" s="9">
        <v>4.2394842172178926</v>
      </c>
      <c r="X22" s="9">
        <v>4.976898046465311</v>
      </c>
      <c r="Y22" s="9">
        <v>5.6456099135095092</v>
      </c>
      <c r="Z22" s="9">
        <v>6.285526227374314</v>
      </c>
      <c r="AA22" s="9">
        <v>6.8947857876998055</v>
      </c>
      <c r="AB22" s="9">
        <v>7.4733567936545962</v>
      </c>
      <c r="AC22" s="9">
        <v>8.022108332685308</v>
      </c>
      <c r="AD22" s="9">
        <v>8.5423404304562709</v>
      </c>
      <c r="AE22" s="9">
        <v>9.0355370569999653</v>
      </c>
      <c r="AF22" s="9">
        <v>9.5032456532151475</v>
      </c>
      <c r="AG22" s="9">
        <v>9.9470111471888636</v>
      </c>
      <c r="AH22" s="9">
        <v>10.36833203571476</v>
      </c>
      <c r="AI22" s="9">
        <v>10.768638440886708</v>
      </c>
      <c r="AJ22" s="9">
        <v>11.149293801952103</v>
      </c>
      <c r="AK22" s="9">
        <v>11.518362723541454</v>
      </c>
      <c r="AL22" s="9">
        <v>11.873205301258503</v>
      </c>
      <c r="AM22" s="9">
        <v>12.217785279644579</v>
      </c>
      <c r="AN22" s="9">
        <v>12.484790827231796</v>
      </c>
      <c r="AO22" s="9">
        <v>12.755953346813879</v>
      </c>
      <c r="AP22" s="9">
        <v>13.031328405997096</v>
      </c>
      <c r="AQ22" s="9">
        <v>196.62137218217094</v>
      </c>
    </row>
    <row r="23" spans="1:43" x14ac:dyDescent="0.2">
      <c r="A23" t="s">
        <v>12</v>
      </c>
      <c r="B23" s="9">
        <v>0</v>
      </c>
      <c r="C23" s="9">
        <v>3.9992197783427122E-2</v>
      </c>
      <c r="D23" s="9">
        <v>4.2857079287687679E-2</v>
      </c>
      <c r="E23" s="9">
        <v>4.5494521597139778E-2</v>
      </c>
      <c r="F23" s="9">
        <v>4.8387138913755331E-2</v>
      </c>
      <c r="G23" s="9">
        <v>5.0946113454962048E-2</v>
      </c>
      <c r="H23" s="9">
        <v>5.3239113816489478E-2</v>
      </c>
      <c r="I23" s="9">
        <v>5.5324365819597966E-2</v>
      </c>
      <c r="J23" s="9">
        <v>5.7491683483403555E-2</v>
      </c>
      <c r="K23" s="9">
        <v>5.962582528888432E-2</v>
      </c>
      <c r="L23" s="9">
        <v>6.1873427804538396E-2</v>
      </c>
      <c r="M23" s="9">
        <v>6.346901291391463E-2</v>
      </c>
      <c r="N23" s="9">
        <v>6.7124685745697382E-2</v>
      </c>
      <c r="O23" s="9">
        <v>7.5548100122372314E-2</v>
      </c>
      <c r="P23" s="9">
        <v>0.12388641097072528</v>
      </c>
      <c r="Q23" s="9">
        <v>0.2198357269162419</v>
      </c>
      <c r="R23" s="9">
        <v>0.35019501736308523</v>
      </c>
      <c r="S23" s="9">
        <v>0.50010471657946731</v>
      </c>
      <c r="T23" s="9">
        <v>0.65624430208676554</v>
      </c>
      <c r="U23" s="9">
        <v>0.81509109689864323</v>
      </c>
      <c r="V23" s="9">
        <v>0.96857797855364458</v>
      </c>
      <c r="W23" s="9">
        <v>1.095332789416928</v>
      </c>
      <c r="X23" s="9">
        <v>1.2094485051941466</v>
      </c>
      <c r="Y23" s="9">
        <v>1.3110497305338822</v>
      </c>
      <c r="Z23" s="9">
        <v>1.407356941721952</v>
      </c>
      <c r="AA23" s="9">
        <v>1.4985819553794788</v>
      </c>
      <c r="AB23" s="9">
        <v>1.5849556572413577</v>
      </c>
      <c r="AC23" s="9">
        <v>1.6667210938920534</v>
      </c>
      <c r="AD23" s="9">
        <v>1.74412622475616</v>
      </c>
      <c r="AE23" s="9">
        <v>1.8174188333557058</v>
      </c>
      <c r="AF23" s="9">
        <v>1.886842789543256</v>
      </c>
      <c r="AG23" s="9">
        <v>1.9526353307130444</v>
      </c>
      <c r="AH23" s="9">
        <v>2.0150239190061807</v>
      </c>
      <c r="AI23" s="9">
        <v>2.074224303719693</v>
      </c>
      <c r="AJ23" s="9">
        <v>2.1304416030591664</v>
      </c>
      <c r="AK23" s="9">
        <v>2.1838677956212194</v>
      </c>
      <c r="AL23" s="9">
        <v>2.2346826660182182</v>
      </c>
      <c r="AM23" s="9">
        <v>2.2830525592722797</v>
      </c>
      <c r="AN23" s="9">
        <v>2.3212034913578368</v>
      </c>
      <c r="AO23" s="9">
        <v>2.3608670435414072</v>
      </c>
      <c r="AP23" s="9">
        <v>2.4020706953919109</v>
      </c>
      <c r="AQ23" s="9">
        <v>41.53521244413632</v>
      </c>
    </row>
    <row r="24" spans="1:43" x14ac:dyDescent="0.2">
      <c r="A24" t="s">
        <v>13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</row>
    <row r="25" spans="1:43" x14ac:dyDescent="0.2">
      <c r="A25" t="s">
        <v>14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</row>
    <row r="26" spans="1:43" x14ac:dyDescent="0.2">
      <c r="A26" s="2" t="s">
        <v>16</v>
      </c>
      <c r="B26" s="3">
        <v>21.152448957686214</v>
      </c>
      <c r="C26" s="3">
        <v>23.218567007558256</v>
      </c>
      <c r="D26" s="3">
        <v>25.562939153732604</v>
      </c>
      <c r="E26" s="3">
        <v>28.445924456090232</v>
      </c>
      <c r="F26" s="3">
        <v>31.683024005100769</v>
      </c>
      <c r="G26" s="3">
        <v>34.386718692292561</v>
      </c>
      <c r="H26" s="3">
        <v>36.930649836680359</v>
      </c>
      <c r="I26" s="3">
        <v>39.654114437375085</v>
      </c>
      <c r="J26" s="3">
        <v>42.792726396136068</v>
      </c>
      <c r="K26" s="3">
        <v>46.168361636506681</v>
      </c>
      <c r="L26" s="3">
        <v>50.62002663921006</v>
      </c>
      <c r="M26" s="3">
        <v>53.456182728198584</v>
      </c>
      <c r="N26" s="3">
        <v>54.675082833967508</v>
      </c>
      <c r="O26" s="3">
        <v>55.600283763210626</v>
      </c>
      <c r="P26" s="3">
        <v>55.999432242796715</v>
      </c>
      <c r="Q26" s="3">
        <v>56.223655703046752</v>
      </c>
      <c r="R26" s="3">
        <v>56.313667554900874</v>
      </c>
      <c r="S26" s="3">
        <v>56.368275818099384</v>
      </c>
      <c r="T26" s="3">
        <v>56.580148503229509</v>
      </c>
      <c r="U26" s="3">
        <v>56.598979797461936</v>
      </c>
      <c r="V26" s="3">
        <v>56.789268005134858</v>
      </c>
      <c r="W26" s="3">
        <v>56.710185028208045</v>
      </c>
      <c r="X26" s="3">
        <v>56.783372963892454</v>
      </c>
      <c r="Y26" s="3">
        <v>56.851214263198401</v>
      </c>
      <c r="Z26" s="3">
        <v>56.745253680245554</v>
      </c>
      <c r="AA26" s="3">
        <v>56.640411673423003</v>
      </c>
      <c r="AB26" s="3">
        <v>56.531024835145203</v>
      </c>
      <c r="AC26" s="3">
        <v>56.417190773770301</v>
      </c>
      <c r="AD26" s="3">
        <v>56.298964304294877</v>
      </c>
      <c r="AE26" s="3">
        <v>56.17639398184054</v>
      </c>
      <c r="AF26" s="3">
        <v>56.060367441822933</v>
      </c>
      <c r="AG26" s="3">
        <v>56.027014738146498</v>
      </c>
      <c r="AH26" s="3">
        <v>55.990535962538161</v>
      </c>
      <c r="AI26" s="3">
        <v>55.950993861670355</v>
      </c>
      <c r="AJ26" s="3">
        <v>55.908464304664378</v>
      </c>
      <c r="AK26" s="3">
        <v>55.863044071904227</v>
      </c>
      <c r="AL26" s="3">
        <v>55.811226759611039</v>
      </c>
      <c r="AM26" s="3">
        <v>55.75405803689717</v>
      </c>
      <c r="AN26" s="3">
        <v>55.691600405805403</v>
      </c>
      <c r="AO26" s="3">
        <v>55.623978206067697</v>
      </c>
      <c r="AP26" s="3">
        <v>55.551366924757083</v>
      </c>
      <c r="AQ26" s="3">
        <v>2062.6071403863189</v>
      </c>
    </row>
    <row r="27" spans="1:43" x14ac:dyDescent="0.2">
      <c r="A27" t="s">
        <v>17</v>
      </c>
      <c r="B27" s="9">
        <v>3.1669688333140575</v>
      </c>
      <c r="C27" s="9">
        <v>3.4899932063666586</v>
      </c>
      <c r="D27" s="9">
        <v>3.8541616920381916</v>
      </c>
      <c r="E27" s="9">
        <v>4.2939206474290419</v>
      </c>
      <c r="F27" s="9">
        <v>4.7996038126932801</v>
      </c>
      <c r="G27" s="9">
        <v>5.2414854083530535</v>
      </c>
      <c r="H27" s="9">
        <v>5.65336276360265</v>
      </c>
      <c r="I27" s="9">
        <v>6.0778270038912927</v>
      </c>
      <c r="J27" s="9">
        <v>6.5725192542395137</v>
      </c>
      <c r="K27" s="9">
        <v>7.0983595232455237</v>
      </c>
      <c r="L27" s="9">
        <v>8.6545866118869466</v>
      </c>
      <c r="M27" s="9">
        <v>10.260430071011553</v>
      </c>
      <c r="N27" s="9">
        <v>10.449866951014423</v>
      </c>
      <c r="O27" s="89">
        <v>10.586431579569011</v>
      </c>
      <c r="P27" s="9">
        <v>10.642527539111924</v>
      </c>
      <c r="Q27" s="9">
        <v>10.67017879122654</v>
      </c>
      <c r="R27" s="9">
        <v>10.676271103825464</v>
      </c>
      <c r="S27" s="9">
        <v>10.673758870170666</v>
      </c>
      <c r="T27" s="9">
        <v>10.677948565317832</v>
      </c>
      <c r="U27" s="9">
        <v>10.667970472350966</v>
      </c>
      <c r="V27" s="9">
        <v>10.661700591485651</v>
      </c>
      <c r="W27" s="9">
        <v>10.645354543885565</v>
      </c>
      <c r="X27" s="9">
        <v>10.630701411395462</v>
      </c>
      <c r="Y27" s="9">
        <v>10.614417270354911</v>
      </c>
      <c r="Z27" s="9">
        <v>10.594989017450946</v>
      </c>
      <c r="AA27" s="9">
        <v>10.574731924436323</v>
      </c>
      <c r="AB27" s="9">
        <v>10.553604282818929</v>
      </c>
      <c r="AC27" s="9">
        <v>10.531624981510824</v>
      </c>
      <c r="AD27" s="9">
        <v>10.508804891425772</v>
      </c>
      <c r="AE27" s="9">
        <v>10.48515352681394</v>
      </c>
      <c r="AF27" s="9">
        <v>10.4607705402937</v>
      </c>
      <c r="AG27" s="9">
        <v>10.436301488448519</v>
      </c>
      <c r="AH27" s="9">
        <v>10.411035940450446</v>
      </c>
      <c r="AI27" s="9">
        <v>10.384985081083087</v>
      </c>
      <c r="AJ27" s="9">
        <v>10.358161863393931</v>
      </c>
      <c r="AK27" s="9">
        <v>10.33058232879686</v>
      </c>
      <c r="AL27" s="9">
        <v>10.301313252857351</v>
      </c>
      <c r="AM27" s="9">
        <v>10.271324456451817</v>
      </c>
      <c r="AN27" s="9">
        <v>10.2406350314549</v>
      </c>
      <c r="AO27" s="9">
        <v>10.209273522337718</v>
      </c>
      <c r="AP27" s="9">
        <v>10.177276537221102</v>
      </c>
      <c r="AQ27" s="9">
        <v>373.59091518502635</v>
      </c>
    </row>
    <row r="28" spans="1:43" x14ac:dyDescent="0.2">
      <c r="A28" t="s">
        <v>18</v>
      </c>
      <c r="B28" s="9">
        <v>17.953358594726161</v>
      </c>
      <c r="C28" s="9">
        <v>19.680344760401884</v>
      </c>
      <c r="D28" s="9">
        <v>21.644401141772814</v>
      </c>
      <c r="E28" s="9">
        <v>24.074825215671524</v>
      </c>
      <c r="F28" s="9">
        <v>26.769426356971291</v>
      </c>
      <c r="G28" s="9">
        <v>28.987351303591499</v>
      </c>
      <c r="H28" s="9">
        <v>31.046630909866757</v>
      </c>
      <c r="I28" s="9">
        <v>33.314598386921915</v>
      </c>
      <c r="J28" s="9">
        <v>35.924739301662207</v>
      </c>
      <c r="K28" s="9">
        <v>38.744156326446195</v>
      </c>
      <c r="L28" s="9">
        <v>41.569585355668266</v>
      </c>
      <c r="M28" s="9">
        <v>42.768082683327592</v>
      </c>
      <c r="N28" s="9">
        <v>43.769983501888241</v>
      </c>
      <c r="O28" s="9">
        <v>44.523750385630585</v>
      </c>
      <c r="P28" s="9">
        <v>44.836639739465106</v>
      </c>
      <c r="Q28" s="9">
        <v>44.994478561004556</v>
      </c>
      <c r="R28" s="9">
        <v>45.035094987199123</v>
      </c>
      <c r="S28" s="9">
        <v>45.029658690563707</v>
      </c>
      <c r="T28" s="9">
        <v>45.062261041345067</v>
      </c>
      <c r="U28" s="9">
        <v>45.018241884367555</v>
      </c>
      <c r="V28" s="9">
        <v>44.995808116847236</v>
      </c>
      <c r="W28" s="9">
        <v>44.91922557547597</v>
      </c>
      <c r="X28" s="9">
        <v>44.853149871611564</v>
      </c>
      <c r="Y28" s="9">
        <v>44.77931402255097</v>
      </c>
      <c r="Z28" s="9">
        <v>44.689400952358781</v>
      </c>
      <c r="AA28" s="9">
        <v>44.59612542890261</v>
      </c>
      <c r="AB28" s="9">
        <v>44.499252823789178</v>
      </c>
      <c r="AC28" s="9">
        <v>44.398881029396733</v>
      </c>
      <c r="AD28" s="9">
        <v>44.295064126686356</v>
      </c>
      <c r="AE28" s="9">
        <v>44.187848369157742</v>
      </c>
      <c r="AF28" s="9">
        <v>44.077775064924609</v>
      </c>
      <c r="AG28" s="9">
        <v>43.968384187352875</v>
      </c>
      <c r="AH28" s="9">
        <v>43.855766446552067</v>
      </c>
      <c r="AI28" s="9">
        <v>43.73997565252126</v>
      </c>
      <c r="AJ28" s="9">
        <v>43.621075012044436</v>
      </c>
      <c r="AK28" s="9">
        <v>43.499144562166684</v>
      </c>
      <c r="AL28" s="9">
        <v>43.369048501488813</v>
      </c>
      <c r="AM28" s="9">
        <v>43.236105608944712</v>
      </c>
      <c r="AN28" s="9">
        <v>43.100411551061015</v>
      </c>
      <c r="AO28" s="9">
        <v>42.962112974021451</v>
      </c>
      <c r="AP28" s="9">
        <v>42.821399977672108</v>
      </c>
      <c r="AQ28" s="9">
        <v>1645.2128789840192</v>
      </c>
    </row>
    <row r="29" spans="1:43" x14ac:dyDescent="0.2">
      <c r="A29" t="s">
        <v>19</v>
      </c>
      <c r="B29" s="9">
        <v>3.2121529645996016E-2</v>
      </c>
      <c r="C29" s="9">
        <v>3.5397860270484818E-2</v>
      </c>
      <c r="D29" s="9">
        <v>3.9091502179930043E-2</v>
      </c>
      <c r="E29" s="9">
        <v>4.3551833514450196E-2</v>
      </c>
      <c r="F29" s="9">
        <v>4.8680812560170254E-2</v>
      </c>
      <c r="G29" s="9">
        <v>5.3162673141081737E-2</v>
      </c>
      <c r="H29" s="9">
        <v>5.7340210519408193E-2</v>
      </c>
      <c r="I29" s="9">
        <v>6.1645412565261549E-2</v>
      </c>
      <c r="J29" s="9">
        <v>6.666291435431039E-2</v>
      </c>
      <c r="K29" s="9">
        <v>7.1996340314863322E-2</v>
      </c>
      <c r="L29" s="9">
        <v>7.8552861929947898E-2</v>
      </c>
      <c r="M29" s="9">
        <v>8.4557354646384697E-2</v>
      </c>
      <c r="N29" s="9">
        <v>8.8195304658927637E-2</v>
      </c>
      <c r="O29" s="9">
        <v>9.6637799241299727E-2</v>
      </c>
      <c r="P29" s="9">
        <v>0.10834145517545636</v>
      </c>
      <c r="Q29" s="9">
        <v>0.12885690411982578</v>
      </c>
      <c r="R29" s="9">
        <v>0.15588935473194901</v>
      </c>
      <c r="S29" s="9">
        <v>0.19680846533912369</v>
      </c>
      <c r="T29" s="9">
        <v>0.3079554767558606</v>
      </c>
      <c r="U29" s="9">
        <v>0.35154442939176911</v>
      </c>
      <c r="V29" s="9">
        <v>0.47321884799733821</v>
      </c>
      <c r="W29" s="9">
        <v>0.48071186722380016</v>
      </c>
      <c r="X29" s="9">
        <v>0.55835455406413026</v>
      </c>
      <c r="Y29" s="9">
        <v>0.63612925831494416</v>
      </c>
      <c r="Z29" s="9">
        <v>0.63799455169634844</v>
      </c>
      <c r="AA29" s="9">
        <v>0.64240017738283484</v>
      </c>
      <c r="AB29" s="9">
        <v>0.6467542486281278</v>
      </c>
      <c r="AC29" s="9">
        <v>0.65105646399564421</v>
      </c>
      <c r="AD29" s="9">
        <v>0.65530663700581759</v>
      </c>
      <c r="AE29" s="9">
        <v>0.659503664285501</v>
      </c>
      <c r="AF29" s="9">
        <v>0.6685359601987686</v>
      </c>
      <c r="AG29" s="9">
        <v>0.71671226406092647</v>
      </c>
      <c r="AH29" s="9">
        <v>0.76531616064008068</v>
      </c>
      <c r="AI29" s="9">
        <v>0.81434813397823935</v>
      </c>
      <c r="AJ29" s="9">
        <v>0.86380878874330969</v>
      </c>
      <c r="AK29" s="9">
        <v>0.91369874219945912</v>
      </c>
      <c r="AL29" s="9">
        <v>0.9605877412891457</v>
      </c>
      <c r="AM29" s="9">
        <v>1.0044079622878763</v>
      </c>
      <c r="AN29" s="9">
        <v>1.0450909991178865</v>
      </c>
      <c r="AO29" s="9">
        <v>1.0825684222109344</v>
      </c>
      <c r="AP29" s="9">
        <v>1.1167710414065768</v>
      </c>
      <c r="AQ29" s="9">
        <v>18.100266981784191</v>
      </c>
    </row>
    <row r="30" spans="1:43" x14ac:dyDescent="0.2">
      <c r="A30" t="s">
        <v>20</v>
      </c>
      <c r="B30" s="9">
        <v>0</v>
      </c>
      <c r="C30" s="9">
        <v>1.3653300045688405E-5</v>
      </c>
      <c r="D30" s="9">
        <v>1.5077973765106266E-4</v>
      </c>
      <c r="E30" s="9">
        <v>1.0079020245330427E-3</v>
      </c>
      <c r="F30" s="9">
        <v>1.5021331465192951E-2</v>
      </c>
      <c r="G30" s="9">
        <v>2.050536168230678E-2</v>
      </c>
      <c r="H30" s="9">
        <v>6.6350035814780314E-2</v>
      </c>
      <c r="I30" s="9">
        <v>7.9231603715249288E-2</v>
      </c>
      <c r="J30" s="9">
        <v>8.5680497426027943E-2</v>
      </c>
      <c r="K30" s="9">
        <v>9.2535442093707634E-2</v>
      </c>
      <c r="L30" s="9">
        <v>0.10283885308727278</v>
      </c>
      <c r="M30" s="9">
        <v>0.11070384079375414</v>
      </c>
      <c r="N30" s="9">
        <v>0.12348913312191938</v>
      </c>
      <c r="O30" s="9">
        <v>0.13445679190483534</v>
      </c>
      <c r="P30" s="9">
        <v>0.13990319642689675</v>
      </c>
      <c r="Q30" s="9">
        <v>0.1433231654598382</v>
      </c>
      <c r="R30" s="9">
        <v>0.14499292180234161</v>
      </c>
      <c r="S30" s="9">
        <v>0.14599000039759535</v>
      </c>
      <c r="T30" s="9">
        <v>0.14804782530308841</v>
      </c>
      <c r="U30" s="9">
        <v>0.14854195783322544</v>
      </c>
      <c r="V30" s="9">
        <v>0.14986563399802413</v>
      </c>
      <c r="W30" s="9">
        <v>0.1497238714975575</v>
      </c>
      <c r="X30" s="9">
        <v>0.15008374857945833</v>
      </c>
      <c r="Y30" s="9">
        <v>0.15027755724921946</v>
      </c>
      <c r="Z30" s="9">
        <v>0.15002965606861224</v>
      </c>
      <c r="AA30" s="9">
        <v>0.14977345153373367</v>
      </c>
      <c r="AB30" s="9">
        <v>0.14950037372121913</v>
      </c>
      <c r="AC30" s="9">
        <v>0.14921195424149267</v>
      </c>
      <c r="AD30" s="9">
        <v>0.14890935568060684</v>
      </c>
      <c r="AE30" s="9">
        <v>0.14859346636263782</v>
      </c>
      <c r="AF30" s="9">
        <v>0.14826602587497753</v>
      </c>
      <c r="AG30" s="9">
        <v>0.14793059991623089</v>
      </c>
      <c r="AH30" s="9">
        <v>0.1475808365601515</v>
      </c>
      <c r="AI30" s="9">
        <v>0.14721813168173697</v>
      </c>
      <c r="AJ30" s="9">
        <v>0.14684338629884008</v>
      </c>
      <c r="AK30" s="9">
        <v>0.14645720676629759</v>
      </c>
      <c r="AL30" s="9">
        <v>0.14605990660571919</v>
      </c>
      <c r="AM30" s="9">
        <v>0.1456521819754231</v>
      </c>
      <c r="AN30" s="9">
        <v>0.1452342862887635</v>
      </c>
      <c r="AO30" s="9">
        <v>0.14480659645936086</v>
      </c>
      <c r="AP30" s="9">
        <v>0.14436959479239567</v>
      </c>
      <c r="AQ30" s="9">
        <v>4.8091721155427205</v>
      </c>
    </row>
    <row r="31" spans="1:43" x14ac:dyDescent="0.2">
      <c r="A31" t="s">
        <v>21</v>
      </c>
      <c r="B31" s="9">
        <v>0</v>
      </c>
      <c r="C31" s="9">
        <v>2.0664818996635297E-6</v>
      </c>
      <c r="D31" s="9">
        <v>4.5642239993155653E-6</v>
      </c>
      <c r="E31" s="9">
        <v>7.627501348985198E-6</v>
      </c>
      <c r="F31" s="9">
        <v>1.7051542197377078E-4</v>
      </c>
      <c r="G31" s="9">
        <v>2.7932120995414702E-4</v>
      </c>
      <c r="H31" s="9">
        <v>3.3474482992988685E-4</v>
      </c>
      <c r="I31" s="9">
        <v>4.0486280618725782E-4</v>
      </c>
      <c r="J31" s="9">
        <v>4.3781578305659611E-4</v>
      </c>
      <c r="K31" s="9">
        <v>4.7284362553709654E-4</v>
      </c>
      <c r="L31" s="9">
        <v>1.339885279761267E-3</v>
      </c>
      <c r="M31" s="9">
        <v>3.9441192933713934E-3</v>
      </c>
      <c r="N31" s="9">
        <v>5.9487540651022349E-3</v>
      </c>
      <c r="O31" s="9">
        <v>9.3942352870855159E-3</v>
      </c>
      <c r="P31" s="9">
        <v>1.3067878744596138E-2</v>
      </c>
      <c r="Q31" s="9">
        <v>1.8371876479368977E-2</v>
      </c>
      <c r="R31" s="9">
        <v>2.4983889982492728E-2</v>
      </c>
      <c r="S31" s="9">
        <v>3.6386335285881075E-2</v>
      </c>
      <c r="T31" s="9">
        <v>7.5363013593567452E-2</v>
      </c>
      <c r="U31" s="9">
        <v>9.5504233300399241E-2</v>
      </c>
      <c r="V31" s="9">
        <v>0.16646657531521913</v>
      </c>
      <c r="W31" s="9">
        <v>0.17175379004429084</v>
      </c>
      <c r="X31" s="9">
        <v>0.231228119761968</v>
      </c>
      <c r="Y31" s="9">
        <v>0.29456218483773722</v>
      </c>
      <c r="Z31" s="9">
        <v>0.29636116807616408</v>
      </c>
      <c r="AA31" s="9">
        <v>0.30038902311418941</v>
      </c>
      <c r="AB31" s="9">
        <v>0.30443499771481658</v>
      </c>
      <c r="AC31" s="9">
        <v>0.30847971262129698</v>
      </c>
      <c r="AD31" s="9">
        <v>0.31251271260254637</v>
      </c>
      <c r="AE31" s="9">
        <v>0.3165275568837847</v>
      </c>
      <c r="AF31" s="9">
        <v>0.32478411454626743</v>
      </c>
      <c r="AG31" s="9">
        <v>0.36721410639474023</v>
      </c>
      <c r="AH31" s="9">
        <v>0.41004772807055362</v>
      </c>
      <c r="AI31" s="9">
        <v>0.4532811438339247</v>
      </c>
      <c r="AJ31" s="9">
        <v>0.49691260346653543</v>
      </c>
      <c r="AK31" s="9">
        <v>0.54094130801838713</v>
      </c>
      <c r="AL31" s="9">
        <v>0.5913591631771512</v>
      </c>
      <c r="AM31" s="9">
        <v>0.64298976173329236</v>
      </c>
      <c r="AN31" s="9">
        <v>0.69584841384453955</v>
      </c>
      <c r="AO31" s="9">
        <v>0.7499513834303998</v>
      </c>
      <c r="AP31" s="9">
        <v>0.80531502052785175</v>
      </c>
      <c r="AQ31" s="9">
        <v>9.0677791712111695</v>
      </c>
    </row>
    <row r="32" spans="1:43" x14ac:dyDescent="0.2">
      <c r="A32" t="s">
        <v>22</v>
      </c>
      <c r="B32" s="9">
        <v>0</v>
      </c>
      <c r="C32" s="9">
        <v>1.281546073728472E-2</v>
      </c>
      <c r="D32" s="9">
        <v>2.512947378001662E-2</v>
      </c>
      <c r="E32" s="9">
        <v>3.2611229949335761E-2</v>
      </c>
      <c r="F32" s="9">
        <v>5.0121175988860484E-2</v>
      </c>
      <c r="G32" s="9">
        <v>8.3934624314668596E-2</v>
      </c>
      <c r="H32" s="9">
        <v>0.10663117204683822</v>
      </c>
      <c r="I32" s="9">
        <v>0.12040716747517702</v>
      </c>
      <c r="J32" s="9">
        <v>0.14268661267094976</v>
      </c>
      <c r="K32" s="9">
        <v>0.16084116078085856</v>
      </c>
      <c r="L32" s="9">
        <v>0.21312307135786415</v>
      </c>
      <c r="M32" s="9">
        <v>0.22846465912592573</v>
      </c>
      <c r="N32" s="9">
        <v>0.23759918921889658</v>
      </c>
      <c r="O32" s="9">
        <v>0.24961297157781251</v>
      </c>
      <c r="P32" s="9">
        <v>0.25895243387273936</v>
      </c>
      <c r="Q32" s="9">
        <v>0.26844640475662507</v>
      </c>
      <c r="R32" s="9">
        <v>0.27643529735950251</v>
      </c>
      <c r="S32" s="9">
        <v>0.28567345634241031</v>
      </c>
      <c r="T32" s="9">
        <v>0.30857258091409678</v>
      </c>
      <c r="U32" s="9">
        <v>0.31717682021801702</v>
      </c>
      <c r="V32" s="9">
        <v>0.34220823949139151</v>
      </c>
      <c r="W32" s="9">
        <v>0.3434153800808587</v>
      </c>
      <c r="X32" s="9">
        <v>0.35985525847987321</v>
      </c>
      <c r="Y32" s="9">
        <v>0.37651396989062119</v>
      </c>
      <c r="Z32" s="9">
        <v>0.37647833459470093</v>
      </c>
      <c r="AA32" s="9">
        <v>0.37699166805331413</v>
      </c>
      <c r="AB32" s="9">
        <v>0.37747810847293456</v>
      </c>
      <c r="AC32" s="9">
        <v>0.37793663200431332</v>
      </c>
      <c r="AD32" s="9">
        <v>0.37836658089378056</v>
      </c>
      <c r="AE32" s="9">
        <v>0.37876739833693895</v>
      </c>
      <c r="AF32" s="9">
        <v>0.38023573598460819</v>
      </c>
      <c r="AG32" s="9">
        <v>0.39047209197320748</v>
      </c>
      <c r="AH32" s="9">
        <v>0.40078885026485866</v>
      </c>
      <c r="AI32" s="9">
        <v>0.41118571857210767</v>
      </c>
      <c r="AJ32" s="9">
        <v>0.42166265071732684</v>
      </c>
      <c r="AK32" s="9">
        <v>0.43221992395653908</v>
      </c>
      <c r="AL32" s="9">
        <v>0.44285819419285788</v>
      </c>
      <c r="AM32" s="9">
        <v>0.45357806550405022</v>
      </c>
      <c r="AN32" s="9">
        <v>0.4643801240382997</v>
      </c>
      <c r="AO32" s="9">
        <v>0.47526530760783398</v>
      </c>
      <c r="AP32" s="9">
        <v>0.48623475313704817</v>
      </c>
      <c r="AQ32" s="9">
        <v>11.826127948735344</v>
      </c>
    </row>
    <row r="33" spans="1:43" x14ac:dyDescent="0.2">
      <c r="A33" t="s">
        <v>23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</row>
    <row r="34" spans="1:43" x14ac:dyDescent="0.2">
      <c r="A34" t="s">
        <v>24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</row>
    <row r="35" spans="1:43" x14ac:dyDescent="0.2">
      <c r="A35" s="2" t="s">
        <v>25</v>
      </c>
      <c r="B35" s="3">
        <v>188.58464901055657</v>
      </c>
      <c r="C35" s="3">
        <v>206.16198776349461</v>
      </c>
      <c r="D35" s="3">
        <v>228.05907825198381</v>
      </c>
      <c r="E35" s="3">
        <v>239.29577688887139</v>
      </c>
      <c r="F35" s="3">
        <v>250.83984794696352</v>
      </c>
      <c r="G35" s="3">
        <v>259.61845002384206</v>
      </c>
      <c r="H35" s="3">
        <v>264.68545680652443</v>
      </c>
      <c r="I35" s="3">
        <v>269.55190768989092</v>
      </c>
      <c r="J35" s="3">
        <v>274.15943584784623</v>
      </c>
      <c r="K35" s="3">
        <v>281.1143446012963</v>
      </c>
      <c r="L35" s="3">
        <v>296.44927994987023</v>
      </c>
      <c r="M35" s="3">
        <v>307.16132232480351</v>
      </c>
      <c r="N35" s="3">
        <v>310.77987186515952</v>
      </c>
      <c r="O35" s="3">
        <v>316.36557081283217</v>
      </c>
      <c r="P35" s="3">
        <v>319.46005814070804</v>
      </c>
      <c r="Q35" s="3">
        <v>320.20952598486724</v>
      </c>
      <c r="R35" s="3">
        <v>321.31581605515936</v>
      </c>
      <c r="S35" s="3">
        <v>321.1107672623674</v>
      </c>
      <c r="T35" s="3">
        <v>322.85307102155218</v>
      </c>
      <c r="U35" s="3">
        <v>321.46306306998497</v>
      </c>
      <c r="V35" s="3">
        <v>312.52075838838999</v>
      </c>
      <c r="W35" s="3">
        <v>292.83126034770294</v>
      </c>
      <c r="X35" s="3">
        <v>265.90280638026945</v>
      </c>
      <c r="Y35" s="3">
        <v>235.48354877195158</v>
      </c>
      <c r="Z35" s="3">
        <v>230.51279018721021</v>
      </c>
      <c r="AA35" s="3">
        <v>230.67947846677379</v>
      </c>
      <c r="AB35" s="3">
        <v>227.43078289144123</v>
      </c>
      <c r="AC35" s="3">
        <v>213.22300369210569</v>
      </c>
      <c r="AD35" s="3">
        <v>202.70301982964338</v>
      </c>
      <c r="AE35" s="3">
        <v>200.15428607591866</v>
      </c>
      <c r="AF35" s="3">
        <v>196.97620599184029</v>
      </c>
      <c r="AG35" s="3">
        <v>204.37350004113395</v>
      </c>
      <c r="AH35" s="3">
        <v>207.20275678721299</v>
      </c>
      <c r="AI35" s="3">
        <v>213.90130176031786</v>
      </c>
      <c r="AJ35" s="3">
        <v>221.29755519732072</v>
      </c>
      <c r="AK35" s="3">
        <v>222.84507197013977</v>
      </c>
      <c r="AL35" s="3">
        <v>234.88606206679623</v>
      </c>
      <c r="AM35" s="3">
        <v>244.16451850440922</v>
      </c>
      <c r="AN35" s="3">
        <v>254.54451806957323</v>
      </c>
      <c r="AO35" s="3">
        <v>264.50693211699212</v>
      </c>
      <c r="AP35" s="3">
        <v>267.95861599117779</v>
      </c>
      <c r="AQ35" s="3">
        <v>10563.338054846896</v>
      </c>
    </row>
    <row r="36" spans="1:43" x14ac:dyDescent="0.2">
      <c r="A36" s="4" t="s">
        <v>26</v>
      </c>
      <c r="B36" s="6">
        <v>64.217713512436745</v>
      </c>
      <c r="C36" s="6">
        <v>66.74026375968603</v>
      </c>
      <c r="D36" s="6">
        <v>69.979518163799497</v>
      </c>
      <c r="E36" s="6">
        <v>73.769514273354332</v>
      </c>
      <c r="F36" s="6">
        <v>77.413959663111854</v>
      </c>
      <c r="G36" s="6">
        <v>80.347021470341062</v>
      </c>
      <c r="H36" s="6">
        <v>82.280906763866426</v>
      </c>
      <c r="I36" s="6">
        <v>84.737896340375386</v>
      </c>
      <c r="J36" s="6">
        <v>86.567508572766144</v>
      </c>
      <c r="K36" s="6">
        <v>89.116508146511762</v>
      </c>
      <c r="L36" s="6">
        <v>94.799176383638383</v>
      </c>
      <c r="M36" s="6">
        <v>98.240173139874869</v>
      </c>
      <c r="N36" s="6">
        <v>99.922682335328616</v>
      </c>
      <c r="O36" s="6">
        <v>104.1162166092892</v>
      </c>
      <c r="P36" s="6">
        <v>106.27505412666397</v>
      </c>
      <c r="Q36" s="6">
        <v>106.45959686105468</v>
      </c>
      <c r="R36" s="6">
        <v>107.36610330380211</v>
      </c>
      <c r="S36" s="6">
        <v>107.32994588971562</v>
      </c>
      <c r="T36" s="6">
        <v>112.5971120829189</v>
      </c>
      <c r="U36" s="6">
        <v>118.23987374572485</v>
      </c>
      <c r="V36" s="6">
        <v>123.04243349189332</v>
      </c>
      <c r="W36" s="6">
        <v>130.23264536570724</v>
      </c>
      <c r="X36" s="6">
        <v>133.40198694302231</v>
      </c>
      <c r="Y36" s="6">
        <v>136.29088289033584</v>
      </c>
      <c r="Z36" s="6">
        <v>144.75874040057522</v>
      </c>
      <c r="AA36" s="6">
        <v>146.15095761185927</v>
      </c>
      <c r="AB36" s="6">
        <v>150.50732399548644</v>
      </c>
      <c r="AC36" s="6">
        <v>150.28074692735314</v>
      </c>
      <c r="AD36" s="6">
        <v>153.62478092315956</v>
      </c>
      <c r="AE36" s="6">
        <v>164.84659088571811</v>
      </c>
      <c r="AF36" s="6">
        <v>165.51610105282933</v>
      </c>
      <c r="AG36" s="6">
        <v>171.48973035226138</v>
      </c>
      <c r="AH36" s="6">
        <v>172.86078155329119</v>
      </c>
      <c r="AI36" s="6">
        <v>178.07270017967139</v>
      </c>
      <c r="AJ36" s="6">
        <v>183.93379294238778</v>
      </c>
      <c r="AK36" s="6">
        <v>183.90899050530516</v>
      </c>
      <c r="AL36" s="6">
        <v>194.31365001441631</v>
      </c>
      <c r="AM36" s="6">
        <v>201.92223553020017</v>
      </c>
      <c r="AN36" s="6">
        <v>210.59950678011566</v>
      </c>
      <c r="AO36" s="6">
        <v>218.82608009933512</v>
      </c>
      <c r="AP36" s="6">
        <v>220.50775411803255</v>
      </c>
      <c r="AQ36" s="6">
        <v>5365.6051577072167</v>
      </c>
    </row>
    <row r="37" spans="1:43" x14ac:dyDescent="0.2">
      <c r="A37" s="12" t="s">
        <v>27</v>
      </c>
      <c r="B37" s="13">
        <v>11.333304365048074</v>
      </c>
      <c r="C37" s="13">
        <v>12.034390221091535</v>
      </c>
      <c r="D37" s="13">
        <v>12.856122576025173</v>
      </c>
      <c r="E37" s="13">
        <v>13.584127929089254</v>
      </c>
      <c r="F37" s="13">
        <v>14.315080668461841</v>
      </c>
      <c r="G37" s="13">
        <v>14.816726458258255</v>
      </c>
      <c r="H37" s="13">
        <v>15.095746055210006</v>
      </c>
      <c r="I37" s="13">
        <v>15.324463524871145</v>
      </c>
      <c r="J37" s="13">
        <v>15.472422513378362</v>
      </c>
      <c r="K37" s="13">
        <v>15.679722275522233</v>
      </c>
      <c r="L37" s="13">
        <v>15.870677103257828</v>
      </c>
      <c r="M37" s="13">
        <v>15.939736950410872</v>
      </c>
      <c r="N37" s="13">
        <v>16.360708331121529</v>
      </c>
      <c r="O37" s="13">
        <v>17.077721002198931</v>
      </c>
      <c r="P37" s="13">
        <v>17.73006812030134</v>
      </c>
      <c r="Q37" s="13">
        <v>18.072377352417021</v>
      </c>
      <c r="R37" s="13">
        <v>18.364250128571211</v>
      </c>
      <c r="S37" s="13">
        <v>18.501041165517247</v>
      </c>
      <c r="T37" s="13">
        <v>18.769987065510584</v>
      </c>
      <c r="U37" s="13">
        <v>19.044198770489256</v>
      </c>
      <c r="V37" s="13">
        <v>19.144747164364091</v>
      </c>
      <c r="W37" s="13">
        <v>19.231040822138713</v>
      </c>
      <c r="X37" s="13">
        <v>19.304259066148969</v>
      </c>
      <c r="Y37" s="13">
        <v>19.366351617622055</v>
      </c>
      <c r="Z37" s="13">
        <v>19.41914355132986</v>
      </c>
      <c r="AA37" s="13">
        <v>19.464087268237172</v>
      </c>
      <c r="AB37" s="13">
        <v>19.502310827224772</v>
      </c>
      <c r="AC37" s="13">
        <v>19.534698003830705</v>
      </c>
      <c r="AD37" s="13">
        <v>19.579232791265778</v>
      </c>
      <c r="AE37" s="13">
        <v>19.774708743675177</v>
      </c>
      <c r="AF37" s="13">
        <v>20.00015826277005</v>
      </c>
      <c r="AG37" s="13">
        <v>20.221357867066757</v>
      </c>
      <c r="AH37" s="13">
        <v>20.445310054617771</v>
      </c>
      <c r="AI37" s="13">
        <v>20.68195279887815</v>
      </c>
      <c r="AJ37" s="13">
        <v>20.96868513449909</v>
      </c>
      <c r="AK37" s="13">
        <v>21.280224188163132</v>
      </c>
      <c r="AL37" s="13">
        <v>21.615751332470857</v>
      </c>
      <c r="AM37" s="13">
        <v>21.974620938748235</v>
      </c>
      <c r="AN37" s="13">
        <v>22.384094146055347</v>
      </c>
      <c r="AO37" s="13">
        <v>22.8230291476819</v>
      </c>
      <c r="AP37" s="13">
        <v>23.300339986963522</v>
      </c>
      <c r="AQ37" s="13">
        <v>746.25897629050382</v>
      </c>
    </row>
    <row r="38" spans="1:43" x14ac:dyDescent="0.2">
      <c r="A38" t="s">
        <v>28</v>
      </c>
      <c r="B38" s="9">
        <v>0.27400315958399041</v>
      </c>
      <c r="C38" s="9">
        <v>0.29095317994062991</v>
      </c>
      <c r="D38" s="9">
        <v>0.31082004791945128</v>
      </c>
      <c r="E38" s="9">
        <v>0.32842089587239248</v>
      </c>
      <c r="F38" s="9">
        <v>0.34609300222756423</v>
      </c>
      <c r="G38" s="9">
        <v>0.35822119776249822</v>
      </c>
      <c r="H38" s="9">
        <v>0.36496700187117542</v>
      </c>
      <c r="I38" s="9">
        <v>0.3704966609468181</v>
      </c>
      <c r="J38" s="9">
        <v>0.37407383747309714</v>
      </c>
      <c r="K38" s="9">
        <v>0.37908568467836651</v>
      </c>
      <c r="L38" s="9">
        <v>0.38460816100227641</v>
      </c>
      <c r="M38" s="9">
        <v>0.38622985396545439</v>
      </c>
      <c r="N38" s="9">
        <v>0.40169187628733266</v>
      </c>
      <c r="O38" s="9">
        <v>0.42840435655776915</v>
      </c>
      <c r="P38" s="9">
        <v>0.45312320047124754</v>
      </c>
      <c r="Q38" s="9">
        <v>0.46617707271735748</v>
      </c>
      <c r="R38" s="9">
        <v>0.47636298728731585</v>
      </c>
      <c r="S38" s="9">
        <v>0.47968556232820153</v>
      </c>
      <c r="T38" s="9">
        <v>0.48357974438368301</v>
      </c>
      <c r="U38" s="9">
        <v>0.48555814099290751</v>
      </c>
      <c r="V38" s="9">
        <v>0.48539908229522244</v>
      </c>
      <c r="W38" s="9">
        <v>0.48493740008166258</v>
      </c>
      <c r="X38" s="9">
        <v>0.48431701161014568</v>
      </c>
      <c r="Y38" s="9">
        <v>0.48359908423979769</v>
      </c>
      <c r="Z38" s="9">
        <v>0.48281052684844611</v>
      </c>
      <c r="AA38" s="9">
        <v>0.4819640488292069</v>
      </c>
      <c r="AB38" s="9">
        <v>0.48106698273673804</v>
      </c>
      <c r="AC38" s="9">
        <v>0.48012462224178792</v>
      </c>
      <c r="AD38" s="9">
        <v>0.47920919042077925</v>
      </c>
      <c r="AE38" s="9">
        <v>0.4788747960025882</v>
      </c>
      <c r="AF38" s="9">
        <v>0.4786414022780226</v>
      </c>
      <c r="AG38" s="9">
        <v>0.47837305736718172</v>
      </c>
      <c r="AH38" s="9">
        <v>0.47809847740261241</v>
      </c>
      <c r="AI38" s="9">
        <v>0.47785831380961574</v>
      </c>
      <c r="AJ38" s="9">
        <v>0.47692436703993435</v>
      </c>
      <c r="AK38" s="9">
        <v>0.47592408351531568</v>
      </c>
      <c r="AL38" s="9">
        <v>0.47491374560587385</v>
      </c>
      <c r="AM38" s="9">
        <v>0.47394689673804408</v>
      </c>
      <c r="AN38" s="9">
        <v>0.47243555139804416</v>
      </c>
      <c r="AO38" s="9">
        <v>0.47091017463604296</v>
      </c>
      <c r="AP38" s="9">
        <v>0.46937217729653685</v>
      </c>
      <c r="AQ38" s="9">
        <v>17.892256616663129</v>
      </c>
    </row>
    <row r="39" spans="1:43" x14ac:dyDescent="0.2">
      <c r="A39" t="s">
        <v>29</v>
      </c>
      <c r="B39" s="9">
        <v>10.439433822160373</v>
      </c>
      <c r="C39" s="9">
        <v>11.08522424321268</v>
      </c>
      <c r="D39" s="9">
        <v>11.842145637233791</v>
      </c>
      <c r="E39" s="9">
        <v>12.512732384107833</v>
      </c>
      <c r="F39" s="9">
        <v>13.186034053596225</v>
      </c>
      <c r="G39" s="9">
        <v>13.648114472162911</v>
      </c>
      <c r="H39" s="9">
        <v>13.905127477694355</v>
      </c>
      <c r="I39" s="9">
        <v>14.115805741649135</v>
      </c>
      <c r="J39" s="9">
        <v>14.2520950372652</v>
      </c>
      <c r="K39" s="9">
        <v>14.443044832536257</v>
      </c>
      <c r="L39" s="9">
        <v>14.618283716509866</v>
      </c>
      <c r="M39" s="9">
        <v>14.681850503727837</v>
      </c>
      <c r="N39" s="9">
        <v>15.080287680383504</v>
      </c>
      <c r="O39" s="9">
        <v>15.752307156663711</v>
      </c>
      <c r="P39" s="9">
        <v>16.353366622612253</v>
      </c>
      <c r="Q39" s="9">
        <v>16.655096430022933</v>
      </c>
      <c r="R39" s="9">
        <v>16.879750599253963</v>
      </c>
      <c r="S39" s="9">
        <v>16.941070328798958</v>
      </c>
      <c r="T39" s="9">
        <v>17.011742533968466</v>
      </c>
      <c r="U39" s="9">
        <v>17.037903852308848</v>
      </c>
      <c r="V39" s="9">
        <v>17.017247458972456</v>
      </c>
      <c r="W39" s="9">
        <v>16.989397114193839</v>
      </c>
      <c r="X39" s="9">
        <v>16.957551466865674</v>
      </c>
      <c r="Y39" s="9">
        <v>16.923078393192846</v>
      </c>
      <c r="Z39" s="9">
        <v>16.886595667004169</v>
      </c>
      <c r="AA39" s="9">
        <v>16.848404233064091</v>
      </c>
      <c r="AB39" s="9">
        <v>16.808693332690343</v>
      </c>
      <c r="AC39" s="9">
        <v>16.767615534147932</v>
      </c>
      <c r="AD39" s="9">
        <v>16.726446799045487</v>
      </c>
      <c r="AE39" s="9">
        <v>16.694447259849316</v>
      </c>
      <c r="AF39" s="9">
        <v>16.663348507673479</v>
      </c>
      <c r="AG39" s="9">
        <v>16.630922125023574</v>
      </c>
      <c r="AH39" s="9">
        <v>16.597669339546499</v>
      </c>
      <c r="AI39" s="9">
        <v>16.564247802075311</v>
      </c>
      <c r="AJ39" s="9">
        <v>16.519592907010974</v>
      </c>
      <c r="AK39" s="9">
        <v>16.473505881757326</v>
      </c>
      <c r="AL39" s="9">
        <v>16.426870734910629</v>
      </c>
      <c r="AM39" s="9">
        <v>16.38049140768824</v>
      </c>
      <c r="AN39" s="9">
        <v>16.326145111752229</v>
      </c>
      <c r="AO39" s="9">
        <v>16.271407815028198</v>
      </c>
      <c r="AP39" s="9">
        <v>16.216332374150294</v>
      </c>
      <c r="AQ39" s="9">
        <v>640.13142839151203</v>
      </c>
    </row>
    <row r="40" spans="1:43" x14ac:dyDescent="0.2">
      <c r="A40" t="s">
        <v>30</v>
      </c>
      <c r="B40" s="9">
        <v>0.51473957131047021</v>
      </c>
      <c r="C40" s="9">
        <v>0.54658170855197863</v>
      </c>
      <c r="D40" s="9">
        <v>0.58390340630986737</v>
      </c>
      <c r="E40" s="9">
        <v>0.61696818170790646</v>
      </c>
      <c r="F40" s="9">
        <v>0.6501668224214846</v>
      </c>
      <c r="G40" s="9">
        <v>0.67295072819797208</v>
      </c>
      <c r="H40" s="9">
        <v>0.6856233277414111</v>
      </c>
      <c r="I40" s="9">
        <v>0.69601128949488456</v>
      </c>
      <c r="J40" s="9">
        <v>0.70273133722876624</v>
      </c>
      <c r="K40" s="9">
        <v>0.71214654282650702</v>
      </c>
      <c r="L40" s="9">
        <v>0.71966210440199097</v>
      </c>
      <c r="M40" s="9">
        <v>0.7227965078850912</v>
      </c>
      <c r="N40" s="9">
        <v>0.72189998816957046</v>
      </c>
      <c r="O40" s="9">
        <v>0.72226410019948706</v>
      </c>
      <c r="P40" s="9">
        <v>0.72442767432605981</v>
      </c>
      <c r="Q40" s="9">
        <v>0.72717422828690004</v>
      </c>
      <c r="R40" s="9">
        <v>0.7329110139549323</v>
      </c>
      <c r="S40" s="9">
        <v>0.73756428693588416</v>
      </c>
      <c r="T40" s="9">
        <v>0.74835453714449363</v>
      </c>
      <c r="U40" s="9">
        <v>0.75959553751526332</v>
      </c>
      <c r="V40" s="9">
        <v>0.76366336234536725</v>
      </c>
      <c r="W40" s="9">
        <v>0.76717761134020457</v>
      </c>
      <c r="X40" s="9">
        <v>0.7701902404761557</v>
      </c>
      <c r="Y40" s="9">
        <v>0.77277309115592729</v>
      </c>
      <c r="Z40" s="9">
        <v>0.77499236361360369</v>
      </c>
      <c r="AA40" s="9">
        <v>0.77690137456518471</v>
      </c>
      <c r="AB40" s="9">
        <v>0.77854248025842643</v>
      </c>
      <c r="AC40" s="9">
        <v>0.77994967046910613</v>
      </c>
      <c r="AD40" s="9">
        <v>0.78189798891494633</v>
      </c>
      <c r="AE40" s="9">
        <v>0.79040391436832169</v>
      </c>
      <c r="AF40" s="9">
        <v>0.80023701111013146</v>
      </c>
      <c r="AG40" s="9">
        <v>0.80991131580387432</v>
      </c>
      <c r="AH40" s="9">
        <v>0.81972974066495286</v>
      </c>
      <c r="AI40" s="9">
        <v>0.83012478416504809</v>
      </c>
      <c r="AJ40" s="9">
        <v>0.84077356274745896</v>
      </c>
      <c r="AK40" s="9">
        <v>0.85167369722924247</v>
      </c>
      <c r="AL40" s="9">
        <v>0.86282248666564199</v>
      </c>
      <c r="AM40" s="9">
        <v>0.8742164066179694</v>
      </c>
      <c r="AN40" s="9">
        <v>0.88584914185830432</v>
      </c>
      <c r="AO40" s="9">
        <v>0.89771365873740305</v>
      </c>
      <c r="AP40" s="9">
        <v>0.90932624548761554</v>
      </c>
      <c r="AQ40" s="9">
        <v>30.837343043205806</v>
      </c>
    </row>
    <row r="41" spans="1:43" x14ac:dyDescent="0.2">
      <c r="A41" t="s">
        <v>31</v>
      </c>
      <c r="B41" s="9">
        <v>0.10509697733444055</v>
      </c>
      <c r="C41" s="9">
        <v>0.11159834727464366</v>
      </c>
      <c r="D41" s="9">
        <v>0.11921850675326641</v>
      </c>
      <c r="E41" s="9">
        <v>0.12596950889932076</v>
      </c>
      <c r="F41" s="9">
        <v>0.13274784300277112</v>
      </c>
      <c r="G41" s="9">
        <v>0.13739974808728858</v>
      </c>
      <c r="H41" s="9">
        <v>0.13998717672347155</v>
      </c>
      <c r="I41" s="9">
        <v>0.14210813932632008</v>
      </c>
      <c r="J41" s="9">
        <v>0.14348020540349404</v>
      </c>
      <c r="K41" s="9">
        <v>0.1454025554703165</v>
      </c>
      <c r="L41" s="9">
        <v>0.14797761191998127</v>
      </c>
      <c r="M41" s="9">
        <v>0.14861374159215507</v>
      </c>
      <c r="N41" s="9">
        <v>0.15615524743857001</v>
      </c>
      <c r="O41" s="9">
        <v>0.17176851460357545</v>
      </c>
      <c r="P41" s="9">
        <v>0.18911626398781467</v>
      </c>
      <c r="Q41" s="9">
        <v>0.20054604536681075</v>
      </c>
      <c r="R41" s="9">
        <v>0.21242941982236352</v>
      </c>
      <c r="S41" s="9">
        <v>0.21913003275321827</v>
      </c>
      <c r="T41" s="9">
        <v>0.22897297610820458</v>
      </c>
      <c r="U41" s="9">
        <v>0.23679308609414829</v>
      </c>
      <c r="V41" s="9">
        <v>0.23931349791753909</v>
      </c>
      <c r="W41" s="9">
        <v>0.24097310154845439</v>
      </c>
      <c r="X41" s="9">
        <v>0.24197894607182233</v>
      </c>
      <c r="Y41" s="9">
        <v>0.24249795619944686</v>
      </c>
      <c r="Z41" s="9">
        <v>0.24266196765687476</v>
      </c>
      <c r="AA41" s="9">
        <v>0.24257272608217406</v>
      </c>
      <c r="AB41" s="9">
        <v>0.24230689691462834</v>
      </c>
      <c r="AC41" s="9">
        <v>0.24192051821894967</v>
      </c>
      <c r="AD41" s="9">
        <v>0.24147235354970512</v>
      </c>
      <c r="AE41" s="9">
        <v>0.24106395293301905</v>
      </c>
      <c r="AF41" s="9">
        <v>0.24057999624318444</v>
      </c>
      <c r="AG41" s="9">
        <v>0.2400331880773732</v>
      </c>
      <c r="AH41" s="9">
        <v>0.23944627077858754</v>
      </c>
      <c r="AI41" s="9">
        <v>0.23883211399879195</v>
      </c>
      <c r="AJ41" s="9">
        <v>0.23819757575928796</v>
      </c>
      <c r="AK41" s="9">
        <v>0.23754675388854951</v>
      </c>
      <c r="AL41" s="9">
        <v>0.23688227819644397</v>
      </c>
      <c r="AM41" s="9">
        <v>0.23620586355919182</v>
      </c>
      <c r="AN41" s="9">
        <v>0.23551844663786281</v>
      </c>
      <c r="AO41" s="9">
        <v>0.23482079336531494</v>
      </c>
      <c r="AP41" s="9">
        <v>0.23411358421801617</v>
      </c>
      <c r="AQ41" s="9">
        <v>8.2434507297773933</v>
      </c>
    </row>
    <row r="42" spans="1:43" x14ac:dyDescent="0.2">
      <c r="A42" t="s">
        <v>32</v>
      </c>
      <c r="B42" s="9">
        <v>3.0834658799728078E-5</v>
      </c>
      <c r="C42" s="9">
        <v>3.2742111601144456E-5</v>
      </c>
      <c r="D42" s="9">
        <v>3.4977808797031811E-5</v>
      </c>
      <c r="E42" s="9">
        <v>3.6958501800860021E-5</v>
      </c>
      <c r="F42" s="9">
        <v>3.8947213794406188E-5</v>
      </c>
      <c r="G42" s="9">
        <v>4.0312047585899186E-5</v>
      </c>
      <c r="H42" s="9">
        <v>4.1071179591298952E-5</v>
      </c>
      <c r="I42" s="9">
        <v>4.1693453988189593E-5</v>
      </c>
      <c r="J42" s="9">
        <v>4.2096007804801359E-5</v>
      </c>
      <c r="K42" s="9">
        <v>4.2660010784786965E-5</v>
      </c>
      <c r="L42" s="9">
        <v>1.4550942371280298E-4</v>
      </c>
      <c r="M42" s="9">
        <v>2.4634324033322771E-4</v>
      </c>
      <c r="N42" s="9">
        <v>6.7353884255047622E-4</v>
      </c>
      <c r="O42" s="9">
        <v>2.9768741743870261E-3</v>
      </c>
      <c r="P42" s="9">
        <v>1.003435890396664E-2</v>
      </c>
      <c r="Q42" s="9">
        <v>2.3383576023021133E-2</v>
      </c>
      <c r="R42" s="9">
        <v>6.2796108252635555E-2</v>
      </c>
      <c r="S42" s="9">
        <v>0.12359095470098498</v>
      </c>
      <c r="T42" s="9">
        <v>0.29733727390573556</v>
      </c>
      <c r="U42" s="9">
        <v>0.52434815357809061</v>
      </c>
      <c r="V42" s="9">
        <v>0.6391237628335058</v>
      </c>
      <c r="W42" s="9">
        <v>0.74855559497455293</v>
      </c>
      <c r="X42" s="9">
        <v>0.85022140112517042</v>
      </c>
      <c r="Y42" s="9">
        <v>0.94440309283403645</v>
      </c>
      <c r="Z42" s="9">
        <v>1.032083026206768</v>
      </c>
      <c r="AA42" s="9">
        <v>1.1142448856965175</v>
      </c>
      <c r="AB42" s="9">
        <v>1.1917011346246364</v>
      </c>
      <c r="AC42" s="9">
        <v>1.2650876587529309</v>
      </c>
      <c r="AD42" s="9">
        <v>1.3502064593348606</v>
      </c>
      <c r="AE42" s="9">
        <v>1.5699188205219319</v>
      </c>
      <c r="AF42" s="9">
        <v>1.8173513454652335</v>
      </c>
      <c r="AG42" s="9">
        <v>2.0621181807947551</v>
      </c>
      <c r="AH42" s="9">
        <v>2.310366226225117</v>
      </c>
      <c r="AI42" s="9">
        <v>2.5708897848293852</v>
      </c>
      <c r="AJ42" s="9">
        <v>2.8931967219414325</v>
      </c>
      <c r="AK42" s="9">
        <v>3.2415737717726985</v>
      </c>
      <c r="AL42" s="9">
        <v>3.6142620870922699</v>
      </c>
      <c r="AM42" s="9">
        <v>4.009760364144789</v>
      </c>
      <c r="AN42" s="9">
        <v>4.4641458944089045</v>
      </c>
      <c r="AO42" s="9">
        <v>4.9481767059149426</v>
      </c>
      <c r="AP42" s="9">
        <v>5.471195605811058</v>
      </c>
      <c r="AQ42" s="9">
        <v>49.154497509345461</v>
      </c>
    </row>
    <row r="43" spans="1:43" x14ac:dyDescent="0.2">
      <c r="A43" t="s">
        <v>33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</row>
    <row r="44" spans="1:43" x14ac:dyDescent="0.2">
      <c r="A44" t="s">
        <v>34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</row>
    <row r="45" spans="1:43" x14ac:dyDescent="0.2">
      <c r="A45" s="12" t="s">
        <v>35</v>
      </c>
      <c r="B45" s="13">
        <v>51.447640107646542</v>
      </c>
      <c r="C45" s="13">
        <v>53.266225731504548</v>
      </c>
      <c r="D45" s="13">
        <v>55.682308396248629</v>
      </c>
      <c r="E45" s="13">
        <v>58.741420385265535</v>
      </c>
      <c r="F45" s="13">
        <v>56.894798122790078</v>
      </c>
      <c r="G45" s="13">
        <v>59.313845263852862</v>
      </c>
      <c r="H45" s="13">
        <v>61.362432841796817</v>
      </c>
      <c r="I45" s="13">
        <v>63.714521645022458</v>
      </c>
      <c r="J45" s="13">
        <v>65.557078773054599</v>
      </c>
      <c r="K45" s="13">
        <v>67.886724782740629</v>
      </c>
      <c r="L45" s="13">
        <v>66.670846963815933</v>
      </c>
      <c r="M45" s="13">
        <v>69.513433404534339</v>
      </c>
      <c r="N45" s="13">
        <v>70.791117876566133</v>
      </c>
      <c r="O45" s="13">
        <v>71.552785779978251</v>
      </c>
      <c r="P45" s="13">
        <v>73.077893942838998</v>
      </c>
      <c r="Q45" s="13">
        <v>72.940096483915227</v>
      </c>
      <c r="R45" s="13">
        <v>72.796067328940296</v>
      </c>
      <c r="S45" s="13">
        <v>72.645844456463223</v>
      </c>
      <c r="T45" s="13">
        <v>77.668194872767344</v>
      </c>
      <c r="U45" s="13">
        <v>77.505238732314098</v>
      </c>
      <c r="V45" s="13">
        <v>80.632559008782053</v>
      </c>
      <c r="W45" s="13">
        <v>82.310645440639732</v>
      </c>
      <c r="X45" s="13">
        <v>82.128417572276362</v>
      </c>
      <c r="Y45" s="13">
        <v>84.989749624615001</v>
      </c>
      <c r="Z45" s="13">
        <v>86.535841938388728</v>
      </c>
      <c r="AA45" s="13">
        <v>87.923548284052004</v>
      </c>
      <c r="AB45" s="13">
        <v>87.717395975161352</v>
      </c>
      <c r="AC45" s="13">
        <v>87.505652879521136</v>
      </c>
      <c r="AD45" s="13">
        <v>89.691123342391521</v>
      </c>
      <c r="AE45" s="13">
        <v>90.925308764430909</v>
      </c>
      <c r="AF45" s="13">
        <v>91.428239037469012</v>
      </c>
      <c r="AG45" s="13">
        <v>91.973897246130889</v>
      </c>
      <c r="AH45" s="13">
        <v>92.713398517829461</v>
      </c>
      <c r="AI45" s="13">
        <v>93.261914380973607</v>
      </c>
      <c r="AJ45" s="13">
        <v>94.144780342070803</v>
      </c>
      <c r="AK45" s="13">
        <v>93.892378085970364</v>
      </c>
      <c r="AL45" s="13">
        <v>93.635670107064684</v>
      </c>
      <c r="AM45" s="13">
        <v>95.300422585108507</v>
      </c>
      <c r="AN45" s="13">
        <v>95.035604491745062</v>
      </c>
      <c r="AO45" s="13">
        <v>94.766918908190917</v>
      </c>
      <c r="AP45" s="13">
        <v>94.918587835187708</v>
      </c>
      <c r="AQ45" s="13">
        <v>3210.4605702600566</v>
      </c>
    </row>
    <row r="46" spans="1:43" x14ac:dyDescent="0.2">
      <c r="A46" t="s">
        <v>28</v>
      </c>
      <c r="B46" s="9">
        <v>0.43505483068885686</v>
      </c>
      <c r="C46" s="9">
        <v>0.45043327096377128</v>
      </c>
      <c r="D46" s="9">
        <v>0.47086430399932316</v>
      </c>
      <c r="E46" s="9">
        <v>0.49672998908572152</v>
      </c>
      <c r="F46" s="9">
        <v>0.48110879660693451</v>
      </c>
      <c r="G46" s="9">
        <v>0.50142340800538854</v>
      </c>
      <c r="H46" s="9">
        <v>0.51579233302097838</v>
      </c>
      <c r="I46" s="9">
        <v>0.53234335525506093</v>
      </c>
      <c r="J46" s="9">
        <v>0.5411237582768097</v>
      </c>
      <c r="K46" s="9">
        <v>0.55693444330844299</v>
      </c>
      <c r="L46" s="9">
        <v>0.56243447906464317</v>
      </c>
      <c r="M46" s="9">
        <v>0.58541771009896559</v>
      </c>
      <c r="N46" s="9">
        <v>0.59503964187435199</v>
      </c>
      <c r="O46" s="9">
        <v>0.59978799952105699</v>
      </c>
      <c r="P46" s="9">
        <v>0.60722073723063386</v>
      </c>
      <c r="Q46" s="9">
        <v>0.60605726980579366</v>
      </c>
      <c r="R46" s="9">
        <v>0.60484207254321054</v>
      </c>
      <c r="S46" s="9">
        <v>0.60357546585444422</v>
      </c>
      <c r="T46" s="9">
        <v>0.60585252632067965</v>
      </c>
      <c r="U46" s="9">
        <v>0.60448379069884994</v>
      </c>
      <c r="V46" s="9">
        <v>0.6039601018827514</v>
      </c>
      <c r="W46" s="9">
        <v>0.60280209120153116</v>
      </c>
      <c r="X46" s="9">
        <v>0.60129035591316127</v>
      </c>
      <c r="Y46" s="9">
        <v>0.59973598535140771</v>
      </c>
      <c r="Z46" s="9">
        <v>0.59814108529790821</v>
      </c>
      <c r="AA46" s="9">
        <v>0.59650765184753896</v>
      </c>
      <c r="AB46" s="9">
        <v>0.59483785967565805</v>
      </c>
      <c r="AC46" s="9">
        <v>0.59313396330026802</v>
      </c>
      <c r="AD46" s="9">
        <v>0.59139739074337061</v>
      </c>
      <c r="AE46" s="9">
        <v>0.58963008610525536</v>
      </c>
      <c r="AF46" s="9">
        <v>0.58783364793635939</v>
      </c>
      <c r="AG46" s="9">
        <v>0.58600966526880327</v>
      </c>
      <c r="AH46" s="9">
        <v>0.58416018965313754</v>
      </c>
      <c r="AI46" s="9">
        <v>0.58228702079958461</v>
      </c>
      <c r="AJ46" s="9">
        <v>0.58039208628421257</v>
      </c>
      <c r="AK46" s="9">
        <v>0.5784774862533939</v>
      </c>
      <c r="AL46" s="9">
        <v>0.576545584313784</v>
      </c>
      <c r="AM46" s="9">
        <v>0.57459839432126492</v>
      </c>
      <c r="AN46" s="9">
        <v>0.57263739759493659</v>
      </c>
      <c r="AO46" s="9">
        <v>0.57066406375103218</v>
      </c>
      <c r="AP46" s="9">
        <v>0.56867957051428186</v>
      </c>
      <c r="AQ46" s="9">
        <v>23.290241860233561</v>
      </c>
    </row>
    <row r="47" spans="1:43" x14ac:dyDescent="0.2">
      <c r="A47" t="s">
        <v>29</v>
      </c>
      <c r="B47" s="9">
        <v>46.10987284697601</v>
      </c>
      <c r="C47" s="9">
        <v>47.739777575394605</v>
      </c>
      <c r="D47" s="9">
        <v>49.905188160331704</v>
      </c>
      <c r="E47" s="9">
        <v>52.646882211024774</v>
      </c>
      <c r="F47" s="9">
        <v>50.991791307598369</v>
      </c>
      <c r="G47" s="9">
        <v>53.15840124395686</v>
      </c>
      <c r="H47" s="9">
        <v>54.964009462144098</v>
      </c>
      <c r="I47" s="9">
        <v>57.037670436334516</v>
      </c>
      <c r="J47" s="9">
        <v>58.619001861770577</v>
      </c>
      <c r="K47" s="9">
        <v>60.666876985474019</v>
      </c>
      <c r="L47" s="9">
        <v>59.764931313487622</v>
      </c>
      <c r="M47" s="9">
        <v>62.301481080300327</v>
      </c>
      <c r="N47" s="9">
        <v>63.302460147634399</v>
      </c>
      <c r="O47" s="9">
        <v>63.79544039256416</v>
      </c>
      <c r="P47" s="9">
        <v>64.568054012872295</v>
      </c>
      <c r="Q47" s="9">
        <v>64.444725925424635</v>
      </c>
      <c r="R47" s="9">
        <v>64.315896008958731</v>
      </c>
      <c r="S47" s="9">
        <v>64.181598232987952</v>
      </c>
      <c r="T47" s="9">
        <v>64.416484364112677</v>
      </c>
      <c r="U47" s="9">
        <v>64.271324616752167</v>
      </c>
      <c r="V47" s="9">
        <v>64.214122389795662</v>
      </c>
      <c r="W47" s="9">
        <v>64.090712080685748</v>
      </c>
      <c r="X47" s="9">
        <v>63.930340440081487</v>
      </c>
      <c r="Y47" s="9">
        <v>63.765431183217636</v>
      </c>
      <c r="Z47" s="9">
        <v>63.596207386873196</v>
      </c>
      <c r="AA47" s="9">
        <v>63.422880518421749</v>
      </c>
      <c r="AB47" s="9">
        <v>63.245680962189745</v>
      </c>
      <c r="AC47" s="9">
        <v>63.064847563455032</v>
      </c>
      <c r="AD47" s="9">
        <v>62.880531650607935</v>
      </c>
      <c r="AE47" s="9">
        <v>62.692939208583049</v>
      </c>
      <c r="AF47" s="9">
        <v>62.502239635686919</v>
      </c>
      <c r="AG47" s="9">
        <v>62.30860132799868</v>
      </c>
      <c r="AH47" s="9">
        <v>62.112241666200738</v>
      </c>
      <c r="AI47" s="9">
        <v>61.913351367662266</v>
      </c>
      <c r="AJ47" s="9">
        <v>61.712134695810271</v>
      </c>
      <c r="AK47" s="9">
        <v>61.508814194098427</v>
      </c>
      <c r="AL47" s="9">
        <v>61.303640310843384</v>
      </c>
      <c r="AM47" s="9">
        <v>61.096826462453812</v>
      </c>
      <c r="AN47" s="9">
        <v>60.88852967702249</v>
      </c>
      <c r="AO47" s="9">
        <v>60.678905748573378</v>
      </c>
      <c r="AP47" s="9">
        <v>60.468079566084008</v>
      </c>
      <c r="AQ47" s="9">
        <v>2478.5989262224462</v>
      </c>
    </row>
    <row r="48" spans="1:43" x14ac:dyDescent="0.2">
      <c r="A48" t="s">
        <v>30</v>
      </c>
      <c r="B48" s="9">
        <v>4.5046297433107778</v>
      </c>
      <c r="C48" s="9">
        <v>4.6638606599251746</v>
      </c>
      <c r="D48" s="9">
        <v>4.875406958475148</v>
      </c>
      <c r="E48" s="9">
        <v>5.1432523418011229</v>
      </c>
      <c r="F48" s="9">
        <v>4.9815609023950671</v>
      </c>
      <c r="G48" s="9">
        <v>5.1932243696499629</v>
      </c>
      <c r="H48" s="9">
        <v>5.3696203556333835</v>
      </c>
      <c r="I48" s="9">
        <v>5.5722033237730058</v>
      </c>
      <c r="J48" s="9">
        <v>5.7266889498056601</v>
      </c>
      <c r="K48" s="9">
        <v>5.9267528108237864</v>
      </c>
      <c r="L48" s="9">
        <v>5.7978630186933389</v>
      </c>
      <c r="M48" s="9">
        <v>6.0456624250364479</v>
      </c>
      <c r="N48" s="9">
        <v>6.2474301565223493</v>
      </c>
      <c r="O48" s="9">
        <v>6.4486974824256356</v>
      </c>
      <c r="P48" s="9">
        <v>7.021082943669569</v>
      </c>
      <c r="Q48" s="9">
        <v>7.0089446878638562</v>
      </c>
      <c r="R48" s="9">
        <v>6.9962048009578437</v>
      </c>
      <c r="S48" s="9">
        <v>6.9828666430704258</v>
      </c>
      <c r="T48" s="9">
        <v>10.533633728926844</v>
      </c>
      <c r="U48" s="9">
        <v>10.51878891248699</v>
      </c>
      <c r="V48" s="9">
        <v>12.856740989743933</v>
      </c>
      <c r="W48" s="9">
        <v>14.174411923817651</v>
      </c>
      <c r="X48" s="9">
        <v>14.156396364438294</v>
      </c>
      <c r="Y48" s="9">
        <v>16.072050895355616</v>
      </c>
      <c r="Z48" s="9">
        <v>16.927164088098198</v>
      </c>
      <c r="AA48" s="9">
        <v>17.398137081110526</v>
      </c>
      <c r="AB48" s="9">
        <v>17.374916428034602</v>
      </c>
      <c r="AC48" s="9">
        <v>17.350337658999543</v>
      </c>
      <c r="AD48" s="9">
        <v>17.32441742866207</v>
      </c>
      <c r="AE48" s="9">
        <v>17.297178004546709</v>
      </c>
      <c r="AF48" s="9">
        <v>17.268638344645961</v>
      </c>
      <c r="AG48" s="9">
        <v>17.238817575666918</v>
      </c>
      <c r="AH48" s="9">
        <v>17.207739879379339</v>
      </c>
      <c r="AI48" s="9">
        <v>17.175427094709697</v>
      </c>
      <c r="AJ48" s="9">
        <v>17.14190264784704</v>
      </c>
      <c r="AK48" s="9">
        <v>17.107192013568852</v>
      </c>
      <c r="AL48" s="9">
        <v>17.071323654663772</v>
      </c>
      <c r="AM48" s="9">
        <v>17.034322670860792</v>
      </c>
      <c r="AN48" s="9">
        <v>16.996208904337145</v>
      </c>
      <c r="AO48" s="9">
        <v>16.957002330510861</v>
      </c>
      <c r="AP48" s="9">
        <v>16.916720154802118</v>
      </c>
      <c r="AQ48" s="9">
        <v>474.60542134904603</v>
      </c>
    </row>
    <row r="49" spans="1:43" x14ac:dyDescent="0.2">
      <c r="A49" t="s">
        <v>31</v>
      </c>
      <c r="B49" s="9">
        <v>0.39808268667089763</v>
      </c>
      <c r="C49" s="9">
        <v>0.41215422522099865</v>
      </c>
      <c r="D49" s="9">
        <v>0.43084897344245016</v>
      </c>
      <c r="E49" s="9">
        <v>0.45451897872204827</v>
      </c>
      <c r="F49" s="9">
        <v>0.44022999909924354</v>
      </c>
      <c r="G49" s="9">
        <v>0.45893510174170343</v>
      </c>
      <c r="H49" s="9">
        <v>0.47452355007589048</v>
      </c>
      <c r="I49" s="9">
        <v>0.49242619176370966</v>
      </c>
      <c r="J49" s="9">
        <v>0.50607837997172811</v>
      </c>
      <c r="K49" s="9">
        <v>0.52375840337833823</v>
      </c>
      <c r="L49" s="9">
        <v>0.51530463889162825</v>
      </c>
      <c r="M49" s="9">
        <v>0.53719921884131971</v>
      </c>
      <c r="N49" s="9">
        <v>0.55502928837725041</v>
      </c>
      <c r="O49" s="9">
        <v>0.5675163312027427</v>
      </c>
      <c r="P49" s="9">
        <v>0.59292758156712255</v>
      </c>
      <c r="Q49" s="9">
        <v>0.59185680108641581</v>
      </c>
      <c r="R49" s="9">
        <v>0.59073533158378932</v>
      </c>
      <c r="S49" s="9">
        <v>0.58956346881697952</v>
      </c>
      <c r="T49" s="9">
        <v>0.63650891518768471</v>
      </c>
      <c r="U49" s="9">
        <v>0.63523286967171522</v>
      </c>
      <c r="V49" s="9">
        <v>0.65276077029001645</v>
      </c>
      <c r="W49" s="9">
        <v>0.65951744093818476</v>
      </c>
      <c r="X49" s="9">
        <v>0.65808448992351887</v>
      </c>
      <c r="Y49" s="9">
        <v>0.6566028516828909</v>
      </c>
      <c r="Z49" s="9">
        <v>0.655074469038886</v>
      </c>
      <c r="AA49" s="9">
        <v>0.65350118704437221</v>
      </c>
      <c r="AB49" s="9">
        <v>0.65188501674366373</v>
      </c>
      <c r="AC49" s="9">
        <v>0.65022804481619023</v>
      </c>
      <c r="AD49" s="9">
        <v>0.64853160425032208</v>
      </c>
      <c r="AE49" s="9">
        <v>0.64679750281024251</v>
      </c>
      <c r="AF49" s="9">
        <v>0.64502723461837708</v>
      </c>
      <c r="AG49" s="9">
        <v>0.64322228761598854</v>
      </c>
      <c r="AH49" s="9">
        <v>0.6413845754697709</v>
      </c>
      <c r="AI49" s="9">
        <v>0.63951578390494823</v>
      </c>
      <c r="AJ49" s="9">
        <v>0.63761771812558776</v>
      </c>
      <c r="AK49" s="9">
        <v>0.63569234370146477</v>
      </c>
      <c r="AL49" s="9">
        <v>0.63374186971440072</v>
      </c>
      <c r="AM49" s="9">
        <v>0.63176818763892251</v>
      </c>
      <c r="AN49" s="9">
        <v>0.62977270406822328</v>
      </c>
      <c r="AO49" s="9">
        <v>0.62775681726347099</v>
      </c>
      <c r="AP49" s="9">
        <v>0.62572166075261915</v>
      </c>
      <c r="AQ49" s="9">
        <v>23.927635495725717</v>
      </c>
    </row>
    <row r="50" spans="1:43" x14ac:dyDescent="0.2">
      <c r="A50" t="s">
        <v>32</v>
      </c>
      <c r="B50" s="9">
        <v>0</v>
      </c>
      <c r="C50" s="9">
        <v>0</v>
      </c>
      <c r="D50" s="9">
        <v>0</v>
      </c>
      <c r="E50" s="9">
        <v>3.686463186751246E-5</v>
      </c>
      <c r="F50" s="9">
        <v>1.0711709046424708E-4</v>
      </c>
      <c r="G50" s="9">
        <v>1.8611404989464057E-3</v>
      </c>
      <c r="H50" s="9">
        <v>3.8487140922470457E-2</v>
      </c>
      <c r="I50" s="9">
        <v>7.9878337896166995E-2</v>
      </c>
      <c r="J50" s="9">
        <v>0.16418582322982619</v>
      </c>
      <c r="K50" s="9">
        <v>0.21240213975603917</v>
      </c>
      <c r="L50" s="9">
        <v>2.6940032860462322E-2</v>
      </c>
      <c r="M50" s="9">
        <v>2.6893840817557996E-2</v>
      </c>
      <c r="N50" s="9">
        <v>7.4381326316738286E-2</v>
      </c>
      <c r="O50" s="9">
        <v>0.12456958153169691</v>
      </c>
      <c r="P50" s="9">
        <v>0.27183950648690069</v>
      </c>
      <c r="Q50" s="9">
        <v>0.27174897775081874</v>
      </c>
      <c r="R50" s="9">
        <v>0.27163413753955601</v>
      </c>
      <c r="S50" s="9">
        <v>0.27149501648434804</v>
      </c>
      <c r="T50" s="9">
        <v>1.4589805580391215</v>
      </c>
      <c r="U50" s="9">
        <v>1.4586861096288757</v>
      </c>
      <c r="V50" s="9">
        <v>2.2882661658083743</v>
      </c>
      <c r="W50" s="9">
        <v>2.7665086455312209</v>
      </c>
      <c r="X50" s="9">
        <v>2.7656294831055015</v>
      </c>
      <c r="Y50" s="9">
        <v>3.8792705721751473</v>
      </c>
      <c r="Z50" s="9">
        <v>4.7426165516422891</v>
      </c>
      <c r="AA50" s="9">
        <v>5.8359047396833761</v>
      </c>
      <c r="AB50" s="9">
        <v>5.8334813204639318</v>
      </c>
      <c r="AC50" s="9">
        <v>5.8305354390929898</v>
      </c>
      <c r="AD50" s="9">
        <v>8.2297006902969709</v>
      </c>
      <c r="AE50" s="9">
        <v>9.6822464635518628</v>
      </c>
      <c r="AF50" s="9">
        <v>10.408011194477233</v>
      </c>
      <c r="AG50" s="9">
        <v>11.180787360324105</v>
      </c>
      <c r="AH50" s="9">
        <v>12.151444552848696</v>
      </c>
      <c r="AI50" s="9">
        <v>12.934938250372308</v>
      </c>
      <c r="AJ50" s="9">
        <v>14.056372528284125</v>
      </c>
      <c r="AK50" s="9">
        <v>14.045876978402406</v>
      </c>
      <c r="AL50" s="9">
        <v>14.034130601884309</v>
      </c>
      <c r="AM50" s="9">
        <v>15.946657147221607</v>
      </c>
      <c r="AN50" s="9">
        <v>15.932245817731106</v>
      </c>
      <c r="AO50" s="9">
        <v>15.916421046821181</v>
      </c>
      <c r="AP50" s="9">
        <v>16.323260418754163</v>
      </c>
      <c r="AQ50" s="9">
        <v>209.53843361995476</v>
      </c>
    </row>
    <row r="51" spans="1:43" x14ac:dyDescent="0.2">
      <c r="A51" t="s">
        <v>33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3.3734808182430652E-3</v>
      </c>
      <c r="M51" s="9">
        <v>1.6779129439715212E-2</v>
      </c>
      <c r="N51" s="9">
        <v>1.6777315841050629E-2</v>
      </c>
      <c r="O51" s="9">
        <v>1.6773992732953085E-2</v>
      </c>
      <c r="P51" s="9">
        <v>1.6769161012476864E-2</v>
      </c>
      <c r="Q51" s="9">
        <v>1.6762821983706776E-2</v>
      </c>
      <c r="R51" s="9">
        <v>1.6754977357171592E-2</v>
      </c>
      <c r="S51" s="9">
        <v>1.6745629249074724E-2</v>
      </c>
      <c r="T51" s="9">
        <v>1.6734780180342846E-2</v>
      </c>
      <c r="U51" s="9">
        <v>1.6722433075492853E-2</v>
      </c>
      <c r="V51" s="9">
        <v>1.6708591261318014E-2</v>
      </c>
      <c r="W51" s="9">
        <v>1.669325846539407E-2</v>
      </c>
      <c r="X51" s="9">
        <v>1.6676438814406228E-2</v>
      </c>
      <c r="Y51" s="9">
        <v>1.665813683229813E-2</v>
      </c>
      <c r="Z51" s="9">
        <v>1.663835743824393E-2</v>
      </c>
      <c r="AA51" s="9">
        <v>1.6617105944444783E-2</v>
      </c>
      <c r="AB51" s="9">
        <v>1.6594388053751061E-2</v>
      </c>
      <c r="AC51" s="9">
        <v>1.657020985711188E-2</v>
      </c>
      <c r="AD51" s="9">
        <v>1.6544577830853481E-2</v>
      </c>
      <c r="AE51" s="9">
        <v>1.6517498833788141E-2</v>
      </c>
      <c r="AF51" s="9">
        <v>1.6488980104155448E-2</v>
      </c>
      <c r="AG51" s="9">
        <v>1.6459029256397958E-2</v>
      </c>
      <c r="AH51" s="9">
        <v>1.6427654277772989E-2</v>
      </c>
      <c r="AI51" s="9">
        <v>1.6394863524802933E-2</v>
      </c>
      <c r="AJ51" s="9">
        <v>1.6360665719566094E-2</v>
      </c>
      <c r="AK51" s="9">
        <v>1.6325069945830536E-2</v>
      </c>
      <c r="AL51" s="9">
        <v>1.6288085645033139E-2</v>
      </c>
      <c r="AM51" s="9">
        <v>1.6249722612106506E-2</v>
      </c>
      <c r="AN51" s="9">
        <v>1.6209990991156296E-2</v>
      </c>
      <c r="AO51" s="9">
        <v>1.6168901270991524E-2</v>
      </c>
      <c r="AP51" s="9">
        <v>1.6126464280510743E-2</v>
      </c>
      <c r="AQ51" s="9">
        <v>0.49991171265016154</v>
      </c>
    </row>
    <row r="52" spans="1:43" x14ac:dyDescent="0.2">
      <c r="A52" t="s">
        <v>36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</row>
    <row r="53" spans="1:43" x14ac:dyDescent="0.2">
      <c r="A53" t="s">
        <v>34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</row>
    <row r="54" spans="1:43" x14ac:dyDescent="0.2">
      <c r="A54" s="12" t="s">
        <v>37</v>
      </c>
      <c r="B54" s="13">
        <v>1.4367690397421196</v>
      </c>
      <c r="C54" s="13">
        <v>1.4396478070899561</v>
      </c>
      <c r="D54" s="13">
        <v>1.4410871915257093</v>
      </c>
      <c r="E54" s="13">
        <v>1.4439659589995406</v>
      </c>
      <c r="F54" s="13">
        <v>6.2040808718599347</v>
      </c>
      <c r="G54" s="13">
        <v>6.2164497482299419</v>
      </c>
      <c r="H54" s="13">
        <v>5.8227278668595925</v>
      </c>
      <c r="I54" s="13">
        <v>5.6989111704817752</v>
      </c>
      <c r="J54" s="13">
        <v>5.5380072863331842</v>
      </c>
      <c r="K54" s="13">
        <v>5.5500610882489072</v>
      </c>
      <c r="L54" s="13">
        <v>12.257652316564631</v>
      </c>
      <c r="M54" s="13">
        <v>12.787002784929664</v>
      </c>
      <c r="N54" s="13">
        <v>12.770856127640947</v>
      </c>
      <c r="O54" s="13">
        <v>15.485709827112034</v>
      </c>
      <c r="P54" s="13">
        <v>15.467092063523642</v>
      </c>
      <c r="Q54" s="13">
        <v>15.447123024722424</v>
      </c>
      <c r="R54" s="13">
        <v>16.205785846290592</v>
      </c>
      <c r="S54" s="13">
        <v>16.183060267735158</v>
      </c>
      <c r="T54" s="13">
        <v>16.158930144640959</v>
      </c>
      <c r="U54" s="13">
        <v>21.690436242921493</v>
      </c>
      <c r="V54" s="13">
        <v>23.265127318747176</v>
      </c>
      <c r="W54" s="13">
        <v>28.69095910292878</v>
      </c>
      <c r="X54" s="13">
        <v>31.969310304596959</v>
      </c>
      <c r="Y54" s="13">
        <v>31.934781648098788</v>
      </c>
      <c r="Z54" s="13">
        <v>38.803754910856632</v>
      </c>
      <c r="AA54" s="13">
        <v>38.763322059570093</v>
      </c>
      <c r="AB54" s="13">
        <v>43.287617193100346</v>
      </c>
      <c r="AC54" s="13">
        <v>43.240396044001308</v>
      </c>
      <c r="AD54" s="13">
        <v>44.354424789502268</v>
      </c>
      <c r="AE54" s="13">
        <v>54.146573377612022</v>
      </c>
      <c r="AF54" s="13">
        <v>54.087703752590244</v>
      </c>
      <c r="AG54" s="13">
        <v>59.294475239063743</v>
      </c>
      <c r="AH54" s="13">
        <v>59.702072980843944</v>
      </c>
      <c r="AI54" s="13">
        <v>64.128832999819579</v>
      </c>
      <c r="AJ54" s="13">
        <v>68.820327465817897</v>
      </c>
      <c r="AK54" s="13">
        <v>68.736388231171674</v>
      </c>
      <c r="AL54" s="13">
        <v>79.062228574880791</v>
      </c>
      <c r="AM54" s="13">
        <v>84.647192006343431</v>
      </c>
      <c r="AN54" s="13">
        <v>93.179808142315238</v>
      </c>
      <c r="AO54" s="13">
        <v>101.23613204346229</v>
      </c>
      <c r="AP54" s="13">
        <v>102.28882629588132</v>
      </c>
      <c r="AQ54" s="13">
        <v>1408.8856111566568</v>
      </c>
    </row>
    <row r="55" spans="1:43" x14ac:dyDescent="0.2">
      <c r="A55" t="s">
        <v>28</v>
      </c>
      <c r="B55" s="9">
        <v>2.2887801768057353E-2</v>
      </c>
      <c r="C55" s="9">
        <v>2.2887801757861839E-2</v>
      </c>
      <c r="D55" s="9">
        <v>2.2887801764879038E-2</v>
      </c>
      <c r="E55" s="9">
        <v>2.2887801756717483E-2</v>
      </c>
      <c r="F55" s="9">
        <v>9.8339429140246168E-2</v>
      </c>
      <c r="G55" s="9">
        <v>9.8339429133176615E-2</v>
      </c>
      <c r="H55" s="9">
        <v>9.8339429139317855E-2</v>
      </c>
      <c r="I55" s="9">
        <v>9.1326728792545761E-2</v>
      </c>
      <c r="J55" s="9">
        <v>8.8632989880922011E-2</v>
      </c>
      <c r="K55" s="9">
        <v>8.887542636063743E-2</v>
      </c>
      <c r="L55" s="9">
        <v>0.15930148514852407</v>
      </c>
      <c r="M55" s="9">
        <v>0.16345758356109077</v>
      </c>
      <c r="N55" s="9">
        <v>0.16320650476602697</v>
      </c>
      <c r="O55" s="9">
        <v>0.20195432857607068</v>
      </c>
      <c r="P55" s="9">
        <v>0.20167152978871136</v>
      </c>
      <c r="Q55" s="9">
        <v>0.20137122543016406</v>
      </c>
      <c r="R55" s="9">
        <v>0.20547854446499639</v>
      </c>
      <c r="S55" s="9">
        <v>0.20514307337416193</v>
      </c>
      <c r="T55" s="9">
        <v>0.20478995023605687</v>
      </c>
      <c r="U55" s="9">
        <v>0.21121850375644768</v>
      </c>
      <c r="V55" s="9">
        <v>0.21205860547557981</v>
      </c>
      <c r="W55" s="9">
        <v>0.21424187818197982</v>
      </c>
      <c r="X55" s="9">
        <v>0.214772297463177</v>
      </c>
      <c r="Y55" s="9">
        <v>0.21433278697194019</v>
      </c>
      <c r="Z55" s="9">
        <v>0.2145553160032829</v>
      </c>
      <c r="AA55" s="9">
        <v>0.21408439127416243</v>
      </c>
      <c r="AB55" s="9">
        <v>0.21359853462141029</v>
      </c>
      <c r="AC55" s="9">
        <v>0.2130983195006855</v>
      </c>
      <c r="AD55" s="9">
        <v>0.21258411824245721</v>
      </c>
      <c r="AE55" s="9">
        <v>0.21205643133869731</v>
      </c>
      <c r="AF55" s="9">
        <v>0.21151567609861877</v>
      </c>
      <c r="AG55" s="9">
        <v>0.21096226905671392</v>
      </c>
      <c r="AH55" s="9">
        <v>0.21039674173844714</v>
      </c>
      <c r="AI55" s="9">
        <v>0.20981956543507221</v>
      </c>
      <c r="AJ55" s="9">
        <v>0.20923124432182688</v>
      </c>
      <c r="AK55" s="9">
        <v>0.20863232640875812</v>
      </c>
      <c r="AL55" s="9">
        <v>0.20802342581893243</v>
      </c>
      <c r="AM55" s="9">
        <v>0.20740507236937805</v>
      </c>
      <c r="AN55" s="9">
        <v>0.20677766672282349</v>
      </c>
      <c r="AO55" s="9">
        <v>0.20614160811743437</v>
      </c>
      <c r="AP55" s="9">
        <v>0.20549722562712855</v>
      </c>
      <c r="AQ55" s="9">
        <v>7.0027828693851184</v>
      </c>
    </row>
    <row r="56" spans="1:43" x14ac:dyDescent="0.2">
      <c r="A56" t="s">
        <v>29</v>
      </c>
      <c r="B56" s="9">
        <v>1.4047090721895765</v>
      </c>
      <c r="C56" s="9">
        <v>1.4007074504389843</v>
      </c>
      <c r="D56" s="9">
        <v>1.3987066403053887</v>
      </c>
      <c r="E56" s="9">
        <v>1.3947050186819663</v>
      </c>
      <c r="F56" s="9">
        <v>5.992375846858244</v>
      </c>
      <c r="G56" s="9">
        <v>5.9751825335357749</v>
      </c>
      <c r="H56" s="9">
        <v>5.1066631927972459</v>
      </c>
      <c r="I56" s="9">
        <v>5.327309092827897</v>
      </c>
      <c r="J56" s="9">
        <v>5.1631259788925696</v>
      </c>
      <c r="K56" s="9">
        <v>5.1176601668320139</v>
      </c>
      <c r="L56" s="9">
        <v>11.414793236942671</v>
      </c>
      <c r="M56" s="9">
        <v>11.889512941563686</v>
      </c>
      <c r="N56" s="9">
        <v>11.87467326370575</v>
      </c>
      <c r="O56" s="9">
        <v>14.061899545739236</v>
      </c>
      <c r="P56" s="9">
        <v>14.044791624925182</v>
      </c>
      <c r="Q56" s="9">
        <v>14.026457081986289</v>
      </c>
      <c r="R56" s="9">
        <v>14.256787465737927</v>
      </c>
      <c r="S56" s="9">
        <v>14.235992065307487</v>
      </c>
      <c r="T56" s="9">
        <v>14.21396307167522</v>
      </c>
      <c r="U56" s="9">
        <v>14.57466550883867</v>
      </c>
      <c r="V56" s="9">
        <v>14.619547485122874</v>
      </c>
      <c r="W56" s="9">
        <v>14.740045202825604</v>
      </c>
      <c r="X56" s="9">
        <v>14.766971687779312</v>
      </c>
      <c r="Y56" s="9">
        <v>14.73889357729713</v>
      </c>
      <c r="Z56" s="9">
        <v>14.747970962633207</v>
      </c>
      <c r="AA56" s="9">
        <v>14.717659157944441</v>
      </c>
      <c r="AB56" s="9">
        <v>14.68627631584113</v>
      </c>
      <c r="AC56" s="9">
        <v>14.653856284587217</v>
      </c>
      <c r="AD56" s="9">
        <v>14.620421425973978</v>
      </c>
      <c r="AE56" s="9">
        <v>14.586001512665675</v>
      </c>
      <c r="AF56" s="9">
        <v>14.550621598668329</v>
      </c>
      <c r="AG56" s="9">
        <v>14.514306748241825</v>
      </c>
      <c r="AH56" s="9">
        <v>14.477088679186609</v>
      </c>
      <c r="AI56" s="9">
        <v>14.438995706118034</v>
      </c>
      <c r="AJ56" s="9">
        <v>14.400058083964947</v>
      </c>
      <c r="AK56" s="9">
        <v>14.360308635853736</v>
      </c>
      <c r="AL56" s="9">
        <v>14.319784031049593</v>
      </c>
      <c r="AM56" s="9">
        <v>14.278516151766128</v>
      </c>
      <c r="AN56" s="9">
        <v>14.236529518669501</v>
      </c>
      <c r="AO56" s="9">
        <v>14.19384862062625</v>
      </c>
      <c r="AP56" s="9">
        <v>14.150493969034772</v>
      </c>
      <c r="AQ56" s="9">
        <v>477.67287615563208</v>
      </c>
    </row>
    <row r="57" spans="1:43" x14ac:dyDescent="0.2">
      <c r="A57" t="s">
        <v>30</v>
      </c>
      <c r="B57" s="9">
        <v>3.4401945578875852E-3</v>
      </c>
      <c r="C57" s="9">
        <v>1.0320583669065381E-2</v>
      </c>
      <c r="D57" s="9">
        <v>1.3760778229639449E-2</v>
      </c>
      <c r="E57" s="9">
        <v>2.0641167337098733E-2</v>
      </c>
      <c r="F57" s="9">
        <v>8.8686569129463655E-2</v>
      </c>
      <c r="G57" s="9">
        <v>0.11824875883078408</v>
      </c>
      <c r="H57" s="9">
        <v>0.13302985369293976</v>
      </c>
      <c r="I57" s="9">
        <v>0.1509974135665122</v>
      </c>
      <c r="J57" s="9">
        <v>0.15986580058371422</v>
      </c>
      <c r="K57" s="9">
        <v>0.18702025894488344</v>
      </c>
      <c r="L57" s="9">
        <v>0.41608647686596523</v>
      </c>
      <c r="M57" s="9">
        <v>0.4628021786101279</v>
      </c>
      <c r="N57" s="9">
        <v>0.46218911616933955</v>
      </c>
      <c r="O57" s="9">
        <v>0.5405924181931121</v>
      </c>
      <c r="P57" s="9">
        <v>0.53989186548248891</v>
      </c>
      <c r="Q57" s="9">
        <v>0.5391442822385083</v>
      </c>
      <c r="R57" s="9">
        <v>0.67744237900236626</v>
      </c>
      <c r="S57" s="9">
        <v>0.67658882233964901</v>
      </c>
      <c r="T57" s="9">
        <v>0.67567635047861174</v>
      </c>
      <c r="U57" s="9">
        <v>1.3177925103449308</v>
      </c>
      <c r="V57" s="9">
        <v>1.469091238637396</v>
      </c>
      <c r="W57" s="9">
        <v>1.8741701549519276</v>
      </c>
      <c r="X57" s="9">
        <v>2.0498955788636439</v>
      </c>
      <c r="Y57" s="9">
        <v>2.0483398555197883</v>
      </c>
      <c r="Z57" s="9">
        <v>2.1290081860948775</v>
      </c>
      <c r="AA57" s="9">
        <v>2.1270944645187382</v>
      </c>
      <c r="AB57" s="9">
        <v>2.1250002700060322</v>
      </c>
      <c r="AC57" s="9">
        <v>2.1227272311268561</v>
      </c>
      <c r="AD57" s="9">
        <v>2.1202765315369914</v>
      </c>
      <c r="AE57" s="9">
        <v>2.1176497017535096</v>
      </c>
      <c r="AF57" s="9">
        <v>2.1148481107440773</v>
      </c>
      <c r="AG57" s="9">
        <v>2.1118731639470436</v>
      </c>
      <c r="AH57" s="9">
        <v>2.1087265814966125</v>
      </c>
      <c r="AI57" s="9">
        <v>2.1054099766240508</v>
      </c>
      <c r="AJ57" s="9">
        <v>2.1019250793838355</v>
      </c>
      <c r="AK57" s="9">
        <v>2.0982737627579273</v>
      </c>
      <c r="AL57" s="9">
        <v>2.0944580959848142</v>
      </c>
      <c r="AM57" s="9">
        <v>2.090479982550689</v>
      </c>
      <c r="AN57" s="9">
        <v>2.0863410520526875</v>
      </c>
      <c r="AO57" s="9">
        <v>2.0820429670806724</v>
      </c>
      <c r="AP57" s="9">
        <v>2.077587257591782</v>
      </c>
      <c r="AQ57" s="9">
        <v>50.449437021491043</v>
      </c>
    </row>
    <row r="58" spans="1:43" x14ac:dyDescent="0.2">
      <c r="A58" t="s">
        <v>31</v>
      </c>
      <c r="B58" s="9">
        <v>5.7319712265979893E-3</v>
      </c>
      <c r="C58" s="9">
        <v>5.7319712240446437E-3</v>
      </c>
      <c r="D58" s="9">
        <v>5.7319712258020201E-3</v>
      </c>
      <c r="E58" s="9">
        <v>5.7319712237580535E-3</v>
      </c>
      <c r="F58" s="9">
        <v>2.4627912456784879E-2</v>
      </c>
      <c r="G58" s="9">
        <v>2.4627912455014396E-2</v>
      </c>
      <c r="H58" s="9">
        <v>2.4627912456552402E-2</v>
      </c>
      <c r="I58" s="9">
        <v>2.4257828694620148E-2</v>
      </c>
      <c r="J58" s="9">
        <v>2.6905518725690469E-2</v>
      </c>
      <c r="K58" s="9">
        <v>4.3166580776073965E-2</v>
      </c>
      <c r="L58" s="9">
        <v>9.2791264398444914E-2</v>
      </c>
      <c r="M58" s="9">
        <v>9.6849738358114917E-2</v>
      </c>
      <c r="N58" s="9">
        <v>9.6721461332641548E-2</v>
      </c>
      <c r="O58" s="9">
        <v>9.6584755072074216E-2</v>
      </c>
      <c r="P58" s="9">
        <v>9.6439655795528906E-2</v>
      </c>
      <c r="Q58" s="9">
        <v>9.6286201909169297E-2</v>
      </c>
      <c r="R58" s="9">
        <v>9.612443398926554E-2</v>
      </c>
      <c r="S58" s="9">
        <v>9.5954394764314624E-2</v>
      </c>
      <c r="T58" s="9">
        <v>9.5776129096232065E-2</v>
      </c>
      <c r="U58" s="9">
        <v>9.5589683960628127E-2</v>
      </c>
      <c r="V58" s="9">
        <v>9.5395233798100706E-2</v>
      </c>
      <c r="W58" s="9">
        <v>9.5192983105821152E-2</v>
      </c>
      <c r="X58" s="9">
        <v>9.4983302441590603E-2</v>
      </c>
      <c r="Y58" s="9">
        <v>9.4766512483241042E-2</v>
      </c>
      <c r="Z58" s="9">
        <v>9.4542878866222507E-2</v>
      </c>
      <c r="AA58" s="9">
        <v>9.4312654245311364E-2</v>
      </c>
      <c r="AB58" s="9">
        <v>9.4076113705212405E-2</v>
      </c>
      <c r="AC58" s="9">
        <v>9.3833542626974256E-2</v>
      </c>
      <c r="AD58" s="9">
        <v>9.3585125339603698E-2</v>
      </c>
      <c r="AE58" s="9">
        <v>9.3331110052726346E-2</v>
      </c>
      <c r="AF58" s="9">
        <v>9.3071703000511402E-2</v>
      </c>
      <c r="AG58" s="9">
        <v>9.2807109719107397E-2</v>
      </c>
      <c r="AH58" s="9">
        <v>9.2537593032253757E-2</v>
      </c>
      <c r="AI58" s="9">
        <v>9.2263385286788152E-2</v>
      </c>
      <c r="AJ58" s="9">
        <v>9.1984734994952841E-2</v>
      </c>
      <c r="AK58" s="9">
        <v>9.1701912321202533E-2</v>
      </c>
      <c r="AL58" s="9">
        <v>9.1415220242758222E-2</v>
      </c>
      <c r="AM58" s="9">
        <v>9.1124919210439623E-2</v>
      </c>
      <c r="AN58" s="9">
        <v>9.0831204687469941E-2</v>
      </c>
      <c r="AO58" s="9">
        <v>9.053427112852791E-2</v>
      </c>
      <c r="AP58" s="9">
        <v>9.0234277552180428E-2</v>
      </c>
      <c r="AQ58" s="9">
        <v>3.1027850569823494</v>
      </c>
    </row>
    <row r="59" spans="1:43" x14ac:dyDescent="0.2">
      <c r="A59" t="s">
        <v>32</v>
      </c>
      <c r="B59" s="9">
        <v>0</v>
      </c>
      <c r="C59" s="9">
        <v>0</v>
      </c>
      <c r="D59" s="9">
        <v>0</v>
      </c>
      <c r="E59" s="9">
        <v>0</v>
      </c>
      <c r="F59" s="9">
        <v>5.1046553540289389E-5</v>
      </c>
      <c r="G59" s="9">
        <v>5.104655353661967E-5</v>
      </c>
      <c r="H59" s="9">
        <v>0.4600674110518812</v>
      </c>
      <c r="I59" s="9">
        <v>0.10502004370785523</v>
      </c>
      <c r="J59" s="9">
        <v>9.9476937212992167E-2</v>
      </c>
      <c r="K59" s="9">
        <v>0.11333859413104885</v>
      </c>
      <c r="L59" s="9">
        <v>0.17467975887978304</v>
      </c>
      <c r="M59" s="9">
        <v>0.17438024866914301</v>
      </c>
      <c r="N59" s="9">
        <v>0.17406568766955263</v>
      </c>
      <c r="O59" s="9">
        <v>0.58467868571185477</v>
      </c>
      <c r="P59" s="9">
        <v>0.58429729389802976</v>
      </c>
      <c r="Q59" s="9">
        <v>0.58386413971856399</v>
      </c>
      <c r="R59" s="9">
        <v>0.96995292985821191</v>
      </c>
      <c r="S59" s="9">
        <v>0.96938181892151187</v>
      </c>
      <c r="T59" s="9">
        <v>0.96872455034441851</v>
      </c>
      <c r="U59" s="9">
        <v>5.4911699434357821</v>
      </c>
      <c r="V59" s="9">
        <v>6.8690346633611128</v>
      </c>
      <c r="W59" s="9">
        <v>11.767308791751525</v>
      </c>
      <c r="X59" s="9">
        <v>14.84268734618427</v>
      </c>
      <c r="Y59" s="9">
        <v>14.838448824215012</v>
      </c>
      <c r="Z59" s="9">
        <v>21.617677475906643</v>
      </c>
      <c r="AA59" s="9">
        <v>21.610171300499971</v>
      </c>
      <c r="AB59" s="9">
        <v>26.168665868109294</v>
      </c>
      <c r="AC59" s="9">
        <v>26.156880575617432</v>
      </c>
      <c r="AD59" s="9">
        <v>27.307557498146881</v>
      </c>
      <c r="AE59" s="9">
        <v>37.137534531823192</v>
      </c>
      <c r="AF59" s="9">
        <v>37.117646574388701</v>
      </c>
      <c r="AG59" s="9">
        <v>42.364525858701064</v>
      </c>
      <c r="AH59" s="9">
        <v>42.813323296287535</v>
      </c>
      <c r="AI59" s="9">
        <v>47.282344277551822</v>
      </c>
      <c r="AJ59" s="9">
        <v>52.017128234650045</v>
      </c>
      <c r="AK59" s="9">
        <v>51.977471505631776</v>
      </c>
      <c r="AL59" s="9">
        <v>62.348547713892557</v>
      </c>
      <c r="AM59" s="9">
        <v>67.979665792862576</v>
      </c>
      <c r="AN59" s="9">
        <v>76.559328612907962</v>
      </c>
      <c r="AO59" s="9">
        <v>84.663564489545323</v>
      </c>
      <c r="AP59" s="9">
        <v>85.765013479423203</v>
      </c>
      <c r="AQ59" s="9">
        <v>870.65772684777562</v>
      </c>
    </row>
    <row r="60" spans="1:43" x14ac:dyDescent="0.2">
      <c r="A60" t="s">
        <v>33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</row>
    <row r="61" spans="1:43" x14ac:dyDescent="0.2">
      <c r="A61" t="s">
        <v>36</v>
      </c>
      <c r="B61" s="9">
        <v>0</v>
      </c>
      <c r="C61" s="9">
        <v>0</v>
      </c>
      <c r="D61" s="9">
        <v>0</v>
      </c>
      <c r="E61" s="9">
        <v>0</v>
      </c>
      <c r="F61" s="9">
        <v>6.7721655431052666E-8</v>
      </c>
      <c r="G61" s="9">
        <v>6.7721655426184186E-8</v>
      </c>
      <c r="H61" s="9">
        <v>6.7721655430413395E-8</v>
      </c>
      <c r="I61" s="9">
        <v>6.2892344535715896E-8</v>
      </c>
      <c r="J61" s="9">
        <v>6.1037295548864066E-8</v>
      </c>
      <c r="K61" s="9">
        <v>6.1204249942302621E-8</v>
      </c>
      <c r="L61" s="9">
        <v>9.4329241546596632E-8</v>
      </c>
      <c r="M61" s="9">
        <v>9.4167502309112425E-8</v>
      </c>
      <c r="N61" s="9">
        <v>9.3997635458472231E-8</v>
      </c>
      <c r="O61" s="9">
        <v>9.3819686008326653E-8</v>
      </c>
      <c r="P61" s="9">
        <v>9.363370105499334E-8</v>
      </c>
      <c r="Q61" s="9">
        <v>9.3439729756685228E-8</v>
      </c>
      <c r="R61" s="9">
        <v>9.3237823311858563E-8</v>
      </c>
      <c r="S61" s="9">
        <v>9.3028034936693392E-8</v>
      </c>
      <c r="T61" s="9">
        <v>9.2810419841720641E-8</v>
      </c>
      <c r="U61" s="9">
        <v>9.2585035207610978E-8</v>
      </c>
      <c r="V61" s="9">
        <v>9.2352112533540046E-8</v>
      </c>
      <c r="W61" s="9">
        <v>9.2111923714455612E-8</v>
      </c>
      <c r="X61" s="9">
        <v>9.1864968036719949E-8</v>
      </c>
      <c r="Y61" s="9">
        <v>9.1611675286732047E-8</v>
      </c>
      <c r="Z61" s="9">
        <v>9.1352398658123885E-8</v>
      </c>
      <c r="AA61" s="9">
        <v>9.1087472587635796E-8</v>
      </c>
      <c r="AB61" s="9">
        <v>9.0817261446813075E-8</v>
      </c>
      <c r="AC61" s="9">
        <v>9.0542142865771212E-8</v>
      </c>
      <c r="AD61" s="9">
        <v>9.0262354647285378E-8</v>
      </c>
      <c r="AE61" s="9">
        <v>8.9978221539081633E-8</v>
      </c>
      <c r="AF61" s="9">
        <v>8.9690009700061505E-8</v>
      </c>
      <c r="AG61" s="9">
        <v>8.9397983460241475E-8</v>
      </c>
      <c r="AH61" s="9">
        <v>8.9102485053079252E-8</v>
      </c>
      <c r="AI61" s="9">
        <v>8.8803813956881503E-8</v>
      </c>
      <c r="AJ61" s="9">
        <v>8.8502291032000816E-8</v>
      </c>
      <c r="AK61" s="9">
        <v>8.8198266073847117E-8</v>
      </c>
      <c r="AL61" s="9">
        <v>8.7892133167068841E-8</v>
      </c>
      <c r="AM61" s="9">
        <v>8.7584227111928656E-8</v>
      </c>
      <c r="AN61" s="9">
        <v>8.7274792552756872E-8</v>
      </c>
      <c r="AO61" s="9">
        <v>8.6964071953124502E-8</v>
      </c>
      <c r="AP61" s="9">
        <v>8.6652258272442943E-8</v>
      </c>
      <c r="AQ61" s="9">
        <v>3.2053905293961951E-6</v>
      </c>
    </row>
    <row r="62" spans="1:43" x14ac:dyDescent="0.2">
      <c r="A62" t="s">
        <v>34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</row>
    <row r="63" spans="1:43" x14ac:dyDescent="0.2">
      <c r="A63" s="4" t="s">
        <v>38</v>
      </c>
      <c r="B63" s="6">
        <v>124.3669354981198</v>
      </c>
      <c r="C63" s="6">
        <v>139.42172400380855</v>
      </c>
      <c r="D63" s="6">
        <v>158.07956008818434</v>
      </c>
      <c r="E63" s="6">
        <v>165.52626261551706</v>
      </c>
      <c r="F63" s="6">
        <v>173.42588828385166</v>
      </c>
      <c r="G63" s="6">
        <v>179.27142855350098</v>
      </c>
      <c r="H63" s="6">
        <v>182.404550042658</v>
      </c>
      <c r="I63" s="6">
        <v>184.81401134951557</v>
      </c>
      <c r="J63" s="6">
        <v>187.59192727508014</v>
      </c>
      <c r="K63" s="6">
        <v>191.99783645478448</v>
      </c>
      <c r="L63" s="6">
        <v>201.65010356623182</v>
      </c>
      <c r="M63" s="6">
        <v>208.92114918492865</v>
      </c>
      <c r="N63" s="6">
        <v>210.85718952983089</v>
      </c>
      <c r="O63" s="6">
        <v>212.24935420354296</v>
      </c>
      <c r="P63" s="6">
        <v>213.18500401404404</v>
      </c>
      <c r="Q63" s="6">
        <v>213.74992912381259</v>
      </c>
      <c r="R63" s="6">
        <v>213.94971275135725</v>
      </c>
      <c r="S63" s="6">
        <v>213.78082137265181</v>
      </c>
      <c r="T63" s="6">
        <v>210.25595893863328</v>
      </c>
      <c r="U63" s="6">
        <v>203.22318932426009</v>
      </c>
      <c r="V63" s="6">
        <v>189.4783248964967</v>
      </c>
      <c r="W63" s="6">
        <v>162.59861498199575</v>
      </c>
      <c r="X63" s="6">
        <v>132.50081943724715</v>
      </c>
      <c r="Y63" s="6">
        <v>99.192665881615724</v>
      </c>
      <c r="Z63" s="6">
        <v>85.754049786634994</v>
      </c>
      <c r="AA63" s="6">
        <v>84.528520854914547</v>
      </c>
      <c r="AB63" s="6">
        <v>76.923458895954781</v>
      </c>
      <c r="AC63" s="6">
        <v>62.94225676475255</v>
      </c>
      <c r="AD63" s="6">
        <v>49.078238906483826</v>
      </c>
      <c r="AE63" s="6">
        <v>35.307695190200533</v>
      </c>
      <c r="AF63" s="6">
        <v>31.460104939010986</v>
      </c>
      <c r="AG63" s="6">
        <v>32.883769688872597</v>
      </c>
      <c r="AH63" s="6">
        <v>34.341975233921744</v>
      </c>
      <c r="AI63" s="6">
        <v>35.828601580646421</v>
      </c>
      <c r="AJ63" s="6">
        <v>37.363762254932936</v>
      </c>
      <c r="AK63" s="6">
        <v>38.936081464834658</v>
      </c>
      <c r="AL63" s="6">
        <v>40.57241205237991</v>
      </c>
      <c r="AM63" s="6">
        <v>42.242282974209004</v>
      </c>
      <c r="AN63" s="6">
        <v>43.945011289457511</v>
      </c>
      <c r="AO63" s="6">
        <v>45.680852017657052</v>
      </c>
      <c r="AP63" s="6">
        <v>47.450861873145236</v>
      </c>
      <c r="AQ63" s="6">
        <v>5197.7328971396782</v>
      </c>
    </row>
    <row r="64" spans="1:43" x14ac:dyDescent="0.2">
      <c r="A64" s="12" t="s">
        <v>39</v>
      </c>
      <c r="B64" s="13">
        <v>48.551533218166945</v>
      </c>
      <c r="C64" s="13">
        <v>51.602799569116506</v>
      </c>
      <c r="D64" s="13">
        <v>55.182229264372133</v>
      </c>
      <c r="E64" s="13">
        <v>57.75386339314327</v>
      </c>
      <c r="F64" s="13">
        <v>60.535183547255279</v>
      </c>
      <c r="G64" s="13">
        <v>63.134885167635645</v>
      </c>
      <c r="H64" s="13">
        <v>65.031168896130779</v>
      </c>
      <c r="I64" s="13">
        <v>66.459650328545294</v>
      </c>
      <c r="J64" s="13">
        <v>67.880257246367677</v>
      </c>
      <c r="K64" s="13">
        <v>69.651862585554994</v>
      </c>
      <c r="L64" s="13">
        <v>73.525580296633052</v>
      </c>
      <c r="M64" s="13">
        <v>76.196905001332084</v>
      </c>
      <c r="N64" s="13">
        <v>76.793703963946342</v>
      </c>
      <c r="O64" s="13">
        <v>77.140393465831011</v>
      </c>
      <c r="P64" s="13">
        <v>77.276753726978754</v>
      </c>
      <c r="Q64" s="13">
        <v>77.232821883937589</v>
      </c>
      <c r="R64" s="13">
        <v>76.995829960946594</v>
      </c>
      <c r="S64" s="13">
        <v>76.547109583808719</v>
      </c>
      <c r="T64" s="13">
        <v>75.968996315265969</v>
      </c>
      <c r="U64" s="13">
        <v>75.094346417971138</v>
      </c>
      <c r="V64" s="13">
        <v>73.926890936377447</v>
      </c>
      <c r="W64" s="13">
        <v>72.468907511074676</v>
      </c>
      <c r="X64" s="13">
        <v>70.949236052892871</v>
      </c>
      <c r="Y64" s="13">
        <v>69.370035095410444</v>
      </c>
      <c r="Z64" s="13">
        <v>67.735381626847541</v>
      </c>
      <c r="AA64" s="13">
        <v>66.051930129327715</v>
      </c>
      <c r="AB64" s="13">
        <v>57.903400699270684</v>
      </c>
      <c r="AC64" s="13">
        <v>43.312618660898721</v>
      </c>
      <c r="AD64" s="13">
        <v>28.792352559476502</v>
      </c>
      <c r="AE64" s="13">
        <v>14.333203320423642</v>
      </c>
      <c r="AF64" s="13">
        <v>9.7735905536672814</v>
      </c>
      <c r="AG64" s="13">
        <v>10.4665422127781</v>
      </c>
      <c r="AH64" s="13">
        <v>11.177634736126675</v>
      </c>
      <c r="AI64" s="13">
        <v>11.905322742216848</v>
      </c>
      <c r="AJ64" s="13">
        <v>12.64886763419551</v>
      </c>
      <c r="AK64" s="13">
        <v>13.410648604712307</v>
      </c>
      <c r="AL64" s="13">
        <v>14.218636258184159</v>
      </c>
      <c r="AM64" s="13">
        <v>15.042614457104619</v>
      </c>
      <c r="AN64" s="13">
        <v>15.882621826406726</v>
      </c>
      <c r="AO64" s="13">
        <v>16.738939309368916</v>
      </c>
      <c r="AP64" s="13">
        <v>17.611863399987833</v>
      </c>
      <c r="AQ64" s="13">
        <v>2082.2771121596888</v>
      </c>
    </row>
    <row r="65" spans="1:43" x14ac:dyDescent="0.2">
      <c r="A65" t="s">
        <v>28</v>
      </c>
      <c r="B65" s="9">
        <v>1.6496593040610228</v>
      </c>
      <c r="C65" s="9">
        <v>1.7533336803653501</v>
      </c>
      <c r="D65" s="9">
        <v>1.874953722176949</v>
      </c>
      <c r="E65" s="9">
        <v>1.9623313987604105</v>
      </c>
      <c r="F65" s="9">
        <v>2.0568399776736612</v>
      </c>
      <c r="G65" s="9">
        <v>2.1453228121552481</v>
      </c>
      <c r="H65" s="9">
        <v>2.2097991522640812</v>
      </c>
      <c r="I65" s="9">
        <v>2.2584436604895828</v>
      </c>
      <c r="J65" s="9">
        <v>2.3068250364363223</v>
      </c>
      <c r="K65" s="9">
        <v>2.3671614178446627</v>
      </c>
      <c r="L65" s="9">
        <v>2.5020721762899543</v>
      </c>
      <c r="M65" s="9">
        <v>2.593055169560667</v>
      </c>
      <c r="N65" s="9">
        <v>2.6128409109987309</v>
      </c>
      <c r="O65" s="9">
        <v>2.628645256497288</v>
      </c>
      <c r="P65" s="9">
        <v>2.6411722248458966</v>
      </c>
      <c r="Q65" s="9">
        <v>2.6508478844702372</v>
      </c>
      <c r="R65" s="9">
        <v>2.6573375199918874</v>
      </c>
      <c r="S65" s="9">
        <v>2.6609305831668202</v>
      </c>
      <c r="T65" s="9">
        <v>2.6631894199877117</v>
      </c>
      <c r="U65" s="9">
        <v>2.6642616916879445</v>
      </c>
      <c r="V65" s="9">
        <v>2.6640916969816137</v>
      </c>
      <c r="W65" s="9">
        <v>2.6627716364812759</v>
      </c>
      <c r="X65" s="9">
        <v>2.6604860962586923</v>
      </c>
      <c r="Y65" s="9">
        <v>2.6574345191943687</v>
      </c>
      <c r="Z65" s="9">
        <v>2.6537662506234807</v>
      </c>
      <c r="AA65" s="9">
        <v>2.6495594168078522</v>
      </c>
      <c r="AB65" s="9">
        <v>2.6448445697506187</v>
      </c>
      <c r="AC65" s="9">
        <v>2.6396536262581711</v>
      </c>
      <c r="AD65" s="9">
        <v>2.6340471806223364</v>
      </c>
      <c r="AE65" s="9">
        <v>2.6281000109303965</v>
      </c>
      <c r="AF65" s="9">
        <v>2.6218744292154992</v>
      </c>
      <c r="AG65" s="9">
        <v>2.6154135731899726</v>
      </c>
      <c r="AH65" s="9">
        <v>2.6087458969865414</v>
      </c>
      <c r="AI65" s="9">
        <v>2.6018913074845713</v>
      </c>
      <c r="AJ65" s="9">
        <v>2.5948650790453067</v>
      </c>
      <c r="AK65" s="9">
        <v>2.5867697589609264</v>
      </c>
      <c r="AL65" s="9">
        <v>2.5785418161017883</v>
      </c>
      <c r="AM65" s="9">
        <v>2.570193181364735</v>
      </c>
      <c r="AN65" s="9">
        <v>2.5617322205722526</v>
      </c>
      <c r="AO65" s="9">
        <v>2.5531694808293257</v>
      </c>
      <c r="AP65" s="9">
        <v>2.5445180654797444</v>
      </c>
      <c r="AQ65" s="9">
        <v>101.79149281286389</v>
      </c>
    </row>
    <row r="66" spans="1:43" x14ac:dyDescent="0.2">
      <c r="A66" t="s">
        <v>29</v>
      </c>
      <c r="B66" s="9">
        <v>46.543567432656587</v>
      </c>
      <c r="C66" s="9">
        <v>49.468641302564308</v>
      </c>
      <c r="D66" s="9">
        <v>52.900035047494399</v>
      </c>
      <c r="E66" s="9">
        <v>55.365313042871776</v>
      </c>
      <c r="F66" s="9">
        <v>58.031546612968739</v>
      </c>
      <c r="G66" s="9">
        <v>60.522326843431188</v>
      </c>
      <c r="H66" s="9">
        <v>62.339764518567854</v>
      </c>
      <c r="I66" s="9">
        <v>63.708163711669883</v>
      </c>
      <c r="J66" s="9">
        <v>65.068973046586933</v>
      </c>
      <c r="K66" s="9">
        <v>66.765995941794912</v>
      </c>
      <c r="L66" s="9">
        <v>70.455648184847576</v>
      </c>
      <c r="M66" s="9">
        <v>73.012516360495795</v>
      </c>
      <c r="N66" s="9">
        <v>73.569783693823666</v>
      </c>
      <c r="O66" s="9">
        <v>73.864912029988005</v>
      </c>
      <c r="P66" s="9">
        <v>73.922076991671872</v>
      </c>
      <c r="Q66" s="9">
        <v>73.756081308781603</v>
      </c>
      <c r="R66" s="9">
        <v>73.356107124481539</v>
      </c>
      <c r="S66" s="9">
        <v>72.732398084690502</v>
      </c>
      <c r="T66" s="9">
        <v>71.938181156919043</v>
      </c>
      <c r="U66" s="9">
        <v>70.806213736001155</v>
      </c>
      <c r="V66" s="9">
        <v>69.335759324824068</v>
      </c>
      <c r="W66" s="9">
        <v>67.531057572532973</v>
      </c>
      <c r="X66" s="9">
        <v>65.626118491907135</v>
      </c>
      <c r="Y66" s="9">
        <v>63.627814492912343</v>
      </c>
      <c r="Z66" s="9">
        <v>61.54122451762403</v>
      </c>
      <c r="AA66" s="9">
        <v>59.369113857115323</v>
      </c>
      <c r="AB66" s="9">
        <v>50.688754798088468</v>
      </c>
      <c r="AC66" s="9">
        <v>35.520236772692158</v>
      </c>
      <c r="AD66" s="9">
        <v>20.381232869930479</v>
      </c>
      <c r="AE66" s="9">
        <v>5.2712103040214009</v>
      </c>
      <c r="AF66" s="9">
        <v>3.6186439949682958E-2</v>
      </c>
      <c r="AG66" s="9">
        <v>3.3911136983554302E-2</v>
      </c>
      <c r="AH66" s="9">
        <v>3.2480592824796095E-2</v>
      </c>
      <c r="AI66" s="9">
        <v>3.1585148804837856E-2</v>
      </c>
      <c r="AJ66" s="9">
        <v>3.1047535269606328E-2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1807.1859800277882</v>
      </c>
    </row>
    <row r="67" spans="1:43" x14ac:dyDescent="0.2">
      <c r="A67" t="s">
        <v>30</v>
      </c>
      <c r="B67" s="9">
        <v>0.35305827273582907</v>
      </c>
      <c r="C67" s="9">
        <v>0.37524654890586184</v>
      </c>
      <c r="D67" s="9">
        <v>0.40127553670131683</v>
      </c>
      <c r="E67" s="9">
        <v>0.4199760110927766</v>
      </c>
      <c r="F67" s="9">
        <v>0.44020263337029114</v>
      </c>
      <c r="G67" s="9">
        <v>0.45913963244151529</v>
      </c>
      <c r="H67" s="9">
        <v>0.47293878794902755</v>
      </c>
      <c r="I67" s="9">
        <v>0.48334963218207672</v>
      </c>
      <c r="J67" s="9">
        <v>0.49370416113377502</v>
      </c>
      <c r="K67" s="9">
        <v>0.5066172872263679</v>
      </c>
      <c r="L67" s="9">
        <v>0.5519637720297752</v>
      </c>
      <c r="M67" s="9">
        <v>0.57143436983337537</v>
      </c>
      <c r="N67" s="9">
        <v>0.57494086500711217</v>
      </c>
      <c r="O67" s="9">
        <v>0.58525579793382831</v>
      </c>
      <c r="P67" s="9">
        <v>0.61236787577719276</v>
      </c>
      <c r="Q67" s="9">
        <v>0.6732826031146476</v>
      </c>
      <c r="R67" s="9">
        <v>0.76974873768214691</v>
      </c>
      <c r="S67" s="9">
        <v>0.86689905852023252</v>
      </c>
      <c r="T67" s="9">
        <v>0.98197171967632857</v>
      </c>
      <c r="U67" s="9">
        <v>1.1052851268686148</v>
      </c>
      <c r="V67" s="9">
        <v>1.2329609600981892</v>
      </c>
      <c r="W67" s="9">
        <v>1.363725569344012</v>
      </c>
      <c r="X67" s="9">
        <v>1.4972066969536628</v>
      </c>
      <c r="Y67" s="9">
        <v>1.6333189713272698</v>
      </c>
      <c r="Z67" s="9">
        <v>1.7720669159437563</v>
      </c>
      <c r="AA67" s="9">
        <v>1.9134832836676761</v>
      </c>
      <c r="AB67" s="9">
        <v>2.057608670291895</v>
      </c>
      <c r="AC67" s="9">
        <v>2.2044866017382088</v>
      </c>
      <c r="AD67" s="9">
        <v>2.3541637631440731</v>
      </c>
      <c r="AE67" s="9">
        <v>2.5066864078133002</v>
      </c>
      <c r="AF67" s="9">
        <v>2.6621011068127527</v>
      </c>
      <c r="AG67" s="9">
        <v>2.8204580892872113</v>
      </c>
      <c r="AH67" s="9">
        <v>2.9818070663548921</v>
      </c>
      <c r="AI67" s="9">
        <v>3.1461987363771806</v>
      </c>
      <c r="AJ67" s="9">
        <v>3.3136851042945992</v>
      </c>
      <c r="AK67" s="9">
        <v>3.484321677138325</v>
      </c>
      <c r="AL67" s="9">
        <v>3.6581635137514339</v>
      </c>
      <c r="AM67" s="9">
        <v>3.8352689441991883</v>
      </c>
      <c r="AN67" s="9">
        <v>4.0156948666130337</v>
      </c>
      <c r="AO67" s="9">
        <v>4.1995005300406145</v>
      </c>
      <c r="AP67" s="9">
        <v>4.3867473107614012</v>
      </c>
      <c r="AQ67" s="9">
        <v>68.73831321613477</v>
      </c>
    </row>
    <row r="68" spans="1:43" x14ac:dyDescent="0.2">
      <c r="A68" t="s">
        <v>31</v>
      </c>
      <c r="B68" s="9">
        <v>5.2482087135066104E-3</v>
      </c>
      <c r="C68" s="9">
        <v>5.5780372809861459E-3</v>
      </c>
      <c r="D68" s="9">
        <v>5.9649579994650332E-3</v>
      </c>
      <c r="E68" s="9">
        <v>6.2429404183089688E-3</v>
      </c>
      <c r="F68" s="9">
        <v>6.5436090146261741E-3</v>
      </c>
      <c r="G68" s="9">
        <v>6.8251073711527981E-3</v>
      </c>
      <c r="H68" s="9">
        <v>7.030231719641713E-3</v>
      </c>
      <c r="I68" s="9">
        <v>7.1849888451311107E-3</v>
      </c>
      <c r="J68" s="9">
        <v>7.3389088443637047E-3</v>
      </c>
      <c r="K68" s="9">
        <v>7.5308623719006831E-3</v>
      </c>
      <c r="L68" s="9">
        <v>7.7409815859115919E-3</v>
      </c>
      <c r="M68" s="9">
        <v>7.7304208262252375E-3</v>
      </c>
      <c r="N68" s="9">
        <v>7.7826553530122586E-3</v>
      </c>
      <c r="O68" s="9">
        <v>7.8207087316301445E-3</v>
      </c>
      <c r="P68" s="9">
        <v>7.8464212676211658E-3</v>
      </c>
      <c r="Q68" s="9">
        <v>7.8615704500387355E-3</v>
      </c>
      <c r="R68" s="9">
        <v>7.8666753968700959E-3</v>
      </c>
      <c r="S68" s="9">
        <v>7.8630454507560999E-3</v>
      </c>
      <c r="T68" s="9">
        <v>7.8567450784929761E-3</v>
      </c>
      <c r="U68" s="9">
        <v>7.8478505200272799E-3</v>
      </c>
      <c r="V68" s="9">
        <v>7.8365616987612751E-3</v>
      </c>
      <c r="W68" s="9">
        <v>7.823153526771761E-3</v>
      </c>
      <c r="X68" s="9">
        <v>7.8079393676784067E-3</v>
      </c>
      <c r="Y68" s="9">
        <v>7.7912307590964087E-3</v>
      </c>
      <c r="Z68" s="9">
        <v>7.7733082011778119E-3</v>
      </c>
      <c r="AA68" s="9">
        <v>7.7543944116184602E-3</v>
      </c>
      <c r="AB68" s="9">
        <v>7.7346591342541196E-3</v>
      </c>
      <c r="AC68" s="9">
        <v>7.7142305653179477E-3</v>
      </c>
      <c r="AD68" s="9">
        <v>7.6931928799694954E-3</v>
      </c>
      <c r="AE68" s="9">
        <v>7.6716011747135718E-3</v>
      </c>
      <c r="AF68" s="9">
        <v>7.6494915031271402E-3</v>
      </c>
      <c r="AG68" s="9">
        <v>7.6268898990110188E-3</v>
      </c>
      <c r="AH68" s="9">
        <v>7.6038163212938858E-3</v>
      </c>
      <c r="AI68" s="9">
        <v>7.5802883891998738E-3</v>
      </c>
      <c r="AJ68" s="9">
        <v>7.5563232900631196E-3</v>
      </c>
      <c r="AK68" s="9">
        <v>7.531945398344158E-3</v>
      </c>
      <c r="AL68" s="9">
        <v>7.5072049873935957E-3</v>
      </c>
      <c r="AM68" s="9">
        <v>7.4821398674854971E-3</v>
      </c>
      <c r="AN68" s="9">
        <v>7.4567763560564933E-3</v>
      </c>
      <c r="AO68" s="9">
        <v>7.4311476362179298E-3</v>
      </c>
      <c r="AP68" s="9">
        <v>7.4052949798632632E-3</v>
      </c>
      <c r="AQ68" s="9">
        <v>0.30413651758708377</v>
      </c>
    </row>
    <row r="69" spans="1:43" x14ac:dyDescent="0.2">
      <c r="A69" t="s">
        <v>32</v>
      </c>
      <c r="B69" s="9">
        <v>0</v>
      </c>
      <c r="C69" s="9">
        <v>0</v>
      </c>
      <c r="D69" s="9">
        <v>0</v>
      </c>
      <c r="E69" s="9">
        <v>0</v>
      </c>
      <c r="F69" s="9">
        <v>5.0714227961049312E-5</v>
      </c>
      <c r="G69" s="9">
        <v>1.27077223654084E-3</v>
      </c>
      <c r="H69" s="9">
        <v>1.6362056301724678E-3</v>
      </c>
      <c r="I69" s="9">
        <v>2.5083353586236486E-3</v>
      </c>
      <c r="J69" s="9">
        <v>3.4160933662887522E-3</v>
      </c>
      <c r="K69" s="9">
        <v>4.5570763171549119E-3</v>
      </c>
      <c r="L69" s="9">
        <v>5.2247110281976282E-3</v>
      </c>
      <c r="M69" s="9">
        <v>5.3016574743604897E-3</v>
      </c>
      <c r="N69" s="9">
        <v>6.5999609954843566E-3</v>
      </c>
      <c r="O69" s="9">
        <v>9.0307638625482071E-3</v>
      </c>
      <c r="P69" s="9">
        <v>1.372701039705425E-2</v>
      </c>
      <c r="Q69" s="9">
        <v>2.2693157068584754E-2</v>
      </c>
      <c r="R69" s="9">
        <v>3.9460987105820203E-2</v>
      </c>
      <c r="S69" s="9">
        <v>6.9722305949616259E-2</v>
      </c>
      <c r="T69" s="9">
        <v>0.12129542623617168</v>
      </c>
      <c r="U69" s="9">
        <v>0.20224218845414119</v>
      </c>
      <c r="V69" s="9">
        <v>0.31711363447560376</v>
      </c>
      <c r="W69" s="9">
        <v>0.46434937391502329</v>
      </c>
      <c r="X69" s="9">
        <v>0.63774581918089757</v>
      </c>
      <c r="Y69" s="9">
        <v>0.83011243629040288</v>
      </c>
      <c r="Z69" s="9">
        <v>1.0357009587816879</v>
      </c>
      <c r="AA69" s="9">
        <v>1.2507218244351552</v>
      </c>
      <c r="AB69" s="9">
        <v>1.4729322031776433</v>
      </c>
      <c r="AC69" s="9">
        <v>1.7010903710697378</v>
      </c>
      <c r="AD69" s="9">
        <v>1.9345477256963963</v>
      </c>
      <c r="AE69" s="9">
        <v>2.172984860969859</v>
      </c>
      <c r="AF69" s="9">
        <v>2.4162632480246233</v>
      </c>
      <c r="AG69" s="9">
        <v>2.6643471819005691</v>
      </c>
      <c r="AH69" s="9">
        <v>2.9172522529690226</v>
      </c>
      <c r="AI69" s="9">
        <v>3.1750232826906841</v>
      </c>
      <c r="AJ69" s="9">
        <v>3.4377217920621446</v>
      </c>
      <c r="AK69" s="9">
        <v>3.7397864741409985</v>
      </c>
      <c r="AL69" s="9">
        <v>4.0468199696514402</v>
      </c>
      <c r="AM69" s="9">
        <v>4.3729368843233614</v>
      </c>
      <c r="AN69" s="9">
        <v>4.7134341601681031</v>
      </c>
      <c r="AO69" s="9">
        <v>5.0687437074054973</v>
      </c>
      <c r="AP69" s="9">
        <v>5.4393080719584486</v>
      </c>
      <c r="AQ69" s="9">
        <v>54.317673598996024</v>
      </c>
    </row>
    <row r="70" spans="1:43" x14ac:dyDescent="0.2">
      <c r="A70" t="s">
        <v>33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2.9304708516341114E-3</v>
      </c>
      <c r="M70" s="9">
        <v>6.8670231416649262E-3</v>
      </c>
      <c r="N70" s="9">
        <v>2.175470488993397E-2</v>
      </c>
      <c r="O70" s="9">
        <v>4.4725173934819111E-2</v>
      </c>
      <c r="P70" s="9">
        <v>7.955365267274099E-2</v>
      </c>
      <c r="Q70" s="9">
        <v>0.12203260938966101</v>
      </c>
      <c r="R70" s="9">
        <v>0.16525620430696303</v>
      </c>
      <c r="S70" s="9">
        <v>0.20917580147378975</v>
      </c>
      <c r="T70" s="9">
        <v>0.256226899150861</v>
      </c>
      <c r="U70" s="9">
        <v>0.30787125712699509</v>
      </c>
      <c r="V70" s="9">
        <v>0.36771313907082159</v>
      </c>
      <c r="W70" s="9">
        <v>0.43598188105308217</v>
      </c>
      <c r="X70" s="9">
        <v>0.51269011169369672</v>
      </c>
      <c r="Y70" s="9">
        <v>0.59765048687461231</v>
      </c>
      <c r="Z70" s="9">
        <v>0.69051397364645428</v>
      </c>
      <c r="AA70" s="9">
        <v>0.79081980487998049</v>
      </c>
      <c r="AB70" s="9">
        <v>0.89804520680049971</v>
      </c>
      <c r="AC70" s="9">
        <v>1.011650587456099</v>
      </c>
      <c r="AD70" s="9">
        <v>1.1311163590620197</v>
      </c>
      <c r="AE70" s="9">
        <v>1.255963731718255</v>
      </c>
      <c r="AF70" s="9">
        <v>1.3857684374163728</v>
      </c>
      <c r="AG70" s="9">
        <v>1.5201685865394345</v>
      </c>
      <c r="AH70" s="9">
        <v>1.6588608868313475</v>
      </c>
      <c r="AI70" s="9">
        <v>1.8015979366616248</v>
      </c>
      <c r="AJ70" s="9">
        <v>1.9481827720562122</v>
      </c>
      <c r="AK70" s="9">
        <v>2.0984639766817033</v>
      </c>
      <c r="AL70" s="9">
        <v>2.2523248124753468</v>
      </c>
      <c r="AM70" s="9">
        <v>2.3964088995204098</v>
      </c>
      <c r="AN70" s="9">
        <v>2.5353614574544756</v>
      </c>
      <c r="AO70" s="9">
        <v>2.6689153021529597</v>
      </c>
      <c r="AP70" s="9">
        <v>2.7967957803466601</v>
      </c>
      <c r="AQ70" s="9">
        <v>31.971387927331129</v>
      </c>
    </row>
    <row r="71" spans="1:43" x14ac:dyDescent="0.2">
      <c r="A71" t="s">
        <v>36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</row>
    <row r="72" spans="1:43" x14ac:dyDescent="0.2">
      <c r="A72" t="s">
        <v>34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1.1728783989790574E-6</v>
      </c>
      <c r="O72" s="9">
        <v>3.7348828977107624E-6</v>
      </c>
      <c r="P72" s="9">
        <v>9.5503463738789282E-6</v>
      </c>
      <c r="Q72" s="9">
        <v>2.2750662817000698E-5</v>
      </c>
      <c r="R72" s="9">
        <v>5.2711981373335383E-5</v>
      </c>
      <c r="S72" s="9">
        <v>1.2070455701028401E-4</v>
      </c>
      <c r="T72" s="9">
        <v>2.749482173620902E-4</v>
      </c>
      <c r="U72" s="9">
        <v>6.2456731226758985E-4</v>
      </c>
      <c r="V72" s="9">
        <v>1.4156192283840967E-3</v>
      </c>
      <c r="W72" s="9">
        <v>3.1983242215415362E-3</v>
      </c>
      <c r="X72" s="9">
        <v>7.1808975311066919E-3</v>
      </c>
      <c r="Y72" s="9">
        <v>1.5912958052347832E-2</v>
      </c>
      <c r="Z72" s="9">
        <v>3.4335702026951673E-2</v>
      </c>
      <c r="AA72" s="9">
        <v>7.0477548010112329E-2</v>
      </c>
      <c r="AB72" s="9">
        <v>0.13348059202730278</v>
      </c>
      <c r="AC72" s="9">
        <v>0.22778647111902742</v>
      </c>
      <c r="AD72" s="9">
        <v>0.34955146814122867</v>
      </c>
      <c r="AE72" s="9">
        <v>0.49058640379571866</v>
      </c>
      <c r="AF72" s="9">
        <v>0.64374740074522385</v>
      </c>
      <c r="AG72" s="9">
        <v>0.8046167549783475</v>
      </c>
      <c r="AH72" s="9">
        <v>0.97088422383878092</v>
      </c>
      <c r="AI72" s="9">
        <v>1.1414460418087498</v>
      </c>
      <c r="AJ72" s="9">
        <v>1.3158090281775765</v>
      </c>
      <c r="AK72" s="9">
        <v>1.4937747723920103</v>
      </c>
      <c r="AL72" s="9">
        <v>1.6752789412167566</v>
      </c>
      <c r="AM72" s="9">
        <v>1.8603244078294405</v>
      </c>
      <c r="AN72" s="9">
        <v>2.0489423452428039</v>
      </c>
      <c r="AO72" s="9">
        <v>2.2411791413042987</v>
      </c>
      <c r="AP72" s="9">
        <v>2.437088876461714</v>
      </c>
      <c r="AQ72" s="9">
        <v>17.968128058987926</v>
      </c>
    </row>
    <row r="73" spans="1:43" x14ac:dyDescent="0.2">
      <c r="A73" t="s">
        <v>40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</row>
    <row r="74" spans="1:43" x14ac:dyDescent="0.2">
      <c r="A74" s="12" t="s">
        <v>41</v>
      </c>
      <c r="B74" s="13">
        <v>75.815402279952863</v>
      </c>
      <c r="C74" s="13">
        <v>87.818924434692036</v>
      </c>
      <c r="D74" s="13">
        <v>102.89733082381221</v>
      </c>
      <c r="E74" s="13">
        <v>107.77239922237381</v>
      </c>
      <c r="F74" s="13">
        <v>112.89070473659638</v>
      </c>
      <c r="G74" s="13">
        <v>116.13654338586532</v>
      </c>
      <c r="H74" s="13">
        <v>117.37338114652721</v>
      </c>
      <c r="I74" s="13">
        <v>118.35436102097029</v>
      </c>
      <c r="J74" s="13">
        <v>119.71167002871245</v>
      </c>
      <c r="K74" s="13">
        <v>122.34597386922951</v>
      </c>
      <c r="L74" s="13">
        <v>128.12452326959877</v>
      </c>
      <c r="M74" s="13">
        <v>132.72424418359657</v>
      </c>
      <c r="N74" s="13">
        <v>134.06348556588455</v>
      </c>
      <c r="O74" s="13">
        <v>135.10896073771195</v>
      </c>
      <c r="P74" s="13">
        <v>135.90825028706533</v>
      </c>
      <c r="Q74" s="13">
        <v>136.517107239875</v>
      </c>
      <c r="R74" s="13">
        <v>136.95388279041066</v>
      </c>
      <c r="S74" s="13">
        <v>137.23371178884307</v>
      </c>
      <c r="T74" s="13">
        <v>134.28696262336729</v>
      </c>
      <c r="U74" s="13">
        <v>128.12884290628895</v>
      </c>
      <c r="V74" s="13">
        <v>115.55143396011925</v>
      </c>
      <c r="W74" s="13">
        <v>90.129707470921048</v>
      </c>
      <c r="X74" s="13">
        <v>61.551583384354274</v>
      </c>
      <c r="Y74" s="13">
        <v>29.822630786205281</v>
      </c>
      <c r="Z74" s="13">
        <v>18.018668159787449</v>
      </c>
      <c r="AA74" s="13">
        <v>18.476590725586814</v>
      </c>
      <c r="AB74" s="13">
        <v>19.020058196684101</v>
      </c>
      <c r="AC74" s="13">
        <v>19.629638103853825</v>
      </c>
      <c r="AD74" s="13">
        <v>20.285886347007324</v>
      </c>
      <c r="AE74" s="13">
        <v>20.974491869776895</v>
      </c>
      <c r="AF74" s="13">
        <v>21.686514385343703</v>
      </c>
      <c r="AG74" s="13">
        <v>22.417227476094499</v>
      </c>
      <c r="AH74" s="13">
        <v>23.16434049779507</v>
      </c>
      <c r="AI74" s="13">
        <v>23.923278838429578</v>
      </c>
      <c r="AJ74" s="13">
        <v>24.714894620737429</v>
      </c>
      <c r="AK74" s="13">
        <v>25.525432860122347</v>
      </c>
      <c r="AL74" s="13">
        <v>26.353775794195755</v>
      </c>
      <c r="AM74" s="13">
        <v>27.199668517104392</v>
      </c>
      <c r="AN74" s="13">
        <v>28.062389463050785</v>
      </c>
      <c r="AO74" s="13">
        <v>28.941912708288136</v>
      </c>
      <c r="AP74" s="13">
        <v>29.838998473157403</v>
      </c>
      <c r="AQ74" s="13">
        <v>3115.4557849799894</v>
      </c>
    </row>
    <row r="75" spans="1:43" x14ac:dyDescent="0.2">
      <c r="A75" t="s">
        <v>28</v>
      </c>
      <c r="B75" s="9">
        <v>0.63158174203648154</v>
      </c>
      <c r="C75" s="9">
        <v>0.7315773261141022</v>
      </c>
      <c r="D75" s="9">
        <v>0.85718829549482778</v>
      </c>
      <c r="E75" s="9">
        <v>0.89780015138581315</v>
      </c>
      <c r="F75" s="9">
        <v>0.9404382989882083</v>
      </c>
      <c r="G75" s="9">
        <v>0.96747782350203693</v>
      </c>
      <c r="H75" s="9">
        <v>0.97778132548189711</v>
      </c>
      <c r="I75" s="9">
        <v>0.98595339816596361</v>
      </c>
      <c r="J75" s="9">
        <v>0.99726048830611891</v>
      </c>
      <c r="K75" s="9">
        <v>1.0192056097275364</v>
      </c>
      <c r="L75" s="9">
        <v>1.0718921353788005</v>
      </c>
      <c r="M75" s="9">
        <v>1.1102232240632899</v>
      </c>
      <c r="N75" s="9">
        <v>1.1087711751191798</v>
      </c>
      <c r="O75" s="9">
        <v>1.1072219030791053</v>
      </c>
      <c r="P75" s="9">
        <v>1.1055758207497783</v>
      </c>
      <c r="Q75" s="9">
        <v>1.1038333663227755</v>
      </c>
      <c r="R75" s="9">
        <v>1.1019950031801422</v>
      </c>
      <c r="S75" s="9">
        <v>1.1000612196890138</v>
      </c>
      <c r="T75" s="9">
        <v>1.0980325289854007</v>
      </c>
      <c r="U75" s="9">
        <v>1.0959094687472675</v>
      </c>
      <c r="V75" s="9">
        <v>1.0936930549821118</v>
      </c>
      <c r="W75" s="9">
        <v>1.0913845023970965</v>
      </c>
      <c r="X75" s="9">
        <v>1.0889868463073715</v>
      </c>
      <c r="Y75" s="9">
        <v>1.0865028410506328</v>
      </c>
      <c r="Z75" s="9">
        <v>1.0839356825527795</v>
      </c>
      <c r="AA75" s="9">
        <v>1.0812870296681589</v>
      </c>
      <c r="AB75" s="9">
        <v>1.0785585476771515</v>
      </c>
      <c r="AC75" s="9">
        <v>1.0757522645984918</v>
      </c>
      <c r="AD75" s="9">
        <v>1.0728690528807665</v>
      </c>
      <c r="AE75" s="9">
        <v>1.069909712343466</v>
      </c>
      <c r="AF75" s="9">
        <v>1.0668749712549905</v>
      </c>
      <c r="AG75" s="9">
        <v>1.0637656642105024</v>
      </c>
      <c r="AH75" s="9">
        <v>1.0605829069869483</v>
      </c>
      <c r="AI75" s="9">
        <v>1.0573283565377081</v>
      </c>
      <c r="AJ75" s="9">
        <v>1.054004027002146</v>
      </c>
      <c r="AK75" s="9">
        <v>1.0506140400375226</v>
      </c>
      <c r="AL75" s="9">
        <v>1.0471663472667663</v>
      </c>
      <c r="AM75" s="9">
        <v>1.0436676856860527</v>
      </c>
      <c r="AN75" s="9">
        <v>1.04012044590027</v>
      </c>
      <c r="AO75" s="9">
        <v>1.0365277069203147</v>
      </c>
      <c r="AP75" s="9">
        <v>1.0329013359132369</v>
      </c>
      <c r="AQ75" s="9">
        <v>42.386213326692221</v>
      </c>
    </row>
    <row r="76" spans="1:43" x14ac:dyDescent="0.2">
      <c r="A76" t="s">
        <v>29</v>
      </c>
      <c r="B76" s="9">
        <v>67.829906665691752</v>
      </c>
      <c r="C76" s="9">
        <v>78.569120109538517</v>
      </c>
      <c r="D76" s="9">
        <v>92.059345938121012</v>
      </c>
      <c r="E76" s="9">
        <v>96.420932430035379</v>
      </c>
      <c r="F76" s="9">
        <v>101.00013632364859</v>
      </c>
      <c r="G76" s="9">
        <v>103.9040968120311</v>
      </c>
      <c r="H76" s="9">
        <v>105.01066074684361</v>
      </c>
      <c r="I76" s="9">
        <v>105.88831583173909</v>
      </c>
      <c r="J76" s="9">
        <v>107.10266200076281</v>
      </c>
      <c r="K76" s="9">
        <v>109.45949950683502</v>
      </c>
      <c r="L76" s="9">
        <v>114.45981198394003</v>
      </c>
      <c r="M76" s="9">
        <v>118.48516001962204</v>
      </c>
      <c r="N76" s="9">
        <v>119.61052567195166</v>
      </c>
      <c r="O76" s="9">
        <v>120.37462188712252</v>
      </c>
      <c r="P76" s="9">
        <v>120.8340574198823</v>
      </c>
      <c r="Q76" s="9">
        <v>121.09406621010326</v>
      </c>
      <c r="R76" s="9">
        <v>121.23721830362001</v>
      </c>
      <c r="S76" s="9">
        <v>121.31432656013175</v>
      </c>
      <c r="T76" s="9">
        <v>118.15814062837264</v>
      </c>
      <c r="U76" s="9">
        <v>111.78373246496749</v>
      </c>
      <c r="V76" s="9">
        <v>98.979258233390553</v>
      </c>
      <c r="W76" s="9">
        <v>73.310003346869934</v>
      </c>
      <c r="X76" s="9">
        <v>44.44519773620317</v>
      </c>
      <c r="Y76" s="9">
        <v>12.36483254162618</v>
      </c>
      <c r="Z76" s="9">
        <v>0.12730200863907223</v>
      </c>
      <c r="AA76" s="9">
        <v>7.2443919424023548E-2</v>
      </c>
      <c r="AB76" s="9">
        <v>3.7797267650315568E-2</v>
      </c>
      <c r="AC76" s="9">
        <v>1.8474416468357607E-2</v>
      </c>
      <c r="AD76" s="9">
        <v>8.5342795716157275E-3</v>
      </c>
      <c r="AE76" s="9">
        <v>4.4074819150637197E-3</v>
      </c>
      <c r="AF76" s="9">
        <v>4.0733890817136343E-3</v>
      </c>
      <c r="AG76" s="9">
        <v>6.7859964908996342E-3</v>
      </c>
      <c r="AH76" s="9">
        <v>1.3668282059964487E-2</v>
      </c>
      <c r="AI76" s="9">
        <v>7.8914868222052469E-4</v>
      </c>
      <c r="AJ76" s="9">
        <v>8.0492932257735493E-4</v>
      </c>
      <c r="AK76" s="9">
        <v>8.2103277037811533E-4</v>
      </c>
      <c r="AL76" s="9">
        <v>4.1872503700965993E-4</v>
      </c>
      <c r="AM76" s="9">
        <v>4.2710072915300683E-4</v>
      </c>
      <c r="AN76" s="9">
        <v>4.356426162949745E-4</v>
      </c>
      <c r="AO76" s="9">
        <v>0</v>
      </c>
      <c r="AP76" s="9">
        <v>0</v>
      </c>
      <c r="AQ76" s="9">
        <v>2383.992812993657</v>
      </c>
    </row>
    <row r="77" spans="1:43" x14ac:dyDescent="0.2">
      <c r="A77" t="s">
        <v>30</v>
      </c>
      <c r="B77" s="9">
        <v>7.3539138722246351</v>
      </c>
      <c r="C77" s="9">
        <v>8.5182269990394115</v>
      </c>
      <c r="D77" s="9">
        <v>9.9807965901963733</v>
      </c>
      <c r="E77" s="9">
        <v>10.453666640952614</v>
      </c>
      <c r="F77" s="9">
        <v>10.950130113959577</v>
      </c>
      <c r="G77" s="9">
        <v>11.264968750332192</v>
      </c>
      <c r="H77" s="9">
        <v>11.384939074201696</v>
      </c>
      <c r="I77" s="9">
        <v>11.48009179106524</v>
      </c>
      <c r="J77" s="9">
        <v>11.611747539643519</v>
      </c>
      <c r="K77" s="9">
        <v>11.867268752666956</v>
      </c>
      <c r="L77" s="9">
        <v>12.533601665268671</v>
      </c>
      <c r="M77" s="9">
        <v>12.979910513277776</v>
      </c>
      <c r="N77" s="9">
        <v>13.195247212869493</v>
      </c>
      <c r="O77" s="9">
        <v>13.478184213251486</v>
      </c>
      <c r="P77" s="9">
        <v>13.819671979941985</v>
      </c>
      <c r="Q77" s="9">
        <v>14.170178081170423</v>
      </c>
      <c r="R77" s="9">
        <v>14.465356430293657</v>
      </c>
      <c r="S77" s="9">
        <v>14.669214258536531</v>
      </c>
      <c r="T77" s="9">
        <v>14.878593749666447</v>
      </c>
      <c r="U77" s="9">
        <v>15.091734719833436</v>
      </c>
      <c r="V77" s="9">
        <v>15.308058808457</v>
      </c>
      <c r="W77" s="9">
        <v>15.527248351631473</v>
      </c>
      <c r="X77" s="9">
        <v>15.748927922962483</v>
      </c>
      <c r="Y77" s="9">
        <v>15.972453244806974</v>
      </c>
      <c r="Z77" s="9">
        <v>16.196894927240123</v>
      </c>
      <c r="AA77" s="9">
        <v>16.421391614672423</v>
      </c>
      <c r="AB77" s="9">
        <v>16.645842057408149</v>
      </c>
      <c r="AC77" s="9">
        <v>16.871029452251282</v>
      </c>
      <c r="AD77" s="9">
        <v>17.097976283572031</v>
      </c>
      <c r="AE77" s="9">
        <v>17.327407561373015</v>
      </c>
      <c r="AF77" s="9">
        <v>17.559590611739942</v>
      </c>
      <c r="AG77" s="9">
        <v>17.79433065022835</v>
      </c>
      <c r="AH77" s="9">
        <v>18.031050100375463</v>
      </c>
      <c r="AI77" s="9">
        <v>18.269180235722438</v>
      </c>
      <c r="AJ77" s="9">
        <v>18.508755159078905</v>
      </c>
      <c r="AK77" s="9">
        <v>18.750526527275621</v>
      </c>
      <c r="AL77" s="9">
        <v>18.995469387369987</v>
      </c>
      <c r="AM77" s="9">
        <v>19.24434839042863</v>
      </c>
      <c r="AN77" s="9">
        <v>19.497626883375911</v>
      </c>
      <c r="AO77" s="9">
        <v>19.755612376071785</v>
      </c>
      <c r="AP77" s="9">
        <v>20.018626728062117</v>
      </c>
      <c r="AQ77" s="9">
        <v>613.68979022249619</v>
      </c>
    </row>
    <row r="78" spans="1:43" x14ac:dyDescent="0.2">
      <c r="A78" t="s">
        <v>31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</row>
    <row r="79" spans="1:43" x14ac:dyDescent="0.2">
      <c r="A79" t="s">
        <v>32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8.3866486344888603E-6</v>
      </c>
      <c r="O79" s="9">
        <v>2.8632221082478679E-5</v>
      </c>
      <c r="P79" s="9">
        <v>7.9416259255640271E-5</v>
      </c>
      <c r="Q79" s="9">
        <v>2.0678347999428487E-4</v>
      </c>
      <c r="R79" s="9">
        <v>5.2609156195608867E-4</v>
      </c>
      <c r="S79" s="9">
        <v>1.3257405459119473E-3</v>
      </c>
      <c r="T79" s="9">
        <v>3.323173241146908E-3</v>
      </c>
      <c r="U79" s="9">
        <v>8.2812459441930653E-3</v>
      </c>
      <c r="V79" s="9">
        <v>2.0404564995954153E-2</v>
      </c>
      <c r="W79" s="9">
        <v>4.9033271524616374E-2</v>
      </c>
      <c r="X79" s="9">
        <v>0.1117917142701044</v>
      </c>
      <c r="Y79" s="9">
        <v>0.2319401963546619</v>
      </c>
      <c r="Z79" s="9">
        <v>0.4223895232920496</v>
      </c>
      <c r="AA79" s="9">
        <v>0.67311457814378661</v>
      </c>
      <c r="AB79" s="9">
        <v>0.96309744808008713</v>
      </c>
      <c r="AC79" s="9">
        <v>1.2758573213978697</v>
      </c>
      <c r="AD79" s="9">
        <v>1.6024265527607957</v>
      </c>
      <c r="AE79" s="9">
        <v>1.9386763672513845</v>
      </c>
      <c r="AF79" s="9">
        <v>2.2828661267575736</v>
      </c>
      <c r="AG79" s="9">
        <v>2.6343248267754116</v>
      </c>
      <c r="AH79" s="9">
        <v>2.991780613089809</v>
      </c>
      <c r="AI79" s="9">
        <v>3.3758859442621794</v>
      </c>
      <c r="AJ79" s="9">
        <v>3.7751167444378559</v>
      </c>
      <c r="AK79" s="9">
        <v>4.187975601494764</v>
      </c>
      <c r="AL79" s="9">
        <v>4.6128107247909345</v>
      </c>
      <c r="AM79" s="9">
        <v>5.0477514503635073</v>
      </c>
      <c r="AN79" s="9">
        <v>5.4919871460503638</v>
      </c>
      <c r="AO79" s="9">
        <v>5.9455812868437459</v>
      </c>
      <c r="AP79" s="9">
        <v>6.4080307116608832</v>
      </c>
      <c r="AQ79" s="9">
        <v>54.056622184500512</v>
      </c>
    </row>
    <row r="80" spans="1:43" x14ac:dyDescent="0.2">
      <c r="A80" t="s">
        <v>33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</row>
    <row r="81" spans="1:43" x14ac:dyDescent="0.2">
      <c r="A81" t="s">
        <v>36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</row>
    <row r="82" spans="1:43" x14ac:dyDescent="0.2">
      <c r="A82" t="s">
        <v>34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1.4259718987467958E-6</v>
      </c>
      <c r="O82" s="9">
        <v>4.5409425256303611E-6</v>
      </c>
      <c r="P82" s="9">
        <v>1.1611610180307664E-5</v>
      </c>
      <c r="Q82" s="9">
        <v>2.766060911009768E-5</v>
      </c>
      <c r="R82" s="9">
        <v>6.4086064065693962E-5</v>
      </c>
      <c r="S82" s="9">
        <v>1.4673932127892074E-4</v>
      </c>
      <c r="T82" s="9">
        <v>3.3419704552417671E-4</v>
      </c>
      <c r="U82" s="9">
        <v>7.5887812910449678E-4</v>
      </c>
      <c r="V82" s="9">
        <v>1.7186496084344647E-3</v>
      </c>
      <c r="W82" s="9">
        <v>3.8760586010345372E-3</v>
      </c>
      <c r="X82" s="9">
        <v>8.6691249811593121E-3</v>
      </c>
      <c r="Y82" s="9">
        <v>1.9056973631847274E-2</v>
      </c>
      <c r="Z82" s="9">
        <v>4.0479186496193142E-2</v>
      </c>
      <c r="AA82" s="9">
        <v>8.0877967711474513E-2</v>
      </c>
      <c r="AB82" s="9">
        <v>0.14749148263050235</v>
      </c>
      <c r="AC82" s="9">
        <v>0.24147043101342591</v>
      </c>
      <c r="AD82" s="9">
        <v>0.35725602943520529</v>
      </c>
      <c r="AE82" s="9">
        <v>0.48750950011793959</v>
      </c>
      <c r="AF82" s="9">
        <v>0.62678370950441054</v>
      </c>
      <c r="AG82" s="9">
        <v>0.77196313066816191</v>
      </c>
      <c r="AH82" s="9">
        <v>0.92148238480799394</v>
      </c>
      <c r="AI82" s="9">
        <v>1.0746124931365617</v>
      </c>
      <c r="AJ82" s="9">
        <v>1.2310371262733599</v>
      </c>
      <c r="AK82" s="9">
        <v>1.3906374432022888</v>
      </c>
      <c r="AL82" s="9">
        <v>1.5533831230525801</v>
      </c>
      <c r="AM82" s="9">
        <v>1.7192893537013141</v>
      </c>
      <c r="AN82" s="9">
        <v>1.8883898905593992</v>
      </c>
      <c r="AO82" s="9">
        <v>2.0607290028602532</v>
      </c>
      <c r="AP82" s="9">
        <v>2.2363564219214394</v>
      </c>
      <c r="AQ82" s="9">
        <v>16.864418623608668</v>
      </c>
    </row>
    <row r="83" spans="1:43" x14ac:dyDescent="0.2">
      <c r="A83" t="s">
        <v>40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5.9217485011279401E-2</v>
      </c>
      <c r="M83" s="9">
        <v>0.14895042663346539</v>
      </c>
      <c r="N83" s="9">
        <v>0.14893169332366588</v>
      </c>
      <c r="O83" s="9">
        <v>0.1488995610952496</v>
      </c>
      <c r="P83" s="9">
        <v>0.14885403862183966</v>
      </c>
      <c r="Q83" s="9">
        <v>0.14879513818942466</v>
      </c>
      <c r="R83" s="9">
        <v>0.14872287569083276</v>
      </c>
      <c r="S83" s="9">
        <v>0.14863727061858439</v>
      </c>
      <c r="T83" s="9">
        <v>0.14853834605612939</v>
      </c>
      <c r="U83" s="9">
        <v>0.1484261286674731</v>
      </c>
      <c r="V83" s="9">
        <v>0.14830064868519843</v>
      </c>
      <c r="W83" s="9">
        <v>0.14816193989689144</v>
      </c>
      <c r="X83" s="9">
        <v>0.14801003962997866</v>
      </c>
      <c r="Y83" s="9">
        <v>0.14784498873498567</v>
      </c>
      <c r="Z83" s="9">
        <v>0.14766683156722821</v>
      </c>
      <c r="AA83" s="9">
        <v>0.14747561596694628</v>
      </c>
      <c r="AB83" s="9">
        <v>0.14727139323789426</v>
      </c>
      <c r="AC83" s="9">
        <v>0.14705421812440031</v>
      </c>
      <c r="AD83" s="9">
        <v>0.14682414878690953</v>
      </c>
      <c r="AE83" s="9">
        <v>0.14658124677602613</v>
      </c>
      <c r="AF83" s="9">
        <v>0.14632557700507048</v>
      </c>
      <c r="AG83" s="9">
        <v>0.14605720772116904</v>
      </c>
      <c r="AH83" s="9">
        <v>0.14577621047489397</v>
      </c>
      <c r="AI83" s="9">
        <v>0.14548266008847263</v>
      </c>
      <c r="AJ83" s="9">
        <v>0.1451766346225854</v>
      </c>
      <c r="AK83" s="9">
        <v>0.14485821534177407</v>
      </c>
      <c r="AL83" s="9">
        <v>0.14452748667848039</v>
      </c>
      <c r="AM83" s="9">
        <v>0.14418453619573846</v>
      </c>
      <c r="AN83" s="9">
        <v>0.14382945454854382</v>
      </c>
      <c r="AO83" s="9">
        <v>0.14346233544392223</v>
      </c>
      <c r="AP83" s="9">
        <v>0.14308327559972397</v>
      </c>
      <c r="AQ83" s="9">
        <v>4.4659276290347778</v>
      </c>
    </row>
    <row r="84" spans="1:43" x14ac:dyDescent="0.2">
      <c r="A84" s="2" t="s">
        <v>42</v>
      </c>
      <c r="B84" s="3">
        <v>36.175223022653398</v>
      </c>
      <c r="C84" s="3">
        <v>41.211268554038725</v>
      </c>
      <c r="D84" s="3">
        <v>46.822211253000333</v>
      </c>
      <c r="E84" s="3">
        <v>52.962087181705542</v>
      </c>
      <c r="F84" s="3">
        <v>59.491583745601382</v>
      </c>
      <c r="G84" s="3">
        <v>66.07937053217222</v>
      </c>
      <c r="H84" s="3">
        <v>71.684297137632939</v>
      </c>
      <c r="I84" s="3">
        <v>76.573448458900472</v>
      </c>
      <c r="J84" s="3">
        <v>81.943900166540459</v>
      </c>
      <c r="K84" s="3">
        <v>87.900847575919954</v>
      </c>
      <c r="L84" s="3">
        <v>98.187522933280533</v>
      </c>
      <c r="M84" s="3">
        <v>105.34897534935187</v>
      </c>
      <c r="N84" s="3">
        <v>106.82477437075215</v>
      </c>
      <c r="O84" s="3">
        <v>107.79944590230998</v>
      </c>
      <c r="P84" s="3">
        <v>108.56358600299998</v>
      </c>
      <c r="Q84" s="3">
        <v>109.21430591215517</v>
      </c>
      <c r="R84" s="3">
        <v>109.60352084025</v>
      </c>
      <c r="S84" s="3">
        <v>109.77069738330553</v>
      </c>
      <c r="T84" s="3">
        <v>109.81798567299082</v>
      </c>
      <c r="U84" s="3">
        <v>109.78880030407083</v>
      </c>
      <c r="V84" s="3">
        <v>109.70153696627342</v>
      </c>
      <c r="W84" s="3">
        <v>108.71394945026807</v>
      </c>
      <c r="X84" s="3">
        <v>107.37071490057346</v>
      </c>
      <c r="Y84" s="3">
        <v>105.79548640256982</v>
      </c>
      <c r="Z84" s="3">
        <v>104.02666207537678</v>
      </c>
      <c r="AA84" s="3">
        <v>102.00932195857438</v>
      </c>
      <c r="AB84" s="3">
        <v>99.972507765276973</v>
      </c>
      <c r="AC84" s="3">
        <v>97.868011323098074</v>
      </c>
      <c r="AD84" s="3">
        <v>95.777247888220245</v>
      </c>
      <c r="AE84" s="3">
        <v>93.694480746537522</v>
      </c>
      <c r="AF84" s="3">
        <v>91.628418836953387</v>
      </c>
      <c r="AG84" s="3">
        <v>89.552782269242471</v>
      </c>
      <c r="AH84" s="3">
        <v>87.486659309624642</v>
      </c>
      <c r="AI84" s="3">
        <v>85.421043232051403</v>
      </c>
      <c r="AJ84" s="3">
        <v>83.356230767243744</v>
      </c>
      <c r="AK84" s="3">
        <v>81.27271200398107</v>
      </c>
      <c r="AL84" s="3">
        <v>79.170223769835104</v>
      </c>
      <c r="AM84" s="3">
        <v>77.058539092771298</v>
      </c>
      <c r="AN84" s="3">
        <v>74.937822748613911</v>
      </c>
      <c r="AO84" s="3">
        <v>72.808142146501311</v>
      </c>
      <c r="AP84" s="3">
        <v>70.67989612509821</v>
      </c>
      <c r="AQ84" s="3">
        <v>3614.0662420783174</v>
      </c>
    </row>
    <row r="85" spans="1:43" x14ac:dyDescent="0.2">
      <c r="A85" t="s">
        <v>17</v>
      </c>
      <c r="B85" s="9">
        <v>36.175223022653398</v>
      </c>
      <c r="C85" s="9">
        <v>41.211268554038725</v>
      </c>
      <c r="D85" s="9">
        <v>46.822211253000333</v>
      </c>
      <c r="E85" s="9">
        <v>52.962087181705542</v>
      </c>
      <c r="F85" s="9">
        <v>59.491583745601382</v>
      </c>
      <c r="G85" s="9">
        <v>66.07937053217222</v>
      </c>
      <c r="H85" s="9">
        <v>71.684295157894724</v>
      </c>
      <c r="I85" s="9">
        <v>76.573334037062082</v>
      </c>
      <c r="J85" s="9">
        <v>81.943145586949967</v>
      </c>
      <c r="K85" s="9">
        <v>87.899533737498302</v>
      </c>
      <c r="L85" s="9">
        <v>98.184860160935173</v>
      </c>
      <c r="M85" s="9">
        <v>105.34567082970398</v>
      </c>
      <c r="N85" s="9">
        <v>106.82009980777639</v>
      </c>
      <c r="O85" s="78">
        <v>107.79179053158941</v>
      </c>
      <c r="P85" s="9">
        <v>108.54808628434542</v>
      </c>
      <c r="Q85" s="9">
        <v>109.17596053832851</v>
      </c>
      <c r="R85" s="9">
        <v>109.51391442090208</v>
      </c>
      <c r="S85" s="9">
        <v>109.58748393510723</v>
      </c>
      <c r="T85" s="9">
        <v>109.50320608425248</v>
      </c>
      <c r="U85" s="9">
        <v>109.31969300315271</v>
      </c>
      <c r="V85" s="9">
        <v>109.07728057213555</v>
      </c>
      <c r="W85" s="9">
        <v>107.93297015297985</v>
      </c>
      <c r="X85" s="9">
        <v>106.52219373342238</v>
      </c>
      <c r="Y85" s="9">
        <v>104.85286455049805</v>
      </c>
      <c r="Z85" s="9">
        <v>102.93474745084208</v>
      </c>
      <c r="AA85" s="9">
        <v>100.76871007570462</v>
      </c>
      <c r="AB85" s="9">
        <v>98.600217147060533</v>
      </c>
      <c r="AC85" s="9">
        <v>96.42927254380561</v>
      </c>
      <c r="AD85" s="9">
        <v>94.256133443562419</v>
      </c>
      <c r="AE85" s="9">
        <v>92.08108309878331</v>
      </c>
      <c r="AF85" s="9">
        <v>89.904441880798174</v>
      </c>
      <c r="AG85" s="9">
        <v>87.726460675455883</v>
      </c>
      <c r="AH85" s="9">
        <v>85.54749161729967</v>
      </c>
      <c r="AI85" s="9">
        <v>83.367830791013148</v>
      </c>
      <c r="AJ85" s="9">
        <v>81.187768259839061</v>
      </c>
      <c r="AK85" s="9">
        <v>79.007531039580684</v>
      </c>
      <c r="AL85" s="9">
        <v>76.82747931713979</v>
      </c>
      <c r="AM85" s="9">
        <v>74.647851215044142</v>
      </c>
      <c r="AN85" s="9">
        <v>72.469032789765478</v>
      </c>
      <c r="AO85" s="9">
        <v>70.291285325603468</v>
      </c>
      <c r="AP85" s="9">
        <v>68.114940064411442</v>
      </c>
      <c r="AQ85" s="9">
        <v>3577.1804041494156</v>
      </c>
    </row>
    <row r="86" spans="1:43" x14ac:dyDescent="0.2">
      <c r="A86" t="s">
        <v>18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</row>
    <row r="87" spans="1:43" x14ac:dyDescent="0.2">
      <c r="A87" t="s">
        <v>19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</row>
    <row r="88" spans="1:43" x14ac:dyDescent="0.2">
      <c r="A88" t="s">
        <v>20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</row>
    <row r="89" spans="1:43" x14ac:dyDescent="0.2">
      <c r="A89" t="s">
        <v>43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1.9797382219530721E-6</v>
      </c>
      <c r="I89" s="9">
        <v>1.1442183839603338E-4</v>
      </c>
      <c r="J89" s="9">
        <v>7.5457959048988172E-4</v>
      </c>
      <c r="K89" s="9">
        <v>1.3138384216523679E-3</v>
      </c>
      <c r="L89" s="9">
        <v>2.6627723453630484E-3</v>
      </c>
      <c r="M89" s="9">
        <v>3.3045196478975977E-3</v>
      </c>
      <c r="N89" s="9">
        <v>4.6745629757685538E-3</v>
      </c>
      <c r="O89" s="9">
        <v>7.6553707205662029E-3</v>
      </c>
      <c r="P89" s="9">
        <v>1.5499718654560143E-2</v>
      </c>
      <c r="Q89" s="9">
        <v>3.8345373826654865E-2</v>
      </c>
      <c r="R89" s="9">
        <v>8.9606419347911456E-2</v>
      </c>
      <c r="S89" s="9">
        <v>0.18321344819829696</v>
      </c>
      <c r="T89" s="9">
        <v>0.31477958873833489</v>
      </c>
      <c r="U89" s="9">
        <v>0.4691073009181197</v>
      </c>
      <c r="V89" s="9">
        <v>0.62425639413787803</v>
      </c>
      <c r="W89" s="9">
        <v>0.78097929728822213</v>
      </c>
      <c r="X89" s="9">
        <v>0.84852116715107195</v>
      </c>
      <c r="Y89" s="9">
        <v>0.94262185207176652</v>
      </c>
      <c r="Z89" s="9">
        <v>1.0919146245346889</v>
      </c>
      <c r="AA89" s="9">
        <v>1.2406118828697619</v>
      </c>
      <c r="AB89" s="9">
        <v>1.3722906182164338</v>
      </c>
      <c r="AC89" s="9">
        <v>1.4387387792924666</v>
      </c>
      <c r="AD89" s="9">
        <v>1.5211144446578329</v>
      </c>
      <c r="AE89" s="9">
        <v>1.6133976477542049</v>
      </c>
      <c r="AF89" s="9">
        <v>1.7239769561552163</v>
      </c>
      <c r="AG89" s="9">
        <v>1.8263215937865924</v>
      </c>
      <c r="AH89" s="9">
        <v>1.9391676923249721</v>
      </c>
      <c r="AI89" s="9">
        <v>2.0532124410382577</v>
      </c>
      <c r="AJ89" s="9">
        <v>2.1684625074046906</v>
      </c>
      <c r="AK89" s="9">
        <v>2.2651809644003795</v>
      </c>
      <c r="AL89" s="9">
        <v>2.3427444526953143</v>
      </c>
      <c r="AM89" s="9">
        <v>2.4106878777271503</v>
      </c>
      <c r="AN89" s="9">
        <v>2.4687899588484346</v>
      </c>
      <c r="AO89" s="9">
        <v>2.5168568208978401</v>
      </c>
      <c r="AP89" s="9">
        <v>2.5649560606867743</v>
      </c>
      <c r="AQ89" s="9">
        <v>36.885837928902184</v>
      </c>
    </row>
    <row r="90" spans="1:43" x14ac:dyDescent="0.2">
      <c r="A90" t="s">
        <v>22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</row>
    <row r="91" spans="1:43" x14ac:dyDescent="0.2">
      <c r="A91" t="s">
        <v>23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</row>
    <row r="92" spans="1:43" x14ac:dyDescent="0.2">
      <c r="A92" t="s">
        <v>24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</row>
    <row r="93" spans="1:43" x14ac:dyDescent="0.2">
      <c r="A93" s="1" t="s">
        <v>3</v>
      </c>
      <c r="B93" s="14">
        <v>316.6036229218617</v>
      </c>
      <c r="C93" s="14">
        <v>347.10851130716742</v>
      </c>
      <c r="D93" s="14">
        <v>382.42989374475724</v>
      </c>
      <c r="E93" s="14">
        <v>407.72258961822757</v>
      </c>
      <c r="F93" s="14">
        <v>434.54798850377</v>
      </c>
      <c r="G93" s="14">
        <v>457.48953860420607</v>
      </c>
      <c r="H93" s="14">
        <v>475.07440019710936</v>
      </c>
      <c r="I93" s="14">
        <v>491.52564668272157</v>
      </c>
      <c r="J93" s="14">
        <v>508.77036294496889</v>
      </c>
      <c r="K93" s="14">
        <v>529.12348603543751</v>
      </c>
      <c r="L93" s="14">
        <v>564.5652872305792</v>
      </c>
      <c r="M93" s="14">
        <v>588.35059989427953</v>
      </c>
      <c r="N93" s="14">
        <v>596.0547509147774</v>
      </c>
      <c r="O93" s="14">
        <v>604.55760571919359</v>
      </c>
      <c r="P93" s="14">
        <v>610.09496767287999</v>
      </c>
      <c r="Q93" s="14">
        <v>612.96148505886254</v>
      </c>
      <c r="R93" s="14">
        <v>615.75212465778543</v>
      </c>
      <c r="S93" s="14">
        <v>616.96188080212141</v>
      </c>
      <c r="T93" s="14">
        <v>620.3555870845762</v>
      </c>
      <c r="U93" s="14">
        <v>620.49910168687848</v>
      </c>
      <c r="V93" s="14">
        <v>613.2404163663266</v>
      </c>
      <c r="W93" s="14">
        <v>593.86291516491212</v>
      </c>
      <c r="X93" s="14">
        <v>566.93131482055173</v>
      </c>
      <c r="Y93" s="14">
        <v>536.1450356340539</v>
      </c>
      <c r="Z93" s="14">
        <v>530.3730843943448</v>
      </c>
      <c r="AA93" s="14">
        <v>529.4235661221619</v>
      </c>
      <c r="AB93" s="14">
        <v>524.96816694414781</v>
      </c>
      <c r="AC93" s="14">
        <v>509.41723646965664</v>
      </c>
      <c r="AD93" s="14">
        <v>497.50161065992751</v>
      </c>
      <c r="AE93" s="14">
        <v>493.50174183139904</v>
      </c>
      <c r="AF93" s="14">
        <v>488.83937731186171</v>
      </c>
      <c r="AG93" s="14">
        <v>494.77682844599644</v>
      </c>
      <c r="AH93" s="14">
        <v>496.10296852669273</v>
      </c>
      <c r="AI93" s="14">
        <v>501.1790812811148</v>
      </c>
      <c r="AJ93" s="14">
        <v>506.91941013470557</v>
      </c>
      <c r="AK93" s="14">
        <v>506.77223282301941</v>
      </c>
      <c r="AL93" s="14">
        <v>517.06854049266281</v>
      </c>
      <c r="AM93" s="14">
        <v>524.56682958376484</v>
      </c>
      <c r="AN93" s="14">
        <v>533.04334455702804</v>
      </c>
      <c r="AO93" s="14">
        <v>541.09160510762047</v>
      </c>
      <c r="AP93" s="14">
        <v>542.62980925501336</v>
      </c>
      <c r="AQ93" s="14">
        <v>21448.904547209124</v>
      </c>
    </row>
    <row r="95" spans="1:43" x14ac:dyDescent="0.2">
      <c r="A95" t="s">
        <v>183</v>
      </c>
      <c r="O95" s="18">
        <f>O9+O85</f>
        <v>195.94017835935773</v>
      </c>
    </row>
    <row r="99" spans="1:42" x14ac:dyDescent="0.2">
      <c r="A99" s="2" t="s">
        <v>4</v>
      </c>
      <c r="B99" s="2">
        <v>2010</v>
      </c>
      <c r="C99" s="2">
        <v>2011</v>
      </c>
      <c r="D99" s="2">
        <v>2012</v>
      </c>
      <c r="E99" s="2">
        <v>2013</v>
      </c>
      <c r="F99" s="2">
        <v>2014</v>
      </c>
      <c r="G99" s="2">
        <v>2015</v>
      </c>
      <c r="H99" s="2">
        <v>2016</v>
      </c>
      <c r="I99" s="2">
        <v>2017</v>
      </c>
      <c r="J99" s="2">
        <v>2018</v>
      </c>
      <c r="K99" s="2">
        <v>2019</v>
      </c>
      <c r="L99" s="2">
        <v>2020</v>
      </c>
      <c r="M99" s="2">
        <v>2021</v>
      </c>
      <c r="N99" s="2">
        <v>2022</v>
      </c>
      <c r="O99" s="2">
        <v>2023</v>
      </c>
      <c r="P99" s="2">
        <v>2024</v>
      </c>
      <c r="Q99" s="2">
        <v>2025</v>
      </c>
      <c r="R99" s="2">
        <v>2026</v>
      </c>
      <c r="S99" s="2">
        <v>2027</v>
      </c>
      <c r="T99" s="2">
        <v>2028</v>
      </c>
      <c r="U99" s="2">
        <v>2029</v>
      </c>
      <c r="V99" s="2">
        <v>2030</v>
      </c>
      <c r="W99" s="2">
        <v>2031</v>
      </c>
      <c r="X99" s="2">
        <v>2032</v>
      </c>
      <c r="Y99" s="2">
        <v>2033</v>
      </c>
      <c r="Z99" s="2">
        <v>2034</v>
      </c>
      <c r="AA99" s="2">
        <v>2035</v>
      </c>
      <c r="AB99" s="2">
        <v>2036</v>
      </c>
      <c r="AC99" s="2">
        <v>2037</v>
      </c>
      <c r="AD99" s="2">
        <v>2038</v>
      </c>
      <c r="AE99" s="2">
        <v>2039</v>
      </c>
      <c r="AF99" s="2">
        <v>2040</v>
      </c>
      <c r="AG99" s="2">
        <v>2041</v>
      </c>
      <c r="AH99" s="2">
        <v>2042</v>
      </c>
      <c r="AI99" s="2">
        <v>2043</v>
      </c>
      <c r="AJ99" s="2">
        <v>2044</v>
      </c>
      <c r="AK99" s="2">
        <v>2045</v>
      </c>
      <c r="AL99" s="2">
        <v>2046</v>
      </c>
      <c r="AM99" s="2">
        <v>2047</v>
      </c>
      <c r="AN99" s="2">
        <v>2048</v>
      </c>
      <c r="AO99" s="2">
        <v>2049</v>
      </c>
      <c r="AP99" s="2">
        <v>2050</v>
      </c>
    </row>
    <row r="100" spans="1:42" x14ac:dyDescent="0.2">
      <c r="A100" t="s">
        <v>17</v>
      </c>
      <c r="B100" s="18">
        <f t="shared" ref="B100:AP106" si="0">B9+B18</f>
        <v>67.96766532295122</v>
      </c>
      <c r="C100" s="18">
        <f t="shared" si="0"/>
        <v>73.465167396567153</v>
      </c>
      <c r="D100" s="18">
        <f t="shared" si="0"/>
        <v>78.716072231171196</v>
      </c>
      <c r="E100" s="18">
        <f t="shared" si="0"/>
        <v>83.548518253879777</v>
      </c>
      <c r="F100" s="18">
        <f t="shared" si="0"/>
        <v>88.842203222053357</v>
      </c>
      <c r="G100" s="18">
        <f t="shared" si="0"/>
        <v>93.518057551693261</v>
      </c>
      <c r="H100" s="18">
        <f t="shared" si="0"/>
        <v>97.71276944515462</v>
      </c>
      <c r="I100" s="18">
        <f t="shared" si="0"/>
        <v>101.52649742986785</v>
      </c>
      <c r="J100" s="18">
        <f t="shared" si="0"/>
        <v>105.48995099224388</v>
      </c>
      <c r="K100" s="18">
        <f t="shared" si="0"/>
        <v>109.3934018710318</v>
      </c>
      <c r="L100" s="18">
        <f t="shared" si="0"/>
        <v>114.34852405450624</v>
      </c>
      <c r="M100" s="18">
        <f t="shared" si="0"/>
        <v>117.19942173628189</v>
      </c>
      <c r="N100" s="18">
        <f t="shared" si="0"/>
        <v>118.49961485677213</v>
      </c>
      <c r="O100" s="18">
        <f t="shared" si="0"/>
        <v>119.39934773831249</v>
      </c>
      <c r="P100" s="18">
        <f t="shared" si="0"/>
        <v>120.31350418618551</v>
      </c>
      <c r="Q100" s="18">
        <f t="shared" si="0"/>
        <v>120.80541577729163</v>
      </c>
      <c r="R100" s="18">
        <f t="shared" si="0"/>
        <v>120.96411686853017</v>
      </c>
      <c r="S100" s="18">
        <f t="shared" si="0"/>
        <v>120.9087793446984</v>
      </c>
      <c r="T100" s="18">
        <f t="shared" si="0"/>
        <v>120.80937826720947</v>
      </c>
      <c r="U100" s="18">
        <f t="shared" si="0"/>
        <v>120.67747655681259</v>
      </c>
      <c r="V100" s="18">
        <f t="shared" si="0"/>
        <v>120.52009364936181</v>
      </c>
      <c r="W100" s="18">
        <f t="shared" si="0"/>
        <v>120.34096743637883</v>
      </c>
      <c r="X100" s="18">
        <f t="shared" si="0"/>
        <v>120.14275186545893</v>
      </c>
      <c r="Y100" s="18">
        <f t="shared" si="0"/>
        <v>119.92657963127962</v>
      </c>
      <c r="Z100" s="18">
        <f t="shared" si="0"/>
        <v>119.69326951806511</v>
      </c>
      <c r="AA100" s="18">
        <f t="shared" si="0"/>
        <v>119.44356879955754</v>
      </c>
      <c r="AB100" s="18">
        <f t="shared" si="0"/>
        <v>119.17840905399953</v>
      </c>
      <c r="AC100" s="18">
        <f t="shared" si="0"/>
        <v>118.89895360064267</v>
      </c>
      <c r="AD100" s="18">
        <f t="shared" si="0"/>
        <v>118.60635769232476</v>
      </c>
      <c r="AE100" s="18">
        <f t="shared" si="0"/>
        <v>118.30179034650806</v>
      </c>
      <c r="AF100" s="18">
        <f t="shared" si="0"/>
        <v>117.9863421049038</v>
      </c>
      <c r="AG100" s="18">
        <f t="shared" si="0"/>
        <v>117.65696411618086</v>
      </c>
      <c r="AH100" s="18">
        <f t="shared" si="0"/>
        <v>117.31759122110947</v>
      </c>
      <c r="AI100" s="18">
        <f t="shared" si="0"/>
        <v>116.96770595329795</v>
      </c>
      <c r="AJ100" s="18">
        <f t="shared" si="0"/>
        <v>116.60984132667463</v>
      </c>
      <c r="AK100" s="18">
        <f t="shared" si="0"/>
        <v>116.24149027693764</v>
      </c>
      <c r="AL100" s="18">
        <f t="shared" si="0"/>
        <v>115.86724969576204</v>
      </c>
      <c r="AM100" s="18">
        <f t="shared" si="0"/>
        <v>115.48764867431957</v>
      </c>
      <c r="AN100" s="18">
        <f t="shared" si="0"/>
        <v>115.10308066142926</v>
      </c>
      <c r="AO100" s="18">
        <f t="shared" si="0"/>
        <v>114.71408604762829</v>
      </c>
      <c r="AP100" s="18">
        <f t="shared" si="0"/>
        <v>114.32130331744293</v>
      </c>
    </row>
    <row r="101" spans="1:42" x14ac:dyDescent="0.2">
      <c r="A101" t="s">
        <v>18</v>
      </c>
      <c r="B101" s="18">
        <f t="shared" si="0"/>
        <v>0.19418740179808947</v>
      </c>
      <c r="C101" s="18">
        <f t="shared" si="0"/>
        <v>0.21126361952203959</v>
      </c>
      <c r="D101" s="18">
        <f t="shared" si="0"/>
        <v>0.2263521119046687</v>
      </c>
      <c r="E101" s="18">
        <f t="shared" si="0"/>
        <v>0.24023662616559874</v>
      </c>
      <c r="F101" s="18">
        <f t="shared" si="0"/>
        <v>0.25546072578059031</v>
      </c>
      <c r="G101" s="18">
        <f t="shared" si="0"/>
        <v>0.26890395680626911</v>
      </c>
      <c r="H101" s="18">
        <f t="shared" si="0"/>
        <v>0.28095115453781699</v>
      </c>
      <c r="I101" s="18">
        <f t="shared" si="0"/>
        <v>0.29190322679394531</v>
      </c>
      <c r="J101" s="18">
        <f t="shared" si="0"/>
        <v>0.30328490759083915</v>
      </c>
      <c r="K101" s="18">
        <f t="shared" si="0"/>
        <v>0.3144949505730949</v>
      </c>
      <c r="L101" s="18">
        <f t="shared" si="0"/>
        <v>0.42599516145617916</v>
      </c>
      <c r="M101" s="18">
        <f t="shared" si="0"/>
        <v>0.53882682169796858</v>
      </c>
      <c r="N101" s="18">
        <f t="shared" si="0"/>
        <v>0.54136511677481769</v>
      </c>
      <c r="O101" s="18">
        <f t="shared" si="0"/>
        <v>0.54132059697316681</v>
      </c>
      <c r="P101" s="18">
        <f t="shared" si="0"/>
        <v>0.5410082966678843</v>
      </c>
      <c r="Q101" s="18">
        <f t="shared" si="0"/>
        <v>0.54055346896072576</v>
      </c>
      <c r="R101" s="18">
        <f t="shared" si="0"/>
        <v>0.53999043539393321</v>
      </c>
      <c r="S101" s="18">
        <f t="shared" si="0"/>
        <v>0.5393330584541649</v>
      </c>
      <c r="T101" s="18">
        <f t="shared" si="0"/>
        <v>0.53862473045050308</v>
      </c>
      <c r="U101" s="18">
        <f t="shared" si="0"/>
        <v>0.53786597626688559</v>
      </c>
      <c r="V101" s="18">
        <f t="shared" si="0"/>
        <v>0.53705843803127407</v>
      </c>
      <c r="W101" s="18">
        <f t="shared" si="0"/>
        <v>0.53620251941637265</v>
      </c>
      <c r="X101" s="18">
        <f t="shared" si="0"/>
        <v>0.53529968527452609</v>
      </c>
      <c r="Y101" s="18">
        <f t="shared" si="0"/>
        <v>0.53435085738581589</v>
      </c>
      <c r="Z101" s="18">
        <f t="shared" si="0"/>
        <v>0.53335761662794834</v>
      </c>
      <c r="AA101" s="18">
        <f t="shared" si="0"/>
        <v>0.53232083879596115</v>
      </c>
      <c r="AB101" s="18">
        <f t="shared" si="0"/>
        <v>0.53124086278835947</v>
      </c>
      <c r="AC101" s="18">
        <f t="shared" si="0"/>
        <v>0.53011926608748217</v>
      </c>
      <c r="AD101" s="18">
        <f t="shared" si="0"/>
        <v>0.52895665150572413</v>
      </c>
      <c r="AE101" s="18">
        <f t="shared" si="0"/>
        <v>0.52775361022354328</v>
      </c>
      <c r="AF101" s="18">
        <f t="shared" si="0"/>
        <v>0.52651074652341423</v>
      </c>
      <c r="AG101" s="18">
        <f t="shared" si="0"/>
        <v>0.52522878477276524</v>
      </c>
      <c r="AH101" s="18">
        <f t="shared" si="0"/>
        <v>0.52390859294024872</v>
      </c>
      <c r="AI101" s="18">
        <f t="shared" si="0"/>
        <v>0.52254238624260696</v>
      </c>
      <c r="AJ101" s="18">
        <f t="shared" si="0"/>
        <v>0.52114152270465031</v>
      </c>
      <c r="AK101" s="18">
        <f t="shared" si="0"/>
        <v>0.51966929870834322</v>
      </c>
      <c r="AL101" s="18">
        <f t="shared" si="0"/>
        <v>0.51816440361038185</v>
      </c>
      <c r="AM101" s="18">
        <f t="shared" si="0"/>
        <v>0.51662847199713147</v>
      </c>
      <c r="AN101" s="18">
        <f t="shared" si="0"/>
        <v>0.51506275245321109</v>
      </c>
      <c r="AO101" s="18">
        <f t="shared" si="0"/>
        <v>0.51346891989024612</v>
      </c>
      <c r="AP101" s="18">
        <f t="shared" si="0"/>
        <v>0.51184893506471851</v>
      </c>
    </row>
    <row r="102" spans="1:42" x14ac:dyDescent="0.2">
      <c r="A102" t="s">
        <v>19</v>
      </c>
      <c r="B102" s="18">
        <f t="shared" si="0"/>
        <v>3.3872816759990765E-2</v>
      </c>
      <c r="C102" s="18">
        <f t="shared" si="0"/>
        <v>3.6889142076579014E-2</v>
      </c>
      <c r="D102" s="18">
        <f t="shared" si="0"/>
        <v>3.9523842306666425E-2</v>
      </c>
      <c r="E102" s="18">
        <f t="shared" si="0"/>
        <v>4.1948317466825029E-2</v>
      </c>
      <c r="F102" s="18">
        <f t="shared" si="0"/>
        <v>4.4606713062129183E-2</v>
      </c>
      <c r="G102" s="18">
        <f t="shared" si="0"/>
        <v>4.6954175959850693E-2</v>
      </c>
      <c r="H102" s="18">
        <f t="shared" si="0"/>
        <v>4.9057861020395825E-2</v>
      </c>
      <c r="I102" s="18">
        <f t="shared" si="0"/>
        <v>5.0970320567557285E-2</v>
      </c>
      <c r="J102" s="18">
        <f t="shared" si="0"/>
        <v>5.2957800878413543E-2</v>
      </c>
      <c r="K102" s="18">
        <f t="shared" si="0"/>
        <v>5.4915305637472663E-2</v>
      </c>
      <c r="L102" s="18">
        <f t="shared" si="0"/>
        <v>5.8242502066679191E-2</v>
      </c>
      <c r="M102" s="18">
        <f t="shared" si="0"/>
        <v>5.9576702625482647E-2</v>
      </c>
      <c r="N102" s="18">
        <f t="shared" si="0"/>
        <v>6.2130379656187111E-2</v>
      </c>
      <c r="O102" s="18">
        <f t="shared" si="0"/>
        <v>7.1815194447363839E-2</v>
      </c>
      <c r="P102" s="18">
        <f t="shared" si="0"/>
        <v>0.17101155174153185</v>
      </c>
      <c r="Q102" s="18">
        <f t="shared" si="0"/>
        <v>0.45935770020717115</v>
      </c>
      <c r="R102" s="18">
        <f t="shared" si="0"/>
        <v>0.79837869166560083</v>
      </c>
      <c r="S102" s="18">
        <f t="shared" si="0"/>
        <v>1.0608306633436577</v>
      </c>
      <c r="T102" s="18">
        <f t="shared" si="0"/>
        <v>1.3291266038179377</v>
      </c>
      <c r="U102" s="18">
        <f t="shared" si="0"/>
        <v>1.6008708315065443</v>
      </c>
      <c r="V102" s="18">
        <f t="shared" si="0"/>
        <v>1.8640573416044752</v>
      </c>
      <c r="W102" s="18">
        <f t="shared" si="0"/>
        <v>2.0833959878192201</v>
      </c>
      <c r="X102" s="18">
        <f t="shared" si="0"/>
        <v>2.2832628820569254</v>
      </c>
      <c r="Y102" s="18">
        <f t="shared" si="0"/>
        <v>2.464360165179218</v>
      </c>
      <c r="Z102" s="18">
        <f t="shared" si="0"/>
        <v>2.6392913640404925</v>
      </c>
      <c r="AA102" s="18">
        <f t="shared" si="0"/>
        <v>2.8086580680896813</v>
      </c>
      <c r="AB102" s="18">
        <f t="shared" si="0"/>
        <v>2.972848831203402</v>
      </c>
      <c r="AC102" s="18">
        <f t="shared" si="0"/>
        <v>3.1320023094033855</v>
      </c>
      <c r="AD102" s="18">
        <f t="shared" si="0"/>
        <v>3.2860502722676461</v>
      </c>
      <c r="AE102" s="18">
        <f t="shared" si="0"/>
        <v>3.4348164335574722</v>
      </c>
      <c r="AF102" s="18">
        <f t="shared" si="0"/>
        <v>3.578119401378729</v>
      </c>
      <c r="AG102" s="18">
        <f t="shared" si="0"/>
        <v>3.7158442355416148</v>
      </c>
      <c r="AH102" s="18">
        <f t="shared" si="0"/>
        <v>3.8479687427218097</v>
      </c>
      <c r="AI102" s="18">
        <f t="shared" si="0"/>
        <v>3.9694682421778462</v>
      </c>
      <c r="AJ102" s="18">
        <f t="shared" si="0"/>
        <v>4.0864859690556585</v>
      </c>
      <c r="AK102" s="18">
        <f t="shared" si="0"/>
        <v>4.1945427108224571</v>
      </c>
      <c r="AL102" s="18">
        <f t="shared" si="0"/>
        <v>4.2950253644077918</v>
      </c>
      <c r="AM102" s="18">
        <f t="shared" si="0"/>
        <v>4.3868126198116313</v>
      </c>
      <c r="AN102" s="18">
        <f t="shared" si="0"/>
        <v>4.4564075513852535</v>
      </c>
      <c r="AO102" s="18">
        <f t="shared" si="0"/>
        <v>4.5221338192835114</v>
      </c>
      <c r="AP102" s="18">
        <f t="shared" si="0"/>
        <v>4.5839097822352901</v>
      </c>
    </row>
    <row r="103" spans="1:42" x14ac:dyDescent="0.2">
      <c r="A103" t="s">
        <v>20</v>
      </c>
      <c r="B103" s="18">
        <f t="shared" si="0"/>
        <v>2.4955763894562564</v>
      </c>
      <c r="C103" s="18">
        <f t="shared" si="0"/>
        <v>2.7158152191091158</v>
      </c>
      <c r="D103" s="18">
        <f t="shared" si="0"/>
        <v>2.9098895488194576</v>
      </c>
      <c r="E103" s="18">
        <f t="shared" si="0"/>
        <v>3.0884926700242907</v>
      </c>
      <c r="F103" s="18">
        <f t="shared" si="0"/>
        <v>3.2843366248535406</v>
      </c>
      <c r="G103" s="18">
        <f t="shared" si="0"/>
        <v>3.4573317266727224</v>
      </c>
      <c r="H103" s="18">
        <f t="shared" si="0"/>
        <v>3.6123589001674885</v>
      </c>
      <c r="I103" s="18">
        <f t="shared" si="0"/>
        <v>3.7533024903022598</v>
      </c>
      <c r="J103" s="18">
        <f t="shared" si="0"/>
        <v>3.8997782034598067</v>
      </c>
      <c r="K103" s="18">
        <f t="shared" si="0"/>
        <v>4.0440387480399913</v>
      </c>
      <c r="L103" s="18">
        <f t="shared" si="0"/>
        <v>4.3372508878317273</v>
      </c>
      <c r="M103" s="18">
        <f t="shared" si="0"/>
        <v>4.4398364194968529</v>
      </c>
      <c r="N103" s="18">
        <f t="shared" si="0"/>
        <v>4.4880127504002552</v>
      </c>
      <c r="O103" s="18">
        <f t="shared" si="0"/>
        <v>4.5236197634027979</v>
      </c>
      <c r="P103" s="18">
        <f t="shared" si="0"/>
        <v>4.5618784441706417</v>
      </c>
      <c r="Q103" s="18">
        <f t="shared" si="0"/>
        <v>4.5881479160900405</v>
      </c>
      <c r="R103" s="18">
        <f t="shared" si="0"/>
        <v>4.6028125178994932</v>
      </c>
      <c r="S103" s="18">
        <f t="shared" si="0"/>
        <v>4.6077420950031174</v>
      </c>
      <c r="T103" s="18">
        <f t="shared" si="0"/>
        <v>4.6097251945983153</v>
      </c>
      <c r="U103" s="18">
        <f t="shared" si="0"/>
        <v>4.6089109169266234</v>
      </c>
      <c r="V103" s="18">
        <f t="shared" si="0"/>
        <v>4.6054679880423839</v>
      </c>
      <c r="W103" s="18">
        <f t="shared" si="0"/>
        <v>4.5995828015858793</v>
      </c>
      <c r="X103" s="18">
        <f t="shared" si="0"/>
        <v>4.5920003870043251</v>
      </c>
      <c r="Y103" s="18">
        <f t="shared" si="0"/>
        <v>4.5831360170740059</v>
      </c>
      <c r="Z103" s="18">
        <f t="shared" si="0"/>
        <v>4.5733405641593272</v>
      </c>
      <c r="AA103" s="18">
        <f t="shared" si="0"/>
        <v>4.5628329042955986</v>
      </c>
      <c r="AB103" s="18">
        <f t="shared" si="0"/>
        <v>4.551767585492982</v>
      </c>
      <c r="AC103" s="18">
        <f t="shared" si="0"/>
        <v>4.540249486668376</v>
      </c>
      <c r="AD103" s="18">
        <f t="shared" si="0"/>
        <v>4.5283454094221698</v>
      </c>
      <c r="AE103" s="18">
        <f t="shared" si="0"/>
        <v>4.5161003080135567</v>
      </c>
      <c r="AF103" s="18">
        <f t="shared" si="0"/>
        <v>4.5035381143089994</v>
      </c>
      <c r="AG103" s="18">
        <f t="shared" si="0"/>
        <v>4.4906755725706473</v>
      </c>
      <c r="AH103" s="18">
        <f t="shared" si="0"/>
        <v>4.4775326663675497</v>
      </c>
      <c r="AI103" s="18">
        <f t="shared" si="0"/>
        <v>4.464115778871764</v>
      </c>
      <c r="AJ103" s="18">
        <f t="shared" si="0"/>
        <v>4.4504410446918818</v>
      </c>
      <c r="AK103" s="18">
        <f t="shared" si="0"/>
        <v>4.436522379796445</v>
      </c>
      <c r="AL103" s="18">
        <f t="shared" si="0"/>
        <v>4.4223741250228175</v>
      </c>
      <c r="AM103" s="18">
        <f t="shared" si="0"/>
        <v>4.408015922663294</v>
      </c>
      <c r="AN103" s="18">
        <f t="shared" si="0"/>
        <v>4.3934624036266863</v>
      </c>
      <c r="AO103" s="18">
        <f t="shared" si="0"/>
        <v>4.3787336338557754</v>
      </c>
      <c r="AP103" s="18">
        <f t="shared" si="0"/>
        <v>4.3638533085047495</v>
      </c>
    </row>
    <row r="104" spans="1:42" x14ac:dyDescent="0.2">
      <c r="A104" t="s">
        <v>21</v>
      </c>
      <c r="B104" s="18">
        <f t="shared" si="0"/>
        <v>0</v>
      </c>
      <c r="C104" s="18">
        <f t="shared" si="0"/>
        <v>1.2216529367532648E-5</v>
      </c>
      <c r="D104" s="18">
        <f t="shared" si="0"/>
        <v>2.6180242849922352E-5</v>
      </c>
      <c r="E104" s="18">
        <f t="shared" si="0"/>
        <v>4.1682455444635949E-5</v>
      </c>
      <c r="F104" s="18">
        <f t="shared" si="0"/>
        <v>1.0429391157143328E-3</v>
      </c>
      <c r="G104" s="18">
        <f t="shared" si="0"/>
        <v>2.2847790355644913E-3</v>
      </c>
      <c r="H104" s="18">
        <f t="shared" si="0"/>
        <v>2.3874785314917436E-3</v>
      </c>
      <c r="I104" s="18">
        <f t="shared" si="0"/>
        <v>2.4808645551234526E-3</v>
      </c>
      <c r="J104" s="18">
        <f t="shared" si="0"/>
        <v>2.5779223967350882E-3</v>
      </c>
      <c r="K104" s="18">
        <f t="shared" si="0"/>
        <v>2.6735007877522745E-3</v>
      </c>
      <c r="L104" s="18">
        <f t="shared" si="0"/>
        <v>2.9405905914814366E-3</v>
      </c>
      <c r="M104" s="18">
        <f t="shared" si="0"/>
        <v>3.3862405483543359E-3</v>
      </c>
      <c r="N104" s="18">
        <f t="shared" si="0"/>
        <v>3.5828986833691776E-2</v>
      </c>
      <c r="O104" s="18">
        <f t="shared" si="0"/>
        <v>9.7738531020377509E-2</v>
      </c>
      <c r="P104" s="18">
        <f t="shared" si="0"/>
        <v>0.2749335969975113</v>
      </c>
      <c r="Q104" s="18">
        <f t="shared" si="0"/>
        <v>0.61129738440949322</v>
      </c>
      <c r="R104" s="18">
        <f t="shared" si="0"/>
        <v>1.1693438391814572</v>
      </c>
      <c r="S104" s="18">
        <f t="shared" si="0"/>
        <v>1.9947882806861768</v>
      </c>
      <c r="T104" s="18">
        <f t="shared" si="0"/>
        <v>3.0526497094421288</v>
      </c>
      <c r="U104" s="18">
        <f t="shared" si="0"/>
        <v>4.2892916642125281</v>
      </c>
      <c r="V104" s="18">
        <f t="shared" si="0"/>
        <v>5.6024900489464411</v>
      </c>
      <c r="W104" s="18">
        <f t="shared" si="0"/>
        <v>6.8062530506138428</v>
      </c>
      <c r="X104" s="18">
        <f t="shared" si="0"/>
        <v>7.9489197892104348</v>
      </c>
      <c r="Y104" s="18">
        <f t="shared" si="0"/>
        <v>9.0135322097263817</v>
      </c>
      <c r="Z104" s="18">
        <f t="shared" si="0"/>
        <v>10.039154581448971</v>
      </c>
      <c r="AA104" s="18">
        <f t="shared" si="0"/>
        <v>11.023531968794291</v>
      </c>
      <c r="AB104" s="18">
        <f t="shared" si="0"/>
        <v>11.966487937112454</v>
      </c>
      <c r="AC104" s="18">
        <f t="shared" si="0"/>
        <v>12.868902696886918</v>
      </c>
      <c r="AD104" s="18">
        <f t="shared" si="0"/>
        <v>13.732186932122897</v>
      </c>
      <c r="AE104" s="18">
        <f t="shared" si="0"/>
        <v>14.558007783786255</v>
      </c>
      <c r="AF104" s="18">
        <f t="shared" si="0"/>
        <v>15.348143298519847</v>
      </c>
      <c r="AG104" s="18">
        <f t="shared" si="0"/>
        <v>16.11339815448261</v>
      </c>
      <c r="AH104" s="18">
        <f t="shared" si="0"/>
        <v>16.848717875865447</v>
      </c>
      <c r="AI104" s="18">
        <f t="shared" si="0"/>
        <v>17.496832013927236</v>
      </c>
      <c r="AJ104" s="18">
        <f t="shared" si="0"/>
        <v>18.129078908058631</v>
      </c>
      <c r="AK104" s="18">
        <f t="shared" si="0"/>
        <v>18.766445526303912</v>
      </c>
      <c r="AL104" s="18">
        <f t="shared" si="0"/>
        <v>19.395291351071673</v>
      </c>
      <c r="AM104" s="18">
        <f t="shared" si="0"/>
        <v>20.019724489493484</v>
      </c>
      <c r="AN104" s="18">
        <f t="shared" si="0"/>
        <v>20.572560796680619</v>
      </c>
      <c r="AO104" s="18">
        <f t="shared" si="0"/>
        <v>21.135649345718146</v>
      </c>
      <c r="AP104" s="18">
        <f t="shared" si="0"/>
        <v>21.709155673240758</v>
      </c>
    </row>
    <row r="105" spans="1:42" x14ac:dyDescent="0.2">
      <c r="A105" t="s">
        <v>22</v>
      </c>
      <c r="B105" s="18">
        <f t="shared" si="0"/>
        <v>0</v>
      </c>
      <c r="C105" s="18">
        <f t="shared" si="0"/>
        <v>8.754038827158804E-2</v>
      </c>
      <c r="D105" s="18">
        <f t="shared" si="0"/>
        <v>9.3801171595629618E-2</v>
      </c>
      <c r="E105" s="18">
        <f t="shared" si="0"/>
        <v>9.956354156848099E-2</v>
      </c>
      <c r="F105" s="18">
        <f t="shared" si="0"/>
        <v>0.10588258123903545</v>
      </c>
      <c r="G105" s="18">
        <f t="shared" si="0"/>
        <v>0.11146716573159798</v>
      </c>
      <c r="H105" s="18">
        <f t="shared" si="0"/>
        <v>0.11647157685984484</v>
      </c>
      <c r="I105" s="18">
        <f t="shared" si="0"/>
        <v>0.12102176446830099</v>
      </c>
      <c r="J105" s="18">
        <f t="shared" si="0"/>
        <v>0.12575070787642784</v>
      </c>
      <c r="K105" s="18">
        <f t="shared" si="0"/>
        <v>0.13040784564451999</v>
      </c>
      <c r="L105" s="18">
        <f t="shared" si="0"/>
        <v>0.13550451176609901</v>
      </c>
      <c r="M105" s="18">
        <f t="shared" si="0"/>
        <v>0.14307157127496939</v>
      </c>
      <c r="N105" s="18">
        <f t="shared" si="0"/>
        <v>0.14806975446110451</v>
      </c>
      <c r="O105" s="18">
        <f t="shared" si="0"/>
        <v>0.15846341668462521</v>
      </c>
      <c r="P105" s="18">
        <f t="shared" si="0"/>
        <v>0.20955521061217225</v>
      </c>
      <c r="Q105" s="18">
        <f t="shared" si="0"/>
        <v>0.309225211834326</v>
      </c>
      <c r="R105" s="18">
        <f t="shared" si="0"/>
        <v>0.44447785480455798</v>
      </c>
      <c r="S105" s="18">
        <f t="shared" si="0"/>
        <v>0.60066689616356284</v>
      </c>
      <c r="T105" s="18">
        <f t="shared" si="0"/>
        <v>0.76487738128534732</v>
      </c>
      <c r="U105" s="18">
        <f t="shared" si="0"/>
        <v>0.93384256963553092</v>
      </c>
      <c r="V105" s="18">
        <f t="shared" si="0"/>
        <v>1.0996855405419352</v>
      </c>
      <c r="W105" s="18">
        <f t="shared" si="0"/>
        <v>1.2411185429188896</v>
      </c>
      <c r="X105" s="18">
        <f t="shared" si="0"/>
        <v>1.3721859668113066</v>
      </c>
      <c r="Y105" s="18">
        <f t="shared" si="0"/>
        <v>1.492827315689109</v>
      </c>
      <c r="Z105" s="18">
        <f t="shared" si="0"/>
        <v>1.6099648071704298</v>
      </c>
      <c r="AA105" s="18">
        <f t="shared" si="0"/>
        <v>1.7234414438576553</v>
      </c>
      <c r="AB105" s="18">
        <f t="shared" si="0"/>
        <v>1.8330971816876731</v>
      </c>
      <c r="AC105" s="18">
        <f t="shared" si="0"/>
        <v>1.9388033209937314</v>
      </c>
      <c r="AD105" s="18">
        <f t="shared" si="0"/>
        <v>2.0404816801257604</v>
      </c>
      <c r="AE105" s="18">
        <f t="shared" si="0"/>
        <v>2.1381125450134379</v>
      </c>
      <c r="AF105" s="18">
        <f t="shared" si="0"/>
        <v>2.2317313756103294</v>
      </c>
      <c r="AG105" s="18">
        <f t="shared" si="0"/>
        <v>2.3214205339249832</v>
      </c>
      <c r="AH105" s="18">
        <f t="shared" si="0"/>
        <v>2.4072973683125016</v>
      </c>
      <c r="AI105" s="18">
        <f t="shared" si="0"/>
        <v>2.4850780525578706</v>
      </c>
      <c r="AJ105" s="18">
        <f t="shared" si="0"/>
        <v>2.5601710942912441</v>
      </c>
      <c r="AK105" s="18">
        <f t="shared" si="0"/>
        <v>2.632734584425477</v>
      </c>
      <c r="AL105" s="18">
        <f t="shared" si="0"/>
        <v>2.7029229565457258</v>
      </c>
      <c r="AM105" s="18">
        <f t="shared" si="0"/>
        <v>2.770883771402104</v>
      </c>
      <c r="AN105" s="18">
        <f t="shared" si="0"/>
        <v>2.8288291674605404</v>
      </c>
      <c r="AO105" s="18">
        <f t="shared" si="0"/>
        <v>2.8884808716833863</v>
      </c>
      <c r="AP105" s="18">
        <f t="shared" si="0"/>
        <v>2.9498591974918611</v>
      </c>
    </row>
    <row r="106" spans="1:42" x14ac:dyDescent="0.2">
      <c r="A106" t="s">
        <v>23</v>
      </c>
      <c r="B106" s="18">
        <f t="shared" si="0"/>
        <v>0</v>
      </c>
      <c r="C106" s="18">
        <f t="shared" si="0"/>
        <v>0</v>
      </c>
      <c r="D106" s="18">
        <f t="shared" si="0"/>
        <v>0</v>
      </c>
      <c r="E106" s="18">
        <f t="shared" si="0"/>
        <v>0</v>
      </c>
      <c r="F106" s="18">
        <f t="shared" si="0"/>
        <v>0</v>
      </c>
      <c r="G106" s="18">
        <f t="shared" si="0"/>
        <v>0</v>
      </c>
      <c r="H106" s="18">
        <f t="shared" si="0"/>
        <v>0</v>
      </c>
      <c r="I106" s="18">
        <f t="shared" si="0"/>
        <v>0</v>
      </c>
      <c r="J106" s="18">
        <f t="shared" si="0"/>
        <v>0</v>
      </c>
      <c r="K106" s="18">
        <f t="shared" ref="K106:AP106" si="1">K15+K24</f>
        <v>0</v>
      </c>
      <c r="L106" s="18">
        <f t="shared" si="1"/>
        <v>0</v>
      </c>
      <c r="M106" s="18">
        <f t="shared" si="1"/>
        <v>0</v>
      </c>
      <c r="N106" s="18">
        <f t="shared" si="1"/>
        <v>0</v>
      </c>
      <c r="O106" s="18">
        <f t="shared" si="1"/>
        <v>0</v>
      </c>
      <c r="P106" s="18">
        <f t="shared" si="1"/>
        <v>0</v>
      </c>
      <c r="Q106" s="18">
        <f t="shared" si="1"/>
        <v>0</v>
      </c>
      <c r="R106" s="18">
        <f t="shared" si="1"/>
        <v>0</v>
      </c>
      <c r="S106" s="18">
        <f t="shared" si="1"/>
        <v>0</v>
      </c>
      <c r="T106" s="18">
        <f t="shared" si="1"/>
        <v>0</v>
      </c>
      <c r="U106" s="18">
        <f t="shared" si="1"/>
        <v>0</v>
      </c>
      <c r="V106" s="18">
        <f t="shared" si="1"/>
        <v>0</v>
      </c>
      <c r="W106" s="18">
        <f t="shared" si="1"/>
        <v>0</v>
      </c>
      <c r="X106" s="18">
        <f t="shared" si="1"/>
        <v>0</v>
      </c>
      <c r="Y106" s="18">
        <f t="shared" si="1"/>
        <v>0</v>
      </c>
      <c r="Z106" s="18">
        <f t="shared" si="1"/>
        <v>0</v>
      </c>
      <c r="AA106" s="18">
        <f t="shared" si="1"/>
        <v>0</v>
      </c>
      <c r="AB106" s="18">
        <f t="shared" si="1"/>
        <v>0</v>
      </c>
      <c r="AC106" s="18">
        <f t="shared" si="1"/>
        <v>0</v>
      </c>
      <c r="AD106" s="18">
        <f t="shared" si="1"/>
        <v>0</v>
      </c>
      <c r="AE106" s="18">
        <f t="shared" si="1"/>
        <v>0</v>
      </c>
      <c r="AF106" s="18">
        <f t="shared" si="1"/>
        <v>0</v>
      </c>
      <c r="AG106" s="18">
        <f t="shared" si="1"/>
        <v>0</v>
      </c>
      <c r="AH106" s="18">
        <f t="shared" si="1"/>
        <v>0</v>
      </c>
      <c r="AI106" s="18">
        <f t="shared" si="1"/>
        <v>0</v>
      </c>
      <c r="AJ106" s="18">
        <f t="shared" si="1"/>
        <v>0</v>
      </c>
      <c r="AK106" s="18">
        <f t="shared" si="1"/>
        <v>0</v>
      </c>
      <c r="AL106" s="18">
        <f t="shared" si="1"/>
        <v>0</v>
      </c>
      <c r="AM106" s="18">
        <f t="shared" si="1"/>
        <v>0</v>
      </c>
      <c r="AN106" s="18">
        <f t="shared" si="1"/>
        <v>0</v>
      </c>
      <c r="AO106" s="18">
        <f t="shared" si="1"/>
        <v>0</v>
      </c>
      <c r="AP106" s="18">
        <f t="shared" si="1"/>
        <v>0</v>
      </c>
    </row>
    <row r="107" spans="1:42" x14ac:dyDescent="0.2">
      <c r="A107" t="s">
        <v>24</v>
      </c>
      <c r="B107" s="18">
        <f t="shared" ref="B107:AP107" si="2">B16+B25</f>
        <v>0</v>
      </c>
      <c r="C107" s="18">
        <f t="shared" si="2"/>
        <v>0</v>
      </c>
      <c r="D107" s="18">
        <f t="shared" si="2"/>
        <v>0</v>
      </c>
      <c r="E107" s="18">
        <f t="shared" si="2"/>
        <v>0</v>
      </c>
      <c r="F107" s="18">
        <f t="shared" si="2"/>
        <v>0</v>
      </c>
      <c r="G107" s="18">
        <f t="shared" si="2"/>
        <v>0</v>
      </c>
      <c r="H107" s="18">
        <f t="shared" si="2"/>
        <v>0</v>
      </c>
      <c r="I107" s="18">
        <f t="shared" si="2"/>
        <v>0</v>
      </c>
      <c r="J107" s="18">
        <f t="shared" si="2"/>
        <v>0</v>
      </c>
      <c r="K107" s="18">
        <f t="shared" si="2"/>
        <v>0</v>
      </c>
      <c r="L107" s="18">
        <f t="shared" si="2"/>
        <v>0</v>
      </c>
      <c r="M107" s="18">
        <f t="shared" si="2"/>
        <v>0</v>
      </c>
      <c r="N107" s="18">
        <f t="shared" si="2"/>
        <v>0</v>
      </c>
      <c r="O107" s="18">
        <f t="shared" si="2"/>
        <v>0</v>
      </c>
      <c r="P107" s="18">
        <f t="shared" si="2"/>
        <v>0</v>
      </c>
      <c r="Q107" s="18">
        <f t="shared" si="2"/>
        <v>0</v>
      </c>
      <c r="R107" s="18">
        <f t="shared" si="2"/>
        <v>0</v>
      </c>
      <c r="S107" s="18">
        <f t="shared" si="2"/>
        <v>0</v>
      </c>
      <c r="T107" s="18">
        <f t="shared" si="2"/>
        <v>0</v>
      </c>
      <c r="U107" s="18">
        <f t="shared" si="2"/>
        <v>0</v>
      </c>
      <c r="V107" s="18">
        <f t="shared" si="2"/>
        <v>0</v>
      </c>
      <c r="W107" s="18">
        <f t="shared" si="2"/>
        <v>0</v>
      </c>
      <c r="X107" s="18">
        <f t="shared" si="2"/>
        <v>0</v>
      </c>
      <c r="Y107" s="18">
        <f t="shared" si="2"/>
        <v>0</v>
      </c>
      <c r="Z107" s="18">
        <f t="shared" si="2"/>
        <v>0</v>
      </c>
      <c r="AA107" s="18">
        <f t="shared" si="2"/>
        <v>0</v>
      </c>
      <c r="AB107" s="18">
        <f t="shared" si="2"/>
        <v>0</v>
      </c>
      <c r="AC107" s="18">
        <f t="shared" si="2"/>
        <v>0</v>
      </c>
      <c r="AD107" s="18">
        <f t="shared" si="2"/>
        <v>0</v>
      </c>
      <c r="AE107" s="18">
        <f t="shared" si="2"/>
        <v>0</v>
      </c>
      <c r="AF107" s="18">
        <f t="shared" si="2"/>
        <v>0</v>
      </c>
      <c r="AG107" s="18">
        <f t="shared" si="2"/>
        <v>0</v>
      </c>
      <c r="AH107" s="18">
        <f t="shared" si="2"/>
        <v>0</v>
      </c>
      <c r="AI107" s="18">
        <f t="shared" si="2"/>
        <v>0</v>
      </c>
      <c r="AJ107" s="18">
        <f t="shared" si="2"/>
        <v>0</v>
      </c>
      <c r="AK107" s="18">
        <f t="shared" si="2"/>
        <v>0</v>
      </c>
      <c r="AL107" s="18">
        <f t="shared" si="2"/>
        <v>0</v>
      </c>
      <c r="AM107" s="18">
        <f t="shared" si="2"/>
        <v>0</v>
      </c>
      <c r="AN107" s="18">
        <f t="shared" si="2"/>
        <v>0</v>
      </c>
      <c r="AO107" s="18">
        <f t="shared" si="2"/>
        <v>0</v>
      </c>
      <c r="AP107" s="18">
        <f t="shared" si="2"/>
        <v>0</v>
      </c>
    </row>
    <row r="111" spans="1:42" x14ac:dyDescent="0.2">
      <c r="A111" s="2" t="s">
        <v>25</v>
      </c>
      <c r="B111" s="2">
        <v>2010</v>
      </c>
      <c r="C111" s="2">
        <v>2011</v>
      </c>
      <c r="D111" s="2">
        <v>2012</v>
      </c>
      <c r="E111" s="2">
        <v>2013</v>
      </c>
      <c r="F111" s="2">
        <v>2014</v>
      </c>
      <c r="G111" s="2">
        <v>2015</v>
      </c>
      <c r="H111" s="2">
        <v>2016</v>
      </c>
      <c r="I111" s="2">
        <v>2017</v>
      </c>
      <c r="J111" s="2">
        <v>2018</v>
      </c>
      <c r="K111" s="2">
        <v>2019</v>
      </c>
      <c r="L111" s="2">
        <v>2020</v>
      </c>
      <c r="M111" s="2">
        <v>2021</v>
      </c>
      <c r="N111" s="2">
        <v>2022</v>
      </c>
      <c r="O111" s="2">
        <v>2023</v>
      </c>
      <c r="P111" s="2">
        <v>2024</v>
      </c>
      <c r="Q111" s="2">
        <v>2025</v>
      </c>
      <c r="R111" s="2">
        <v>2026</v>
      </c>
      <c r="S111" s="2">
        <v>2027</v>
      </c>
      <c r="T111" s="2">
        <v>2028</v>
      </c>
      <c r="U111" s="2">
        <v>2029</v>
      </c>
      <c r="V111" s="2">
        <v>2030</v>
      </c>
      <c r="W111" s="2">
        <v>2031</v>
      </c>
      <c r="X111" s="2">
        <v>2032</v>
      </c>
      <c r="Y111" s="2">
        <v>2033</v>
      </c>
      <c r="Z111" s="2">
        <v>2034</v>
      </c>
      <c r="AA111" s="2">
        <v>2035</v>
      </c>
      <c r="AB111" s="2">
        <v>2036</v>
      </c>
      <c r="AC111" s="2">
        <v>2037</v>
      </c>
      <c r="AD111" s="2">
        <v>2038</v>
      </c>
      <c r="AE111" s="2">
        <v>2039</v>
      </c>
      <c r="AF111" s="2">
        <v>2040</v>
      </c>
      <c r="AG111" s="2">
        <v>2041</v>
      </c>
      <c r="AH111" s="2">
        <v>2042</v>
      </c>
      <c r="AI111" s="2">
        <v>2043</v>
      </c>
      <c r="AJ111" s="2">
        <v>2044</v>
      </c>
      <c r="AK111" s="2">
        <v>2045</v>
      </c>
      <c r="AL111" s="2">
        <v>2046</v>
      </c>
      <c r="AM111" s="2">
        <v>2047</v>
      </c>
      <c r="AN111" s="2">
        <v>2048</v>
      </c>
      <c r="AO111" s="2">
        <v>2049</v>
      </c>
      <c r="AP111" s="2">
        <v>2050</v>
      </c>
    </row>
    <row r="112" spans="1:42" x14ac:dyDescent="0.2">
      <c r="A112" t="s">
        <v>28</v>
      </c>
      <c r="B112" s="18">
        <f t="shared" ref="B112:AP117" si="3">B38+B46+B55+B65+B75</f>
        <v>3.0131868381384095</v>
      </c>
      <c r="C112" s="18">
        <f t="shared" si="3"/>
        <v>3.2491852591417154</v>
      </c>
      <c r="D112" s="18">
        <f t="shared" si="3"/>
        <v>3.5367141713554302</v>
      </c>
      <c r="E112" s="18">
        <f t="shared" si="3"/>
        <v>3.7081702368610552</v>
      </c>
      <c r="F112" s="18">
        <f t="shared" si="3"/>
        <v>3.9228195046366143</v>
      </c>
      <c r="G112" s="18">
        <f t="shared" si="3"/>
        <v>4.0707846705583481</v>
      </c>
      <c r="H112" s="18">
        <f t="shared" si="3"/>
        <v>4.1666792417774499</v>
      </c>
      <c r="I112" s="18">
        <f t="shared" si="3"/>
        <v>4.2385638036499707</v>
      </c>
      <c r="J112" s="18">
        <f t="shared" si="3"/>
        <v>4.3079161103732702</v>
      </c>
      <c r="K112" s="18">
        <f t="shared" si="3"/>
        <v>4.4112625819196456</v>
      </c>
      <c r="L112" s="18">
        <f t="shared" si="3"/>
        <v>4.6803084368841983</v>
      </c>
      <c r="M112" s="18">
        <f t="shared" si="3"/>
        <v>4.8383835412494678</v>
      </c>
      <c r="N112" s="18">
        <f t="shared" si="3"/>
        <v>4.8815501090456221</v>
      </c>
      <c r="O112" s="18">
        <f t="shared" si="3"/>
        <v>4.9660138442312896</v>
      </c>
      <c r="P112" s="18">
        <f t="shared" si="3"/>
        <v>5.0087635130862678</v>
      </c>
      <c r="Q112" s="18">
        <f t="shared" si="3"/>
        <v>5.0282868187463281</v>
      </c>
      <c r="R112" s="18">
        <f t="shared" si="3"/>
        <v>5.0460161274675528</v>
      </c>
      <c r="S112" s="18">
        <f t="shared" si="3"/>
        <v>5.0493959044126413</v>
      </c>
      <c r="T112" s="18">
        <f t="shared" si="3"/>
        <v>5.0554441699135317</v>
      </c>
      <c r="U112" s="18">
        <f t="shared" si="3"/>
        <v>5.0614315958834171</v>
      </c>
      <c r="V112" s="18">
        <f t="shared" si="3"/>
        <v>5.059202541617279</v>
      </c>
      <c r="W112" s="18">
        <f t="shared" si="3"/>
        <v>5.0561375083435465</v>
      </c>
      <c r="X112" s="18">
        <f t="shared" si="3"/>
        <v>5.0498526075525483</v>
      </c>
      <c r="Y112" s="18">
        <f t="shared" si="3"/>
        <v>5.0416052168081471</v>
      </c>
      <c r="Z112" s="18">
        <f t="shared" si="3"/>
        <v>5.0332088613258978</v>
      </c>
      <c r="AA112" s="18">
        <f t="shared" si="3"/>
        <v>5.0234025384269199</v>
      </c>
      <c r="AB112" s="18">
        <f t="shared" si="3"/>
        <v>5.0129064944615767</v>
      </c>
      <c r="AC112" s="18">
        <f t="shared" si="3"/>
        <v>5.0017627958994044</v>
      </c>
      <c r="AD112" s="18">
        <f t="shared" si="3"/>
        <v>4.9901069329097103</v>
      </c>
      <c r="AE112" s="18">
        <f t="shared" si="3"/>
        <v>4.9785710367204032</v>
      </c>
      <c r="AF112" s="18">
        <f t="shared" si="3"/>
        <v>4.9667401267834901</v>
      </c>
      <c r="AG112" s="18">
        <f t="shared" si="3"/>
        <v>4.9545242290931739</v>
      </c>
      <c r="AH112" s="18">
        <f t="shared" si="3"/>
        <v>4.9419842127676867</v>
      </c>
      <c r="AI112" s="18">
        <f t="shared" si="3"/>
        <v>4.9291845640665519</v>
      </c>
      <c r="AJ112" s="18">
        <f t="shared" si="3"/>
        <v>4.9154168036934269</v>
      </c>
      <c r="AK112" s="18">
        <f t="shared" si="3"/>
        <v>4.900417695175916</v>
      </c>
      <c r="AL112" s="18">
        <f t="shared" si="3"/>
        <v>4.8851909191071448</v>
      </c>
      <c r="AM112" s="18">
        <f t="shared" si="3"/>
        <v>4.869811230479475</v>
      </c>
      <c r="AN112" s="18">
        <f t="shared" si="3"/>
        <v>4.8537032821883273</v>
      </c>
      <c r="AO112" s="18">
        <f t="shared" si="3"/>
        <v>4.8374130342541495</v>
      </c>
      <c r="AP112" s="18">
        <f t="shared" si="3"/>
        <v>4.8209683748309287</v>
      </c>
    </row>
    <row r="113" spans="1:42" x14ac:dyDescent="0.2">
      <c r="A113" t="s">
        <v>29</v>
      </c>
      <c r="B113" s="18">
        <f t="shared" si="3"/>
        <v>172.32748983967429</v>
      </c>
      <c r="C113" s="18">
        <f t="shared" si="3"/>
        <v>188.2634706811491</v>
      </c>
      <c r="D113" s="18">
        <f t="shared" si="3"/>
        <v>208.10542142348629</v>
      </c>
      <c r="E113" s="18">
        <f t="shared" si="3"/>
        <v>218.34056508672171</v>
      </c>
      <c r="F113" s="18">
        <f t="shared" si="3"/>
        <v>229.20188414467015</v>
      </c>
      <c r="G113" s="18">
        <f t="shared" si="3"/>
        <v>237.20812190511785</v>
      </c>
      <c r="H113" s="18">
        <f t="shared" si="3"/>
        <v>241.32622539804714</v>
      </c>
      <c r="I113" s="18">
        <f t="shared" si="3"/>
        <v>246.07726481422054</v>
      </c>
      <c r="J113" s="18">
        <f t="shared" si="3"/>
        <v>250.20585792527805</v>
      </c>
      <c r="K113" s="18">
        <f t="shared" si="3"/>
        <v>256.45307743347223</v>
      </c>
      <c r="L113" s="18">
        <f t="shared" si="3"/>
        <v>270.71346843572775</v>
      </c>
      <c r="M113" s="18">
        <f t="shared" si="3"/>
        <v>280.37052090570967</v>
      </c>
      <c r="N113" s="18">
        <f t="shared" si="3"/>
        <v>283.43773045749896</v>
      </c>
      <c r="O113" s="18">
        <f t="shared" si="3"/>
        <v>287.84918101207762</v>
      </c>
      <c r="P113" s="18">
        <f t="shared" si="3"/>
        <v>289.72234667196392</v>
      </c>
      <c r="Q113" s="18">
        <f t="shared" si="3"/>
        <v>289.97642695631873</v>
      </c>
      <c r="R113" s="18">
        <f t="shared" si="3"/>
        <v>290.04575950205219</v>
      </c>
      <c r="S113" s="18">
        <f t="shared" si="3"/>
        <v>289.40538527191666</v>
      </c>
      <c r="T113" s="18">
        <f t="shared" si="3"/>
        <v>285.73851175504802</v>
      </c>
      <c r="U113" s="18">
        <f t="shared" si="3"/>
        <v>278.47384017886833</v>
      </c>
      <c r="V113" s="18">
        <f t="shared" si="3"/>
        <v>264.16593489210561</v>
      </c>
      <c r="W113" s="18">
        <f t="shared" si="3"/>
        <v>236.66121531710809</v>
      </c>
      <c r="X113" s="18">
        <f t="shared" si="3"/>
        <v>205.7261798228368</v>
      </c>
      <c r="Y113" s="18">
        <f t="shared" si="3"/>
        <v>171.42005018824614</v>
      </c>
      <c r="Z113" s="18">
        <f t="shared" si="3"/>
        <v>156.89930054277366</v>
      </c>
      <c r="AA113" s="18">
        <f t="shared" si="3"/>
        <v>154.4305016859696</v>
      </c>
      <c r="AB113" s="18">
        <f t="shared" si="3"/>
        <v>145.46720267646</v>
      </c>
      <c r="AC113" s="18">
        <f t="shared" si="3"/>
        <v>130.0250305713507</v>
      </c>
      <c r="AD113" s="18">
        <f t="shared" si="3"/>
        <v>114.6171670251295</v>
      </c>
      <c r="AE113" s="18">
        <f t="shared" si="3"/>
        <v>99.249005767034504</v>
      </c>
      <c r="AF113" s="18">
        <f t="shared" si="3"/>
        <v>93.756469571060123</v>
      </c>
      <c r="AG113" s="18">
        <f t="shared" si="3"/>
        <v>93.494527334738521</v>
      </c>
      <c r="AH113" s="18">
        <f t="shared" si="3"/>
        <v>93.233148559818616</v>
      </c>
      <c r="AI113" s="18">
        <f t="shared" si="3"/>
        <v>92.948969173342661</v>
      </c>
      <c r="AJ113" s="18">
        <f t="shared" si="3"/>
        <v>92.663638151378393</v>
      </c>
      <c r="AK113" s="18">
        <f t="shared" si="3"/>
        <v>92.343449744479869</v>
      </c>
      <c r="AL113" s="18">
        <f t="shared" si="3"/>
        <v>92.050713801840615</v>
      </c>
      <c r="AM113" s="18">
        <f t="shared" si="3"/>
        <v>91.756261122637341</v>
      </c>
      <c r="AN113" s="18">
        <f t="shared" si="3"/>
        <v>91.45163995006051</v>
      </c>
      <c r="AO113" s="18">
        <f t="shared" si="3"/>
        <v>91.144162184227838</v>
      </c>
      <c r="AP113" s="18">
        <f t="shared" si="3"/>
        <v>90.834905909269068</v>
      </c>
    </row>
    <row r="114" spans="1:42" x14ac:dyDescent="0.2">
      <c r="A114" t="s">
        <v>30</v>
      </c>
      <c r="B114" s="18">
        <f t="shared" si="3"/>
        <v>12.7297816541396</v>
      </c>
      <c r="C114" s="18">
        <f t="shared" si="3"/>
        <v>14.114236500091492</v>
      </c>
      <c r="D114" s="18">
        <f t="shared" si="3"/>
        <v>15.855143269912345</v>
      </c>
      <c r="E114" s="18">
        <f t="shared" si="3"/>
        <v>16.654504342891517</v>
      </c>
      <c r="F114" s="18">
        <f t="shared" si="3"/>
        <v>17.110747041275886</v>
      </c>
      <c r="G114" s="18">
        <f t="shared" si="3"/>
        <v>17.708532239452428</v>
      </c>
      <c r="H114" s="18">
        <f t="shared" si="3"/>
        <v>18.046151399218459</v>
      </c>
      <c r="I114" s="18">
        <f t="shared" si="3"/>
        <v>18.382653450081719</v>
      </c>
      <c r="J114" s="18">
        <f t="shared" si="3"/>
        <v>18.694737788395436</v>
      </c>
      <c r="K114" s="18">
        <f t="shared" si="3"/>
        <v>19.1998056524885</v>
      </c>
      <c r="L114" s="18">
        <f t="shared" si="3"/>
        <v>20.019177037259741</v>
      </c>
      <c r="M114" s="18">
        <f t="shared" si="3"/>
        <v>20.782605994642818</v>
      </c>
      <c r="N114" s="18">
        <f t="shared" si="3"/>
        <v>21.201707338737865</v>
      </c>
      <c r="O114" s="18">
        <f t="shared" si="3"/>
        <v>21.77499401200355</v>
      </c>
      <c r="P114" s="18">
        <f t="shared" si="3"/>
        <v>22.717442339197294</v>
      </c>
      <c r="Q114" s="18">
        <f t="shared" si="3"/>
        <v>23.118723882674338</v>
      </c>
      <c r="R114" s="18">
        <f t="shared" si="3"/>
        <v>23.641663361890945</v>
      </c>
      <c r="S114" s="18">
        <f t="shared" si="3"/>
        <v>23.933133069402722</v>
      </c>
      <c r="T114" s="18">
        <f t="shared" si="3"/>
        <v>27.818230085892726</v>
      </c>
      <c r="U114" s="18">
        <f t="shared" si="3"/>
        <v>28.793196807049235</v>
      </c>
      <c r="V114" s="18">
        <f t="shared" si="3"/>
        <v>31.630515359281887</v>
      </c>
      <c r="W114" s="18">
        <f t="shared" si="3"/>
        <v>33.706733611085269</v>
      </c>
      <c r="X114" s="18">
        <f t="shared" si="3"/>
        <v>34.222616803694237</v>
      </c>
      <c r="Y114" s="18">
        <f t="shared" si="3"/>
        <v>36.498936058165576</v>
      </c>
      <c r="Z114" s="18">
        <f t="shared" si="3"/>
        <v>37.800126480990556</v>
      </c>
      <c r="AA114" s="18">
        <f t="shared" si="3"/>
        <v>38.637007818534549</v>
      </c>
      <c r="AB114" s="18">
        <f t="shared" si="3"/>
        <v>38.981909905999103</v>
      </c>
      <c r="AC114" s="18">
        <f t="shared" si="3"/>
        <v>39.328530614584992</v>
      </c>
      <c r="AD114" s="18">
        <f t="shared" si="3"/>
        <v>39.678731995830105</v>
      </c>
      <c r="AE114" s="18">
        <f t="shared" si="3"/>
        <v>40.039325589854855</v>
      </c>
      <c r="AF114" s="18">
        <f t="shared" si="3"/>
        <v>40.40541518505286</v>
      </c>
      <c r="AG114" s="18">
        <f t="shared" si="3"/>
        <v>40.775390794933394</v>
      </c>
      <c r="AH114" s="18">
        <f t="shared" si="3"/>
        <v>41.149053368271261</v>
      </c>
      <c r="AI114" s="18">
        <f t="shared" si="3"/>
        <v>41.52634082759841</v>
      </c>
      <c r="AJ114" s="18">
        <f t="shared" si="3"/>
        <v>41.907041553351839</v>
      </c>
      <c r="AK114" s="18">
        <f t="shared" si="3"/>
        <v>42.291987677969971</v>
      </c>
      <c r="AL114" s="18">
        <f t="shared" si="3"/>
        <v>42.682237138435646</v>
      </c>
      <c r="AM114" s="18">
        <f t="shared" si="3"/>
        <v>43.078636394657266</v>
      </c>
      <c r="AN114" s="18">
        <f t="shared" si="3"/>
        <v>43.481720848237089</v>
      </c>
      <c r="AO114" s="18">
        <f t="shared" si="3"/>
        <v>43.891871862441334</v>
      </c>
      <c r="AP114" s="18">
        <f t="shared" si="3"/>
        <v>44.309007696705031</v>
      </c>
    </row>
    <row r="115" spans="1:42" x14ac:dyDescent="0.2">
      <c r="A115" t="s">
        <v>31</v>
      </c>
      <c r="B115" s="18">
        <f t="shared" si="3"/>
        <v>0.51415984394544278</v>
      </c>
      <c r="C115" s="18">
        <f t="shared" si="3"/>
        <v>0.53506258100067317</v>
      </c>
      <c r="D115" s="18">
        <f t="shared" si="3"/>
        <v>0.56176440942098371</v>
      </c>
      <c r="E115" s="18">
        <f t="shared" si="3"/>
        <v>0.59246339926343605</v>
      </c>
      <c r="F115" s="18">
        <f t="shared" si="3"/>
        <v>0.60414936357342564</v>
      </c>
      <c r="G115" s="18">
        <f t="shared" si="3"/>
        <v>0.6277878696551592</v>
      </c>
      <c r="H115" s="18">
        <f t="shared" si="3"/>
        <v>0.64616887097555609</v>
      </c>
      <c r="I115" s="18">
        <f t="shared" si="3"/>
        <v>0.66597714862978097</v>
      </c>
      <c r="J115" s="18">
        <f t="shared" si="3"/>
        <v>0.68380301294527635</v>
      </c>
      <c r="K115" s="18">
        <f t="shared" si="3"/>
        <v>0.71985840199662932</v>
      </c>
      <c r="L115" s="18">
        <f t="shared" si="3"/>
        <v>0.76381449679596602</v>
      </c>
      <c r="M115" s="18">
        <f t="shared" si="3"/>
        <v>0.790393119617815</v>
      </c>
      <c r="N115" s="18">
        <f t="shared" si="3"/>
        <v>0.81568865250147427</v>
      </c>
      <c r="O115" s="18">
        <f t="shared" si="3"/>
        <v>0.84369030961002245</v>
      </c>
      <c r="P115" s="18">
        <f t="shared" si="3"/>
        <v>0.8863299226180873</v>
      </c>
      <c r="Q115" s="18">
        <f t="shared" si="3"/>
        <v>0.89655061881243459</v>
      </c>
      <c r="R115" s="18">
        <f t="shared" si="3"/>
        <v>0.90715586079228849</v>
      </c>
      <c r="S115" s="18">
        <f t="shared" si="3"/>
        <v>0.91251094178526859</v>
      </c>
      <c r="T115" s="18">
        <f t="shared" si="3"/>
        <v>0.96911476547061426</v>
      </c>
      <c r="U115" s="18">
        <f t="shared" si="3"/>
        <v>0.97546349024651891</v>
      </c>
      <c r="V115" s="18">
        <f t="shared" si="3"/>
        <v>0.99530606370441743</v>
      </c>
      <c r="W115" s="18">
        <f t="shared" si="3"/>
        <v>1.003506679119232</v>
      </c>
      <c r="X115" s="18">
        <f t="shared" si="3"/>
        <v>1.0028546778046101</v>
      </c>
      <c r="Y115" s="18">
        <f t="shared" si="3"/>
        <v>1.0016585511246752</v>
      </c>
      <c r="Z115" s="18">
        <f t="shared" si="3"/>
        <v>1.0000526237631611</v>
      </c>
      <c r="AA115" s="18">
        <f t="shared" si="3"/>
        <v>0.99814096178347611</v>
      </c>
      <c r="AB115" s="18">
        <f t="shared" si="3"/>
        <v>0.99600268649775858</v>
      </c>
      <c r="AC115" s="18">
        <f t="shared" si="3"/>
        <v>0.99369633622743214</v>
      </c>
      <c r="AD115" s="18">
        <f t="shared" si="3"/>
        <v>0.99128227601960039</v>
      </c>
      <c r="AE115" s="18">
        <f t="shared" si="3"/>
        <v>0.98886416697070145</v>
      </c>
      <c r="AF115" s="18">
        <f t="shared" si="3"/>
        <v>0.98632842536519993</v>
      </c>
      <c r="AG115" s="18">
        <f t="shared" si="3"/>
        <v>0.98368947531148021</v>
      </c>
      <c r="AH115" s="18">
        <f t="shared" si="3"/>
        <v>0.98097225560190615</v>
      </c>
      <c r="AI115" s="18">
        <f t="shared" si="3"/>
        <v>0.97819157157972825</v>
      </c>
      <c r="AJ115" s="18">
        <f t="shared" si="3"/>
        <v>0.9753563521698918</v>
      </c>
      <c r="AK115" s="18">
        <f t="shared" si="3"/>
        <v>0.9724729553095609</v>
      </c>
      <c r="AL115" s="18">
        <f t="shared" si="3"/>
        <v>0.96954657314099657</v>
      </c>
      <c r="AM115" s="18">
        <f t="shared" si="3"/>
        <v>0.96658111027603943</v>
      </c>
      <c r="AN115" s="18">
        <f t="shared" si="3"/>
        <v>0.96357913174961252</v>
      </c>
      <c r="AO115" s="18">
        <f t="shared" si="3"/>
        <v>0.96054302939353176</v>
      </c>
      <c r="AP115" s="18">
        <f t="shared" si="3"/>
        <v>0.95747481750267904</v>
      </c>
    </row>
    <row r="116" spans="1:42" x14ac:dyDescent="0.2">
      <c r="A116" t="s">
        <v>32</v>
      </c>
      <c r="B116" s="18">
        <f t="shared" si="3"/>
        <v>3.0834658799728078E-5</v>
      </c>
      <c r="C116" s="18">
        <f t="shared" si="3"/>
        <v>3.2742111601144456E-5</v>
      </c>
      <c r="D116" s="18">
        <f t="shared" si="3"/>
        <v>3.4977808797031811E-5</v>
      </c>
      <c r="E116" s="18">
        <f t="shared" si="3"/>
        <v>7.3823133668372474E-5</v>
      </c>
      <c r="F116" s="18">
        <f t="shared" si="3"/>
        <v>2.4782508575999196E-4</v>
      </c>
      <c r="G116" s="18">
        <f t="shared" si="3"/>
        <v>3.2232713366097646E-3</v>
      </c>
      <c r="H116" s="18">
        <f t="shared" si="3"/>
        <v>0.50023182878411543</v>
      </c>
      <c r="I116" s="18">
        <f t="shared" si="3"/>
        <v>0.18744841041663407</v>
      </c>
      <c r="J116" s="18">
        <f t="shared" si="3"/>
        <v>0.26712094981691187</v>
      </c>
      <c r="K116" s="18">
        <f t="shared" si="3"/>
        <v>0.33034047021502772</v>
      </c>
      <c r="L116" s="18">
        <f t="shared" si="3"/>
        <v>0.20699001219215579</v>
      </c>
      <c r="M116" s="18">
        <f t="shared" si="3"/>
        <v>0.20682209020139472</v>
      </c>
      <c r="N116" s="18">
        <f t="shared" si="3"/>
        <v>0.25572890047296026</v>
      </c>
      <c r="O116" s="18">
        <f t="shared" si="3"/>
        <v>0.7212845375015694</v>
      </c>
      <c r="P116" s="18">
        <f t="shared" si="3"/>
        <v>0.87997758594520703</v>
      </c>
      <c r="Q116" s="18">
        <f t="shared" si="3"/>
        <v>0.90189663404098286</v>
      </c>
      <c r="R116" s="18">
        <f t="shared" si="3"/>
        <v>1.3443702543181797</v>
      </c>
      <c r="S116" s="18">
        <f t="shared" si="3"/>
        <v>1.435515836602373</v>
      </c>
      <c r="T116" s="18">
        <f t="shared" si="3"/>
        <v>2.8496609817665939</v>
      </c>
      <c r="U116" s="18">
        <f t="shared" si="3"/>
        <v>7.684727641041083</v>
      </c>
      <c r="V116" s="18">
        <f t="shared" si="3"/>
        <v>10.133942791474551</v>
      </c>
      <c r="W116" s="18">
        <f t="shared" si="3"/>
        <v>15.795755677696938</v>
      </c>
      <c r="X116" s="18">
        <f t="shared" si="3"/>
        <v>19.208075763865942</v>
      </c>
      <c r="Y116" s="18">
        <f t="shared" si="3"/>
        <v>20.724175121869258</v>
      </c>
      <c r="Z116" s="18">
        <f t="shared" si="3"/>
        <v>28.850467535829441</v>
      </c>
      <c r="AA116" s="18">
        <f t="shared" si="3"/>
        <v>30.484157328458803</v>
      </c>
      <c r="AB116" s="18">
        <f t="shared" si="3"/>
        <v>35.629877974455589</v>
      </c>
      <c r="AC116" s="18">
        <f t="shared" si="3"/>
        <v>36.229451365930963</v>
      </c>
      <c r="AD116" s="18">
        <f t="shared" si="3"/>
        <v>40.424438926235908</v>
      </c>
      <c r="AE116" s="18">
        <f t="shared" si="3"/>
        <v>52.501361044118234</v>
      </c>
      <c r="AF116" s="18">
        <f t="shared" si="3"/>
        <v>54.042138489113363</v>
      </c>
      <c r="AG116" s="18">
        <f t="shared" si="3"/>
        <v>60.906103408495902</v>
      </c>
      <c r="AH116" s="18">
        <f t="shared" si="3"/>
        <v>63.18416694142018</v>
      </c>
      <c r="AI116" s="18">
        <f t="shared" si="3"/>
        <v>69.339081539706385</v>
      </c>
      <c r="AJ116" s="18">
        <f t="shared" si="3"/>
        <v>76.179536021375597</v>
      </c>
      <c r="AK116" s="18">
        <f t="shared" si="3"/>
        <v>77.192684331442649</v>
      </c>
      <c r="AL116" s="18">
        <f t="shared" si="3"/>
        <v>88.656571097311513</v>
      </c>
      <c r="AM116" s="18">
        <f t="shared" si="3"/>
        <v>97.356771638915845</v>
      </c>
      <c r="AN116" s="18">
        <f t="shared" si="3"/>
        <v>107.16114163126643</v>
      </c>
      <c r="AO116" s="18">
        <f t="shared" si="3"/>
        <v>116.54248723653069</v>
      </c>
      <c r="AP116" s="18">
        <f t="shared" si="3"/>
        <v>119.40680828760776</v>
      </c>
    </row>
    <row r="117" spans="1:42" x14ac:dyDescent="0.2">
      <c r="A117" t="s">
        <v>33</v>
      </c>
      <c r="B117" s="18">
        <f t="shared" si="3"/>
        <v>0</v>
      </c>
      <c r="C117" s="18">
        <f t="shared" si="3"/>
        <v>0</v>
      </c>
      <c r="D117" s="18">
        <f t="shared" si="3"/>
        <v>0</v>
      </c>
      <c r="E117" s="18">
        <f t="shared" si="3"/>
        <v>0</v>
      </c>
      <c r="F117" s="18">
        <f t="shared" si="3"/>
        <v>0</v>
      </c>
      <c r="G117" s="18">
        <f t="shared" si="3"/>
        <v>0</v>
      </c>
      <c r="H117" s="18">
        <f t="shared" si="3"/>
        <v>0</v>
      </c>
      <c r="I117" s="18">
        <f t="shared" si="3"/>
        <v>0</v>
      </c>
      <c r="J117" s="18">
        <f t="shared" si="3"/>
        <v>0</v>
      </c>
      <c r="K117" s="18">
        <f t="shared" si="3"/>
        <v>0</v>
      </c>
      <c r="L117" s="18">
        <f t="shared" si="3"/>
        <v>6.3039516698771766E-3</v>
      </c>
      <c r="M117" s="18">
        <f t="shared" si="3"/>
        <v>2.3646152581380139E-2</v>
      </c>
      <c r="N117" s="18">
        <f t="shared" si="3"/>
        <v>3.8532020730984599E-2</v>
      </c>
      <c r="O117" s="18">
        <f t="shared" si="3"/>
        <v>6.1499166667772193E-2</v>
      </c>
      <c r="P117" s="18">
        <f t="shared" si="3"/>
        <v>9.6322813685217862E-2</v>
      </c>
      <c r="Q117" s="18">
        <f t="shared" si="3"/>
        <v>0.13879543137336778</v>
      </c>
      <c r="R117" s="18">
        <f t="shared" si="3"/>
        <v>0.18201118166413463</v>
      </c>
      <c r="S117" s="18">
        <f t="shared" si="3"/>
        <v>0.22592143072286447</v>
      </c>
      <c r="T117" s="18">
        <f t="shared" si="3"/>
        <v>0.27296167933120385</v>
      </c>
      <c r="U117" s="18">
        <f t="shared" si="3"/>
        <v>0.32459369020248796</v>
      </c>
      <c r="V117" s="18">
        <f t="shared" si="3"/>
        <v>0.38442173033213961</v>
      </c>
      <c r="W117" s="18">
        <f t="shared" si="3"/>
        <v>0.45267513951847621</v>
      </c>
      <c r="X117" s="18">
        <f t="shared" si="3"/>
        <v>0.529366550508103</v>
      </c>
      <c r="Y117" s="18">
        <f t="shared" si="3"/>
        <v>0.61430862370691042</v>
      </c>
      <c r="Z117" s="18">
        <f t="shared" si="3"/>
        <v>0.70715233108469822</v>
      </c>
      <c r="AA117" s="18">
        <f t="shared" si="3"/>
        <v>0.80743691082442526</v>
      </c>
      <c r="AB117" s="18">
        <f t="shared" si="3"/>
        <v>0.91463959485425073</v>
      </c>
      <c r="AC117" s="18">
        <f t="shared" si="3"/>
        <v>1.0282207973132109</v>
      </c>
      <c r="AD117" s="18">
        <f t="shared" si="3"/>
        <v>1.1476609368928732</v>
      </c>
      <c r="AE117" s="18">
        <f t="shared" si="3"/>
        <v>1.2724812305520432</v>
      </c>
      <c r="AF117" s="18">
        <f t="shared" si="3"/>
        <v>1.4022574175205282</v>
      </c>
      <c r="AG117" s="18">
        <f t="shared" si="3"/>
        <v>1.5366276157958325</v>
      </c>
      <c r="AH117" s="18">
        <f t="shared" si="3"/>
        <v>1.6752885411091205</v>
      </c>
      <c r="AI117" s="18">
        <f t="shared" si="3"/>
        <v>1.8179928001864278</v>
      </c>
      <c r="AJ117" s="18">
        <f t="shared" si="3"/>
        <v>1.9645434377757782</v>
      </c>
      <c r="AK117" s="18">
        <f t="shared" si="3"/>
        <v>2.1147890466275339</v>
      </c>
      <c r="AL117" s="18">
        <f t="shared" si="3"/>
        <v>2.2686128981203799</v>
      </c>
      <c r="AM117" s="18">
        <f t="shared" si="3"/>
        <v>2.4126586221325161</v>
      </c>
      <c r="AN117" s="18">
        <f t="shared" si="3"/>
        <v>2.5515714484456318</v>
      </c>
      <c r="AO117" s="18">
        <f t="shared" si="3"/>
        <v>2.6850842034239513</v>
      </c>
      <c r="AP117" s="18">
        <f t="shared" si="3"/>
        <v>2.8129222446271709</v>
      </c>
    </row>
    <row r="118" spans="1:42" x14ac:dyDescent="0.2">
      <c r="A118" t="s">
        <v>36</v>
      </c>
      <c r="B118" s="18">
        <f>B52+B61+B71+B81</f>
        <v>0</v>
      </c>
      <c r="C118" s="18">
        <f t="shared" ref="C118:AP118" si="4">C52+C61+C71+C81</f>
        <v>0</v>
      </c>
      <c r="D118" s="18">
        <f t="shared" si="4"/>
        <v>0</v>
      </c>
      <c r="E118" s="18">
        <f t="shared" si="4"/>
        <v>0</v>
      </c>
      <c r="F118" s="18">
        <f t="shared" si="4"/>
        <v>6.7721655431052666E-8</v>
      </c>
      <c r="G118" s="18">
        <f t="shared" si="4"/>
        <v>6.7721655426184186E-8</v>
      </c>
      <c r="H118" s="18">
        <f t="shared" si="4"/>
        <v>6.7721655430413395E-8</v>
      </c>
      <c r="I118" s="18">
        <f t="shared" si="4"/>
        <v>6.2892344535715896E-8</v>
      </c>
      <c r="J118" s="18">
        <f t="shared" si="4"/>
        <v>6.1037295548864066E-8</v>
      </c>
      <c r="K118" s="18">
        <f t="shared" si="4"/>
        <v>6.1204249942302621E-8</v>
      </c>
      <c r="L118" s="18">
        <f t="shared" si="4"/>
        <v>9.4329241546596632E-8</v>
      </c>
      <c r="M118" s="18">
        <f t="shared" si="4"/>
        <v>9.4167502309112425E-8</v>
      </c>
      <c r="N118" s="18">
        <f t="shared" si="4"/>
        <v>9.3997635458472231E-8</v>
      </c>
      <c r="O118" s="18">
        <f t="shared" si="4"/>
        <v>9.3819686008326653E-8</v>
      </c>
      <c r="P118" s="18">
        <f t="shared" si="4"/>
        <v>9.363370105499334E-8</v>
      </c>
      <c r="Q118" s="18">
        <f t="shared" si="4"/>
        <v>9.3439729756685228E-8</v>
      </c>
      <c r="R118" s="18">
        <f t="shared" si="4"/>
        <v>9.3237823311858563E-8</v>
      </c>
      <c r="S118" s="18">
        <f t="shared" si="4"/>
        <v>9.3028034936693392E-8</v>
      </c>
      <c r="T118" s="18">
        <f t="shared" si="4"/>
        <v>9.2810419841720641E-8</v>
      </c>
      <c r="U118" s="18">
        <f t="shared" si="4"/>
        <v>9.2585035207610978E-8</v>
      </c>
      <c r="V118" s="18">
        <f t="shared" si="4"/>
        <v>9.2352112533540046E-8</v>
      </c>
      <c r="W118" s="18">
        <f t="shared" si="4"/>
        <v>9.2111923714455612E-8</v>
      </c>
      <c r="X118" s="18">
        <f t="shared" si="4"/>
        <v>9.1864968036719949E-8</v>
      </c>
      <c r="Y118" s="18">
        <f t="shared" si="4"/>
        <v>9.1611675286732047E-8</v>
      </c>
      <c r="Z118" s="18">
        <f t="shared" si="4"/>
        <v>9.1352398658123885E-8</v>
      </c>
      <c r="AA118" s="18">
        <f t="shared" si="4"/>
        <v>9.1087472587635796E-8</v>
      </c>
      <c r="AB118" s="18">
        <f t="shared" si="4"/>
        <v>9.0817261446813075E-8</v>
      </c>
      <c r="AC118" s="18">
        <f t="shared" si="4"/>
        <v>9.0542142865771212E-8</v>
      </c>
      <c r="AD118" s="18">
        <f t="shared" si="4"/>
        <v>9.0262354647285378E-8</v>
      </c>
      <c r="AE118" s="18">
        <f t="shared" si="4"/>
        <v>8.9978221539081633E-8</v>
      </c>
      <c r="AF118" s="18">
        <f t="shared" si="4"/>
        <v>8.9690009700061505E-8</v>
      </c>
      <c r="AG118" s="18">
        <f t="shared" si="4"/>
        <v>8.9397983460241475E-8</v>
      </c>
      <c r="AH118" s="18">
        <f t="shared" si="4"/>
        <v>8.9102485053079252E-8</v>
      </c>
      <c r="AI118" s="18">
        <f t="shared" si="4"/>
        <v>8.8803813956881503E-8</v>
      </c>
      <c r="AJ118" s="18">
        <f t="shared" si="4"/>
        <v>8.8502291032000816E-8</v>
      </c>
      <c r="AK118" s="18">
        <f t="shared" si="4"/>
        <v>8.8198266073847117E-8</v>
      </c>
      <c r="AL118" s="18">
        <f t="shared" si="4"/>
        <v>8.7892133167068841E-8</v>
      </c>
      <c r="AM118" s="18">
        <f t="shared" si="4"/>
        <v>8.7584227111928656E-8</v>
      </c>
      <c r="AN118" s="18">
        <f t="shared" si="4"/>
        <v>8.7274792552756872E-8</v>
      </c>
      <c r="AO118" s="18">
        <f t="shared" si="4"/>
        <v>8.6964071953124502E-8</v>
      </c>
      <c r="AP118" s="18">
        <f t="shared" si="4"/>
        <v>8.6652258272442943E-8</v>
      </c>
    </row>
    <row r="119" spans="1:42" x14ac:dyDescent="0.2">
      <c r="A119" t="s">
        <v>34</v>
      </c>
      <c r="B119" s="18">
        <f>B44+B53+B62+B72+B82</f>
        <v>0</v>
      </c>
      <c r="C119" s="18">
        <f t="shared" ref="C119:AP119" si="5">C44+C53+C62+C72+C82</f>
        <v>0</v>
      </c>
      <c r="D119" s="18">
        <f t="shared" si="5"/>
        <v>0</v>
      </c>
      <c r="E119" s="18">
        <f t="shared" si="5"/>
        <v>0</v>
      </c>
      <c r="F119" s="18">
        <f t="shared" si="5"/>
        <v>0</v>
      </c>
      <c r="G119" s="18">
        <f t="shared" si="5"/>
        <v>0</v>
      </c>
      <c r="H119" s="18">
        <f t="shared" si="5"/>
        <v>0</v>
      </c>
      <c r="I119" s="18">
        <f t="shared" si="5"/>
        <v>0</v>
      </c>
      <c r="J119" s="18">
        <f t="shared" si="5"/>
        <v>0</v>
      </c>
      <c r="K119" s="18">
        <f t="shared" si="5"/>
        <v>0</v>
      </c>
      <c r="L119" s="18">
        <f t="shared" si="5"/>
        <v>0</v>
      </c>
      <c r="M119" s="18">
        <f t="shared" si="5"/>
        <v>0</v>
      </c>
      <c r="N119" s="18">
        <f t="shared" si="5"/>
        <v>2.5988502977258533E-6</v>
      </c>
      <c r="O119" s="18">
        <f t="shared" si="5"/>
        <v>8.2758254233411239E-6</v>
      </c>
      <c r="P119" s="18">
        <f t="shared" si="5"/>
        <v>2.1161956554186591E-5</v>
      </c>
      <c r="Q119" s="18">
        <f t="shared" si="5"/>
        <v>5.0411271927098381E-5</v>
      </c>
      <c r="R119" s="18">
        <f t="shared" si="5"/>
        <v>1.1679804543902935E-4</v>
      </c>
      <c r="S119" s="18">
        <f t="shared" si="5"/>
        <v>2.6744387828920473E-4</v>
      </c>
      <c r="T119" s="18">
        <f t="shared" si="5"/>
        <v>6.0914526288626696E-4</v>
      </c>
      <c r="U119" s="18">
        <f t="shared" si="5"/>
        <v>1.3834454413720865E-3</v>
      </c>
      <c r="V119" s="18">
        <f t="shared" si="5"/>
        <v>3.1342688368185614E-3</v>
      </c>
      <c r="W119" s="18">
        <f t="shared" si="5"/>
        <v>7.0743828225760738E-3</v>
      </c>
      <c r="X119" s="18">
        <f t="shared" si="5"/>
        <v>1.5850022512266006E-2</v>
      </c>
      <c r="Y119" s="18">
        <f t="shared" si="5"/>
        <v>3.4969931684195106E-2</v>
      </c>
      <c r="Z119" s="18">
        <f t="shared" si="5"/>
        <v>7.4814888523144815E-2</v>
      </c>
      <c r="AA119" s="18">
        <f t="shared" si="5"/>
        <v>0.15135551572158684</v>
      </c>
      <c r="AB119" s="18">
        <f t="shared" si="5"/>
        <v>0.28097207465780516</v>
      </c>
      <c r="AC119" s="18">
        <f t="shared" si="5"/>
        <v>0.4692569021324533</v>
      </c>
      <c r="AD119" s="18">
        <f t="shared" si="5"/>
        <v>0.70680749757643402</v>
      </c>
      <c r="AE119" s="18">
        <f t="shared" si="5"/>
        <v>0.9780959039136583</v>
      </c>
      <c r="AF119" s="18">
        <f t="shared" si="5"/>
        <v>1.2705311102496344</v>
      </c>
      <c r="AG119" s="18">
        <f t="shared" si="5"/>
        <v>1.5765798856465094</v>
      </c>
      <c r="AH119" s="18">
        <f t="shared" si="5"/>
        <v>1.8923666086467748</v>
      </c>
      <c r="AI119" s="18">
        <f t="shared" si="5"/>
        <v>2.2160585349453115</v>
      </c>
      <c r="AJ119" s="18">
        <f t="shared" si="5"/>
        <v>2.5468461544509364</v>
      </c>
      <c r="AK119" s="18">
        <f t="shared" si="5"/>
        <v>2.8844122155942991</v>
      </c>
      <c r="AL119" s="18">
        <f t="shared" si="5"/>
        <v>3.2286620642693364</v>
      </c>
      <c r="AM119" s="18">
        <f t="shared" si="5"/>
        <v>3.5796137615307546</v>
      </c>
      <c r="AN119" s="18">
        <f t="shared" si="5"/>
        <v>3.9373322358022032</v>
      </c>
      <c r="AO119" s="18">
        <f t="shared" si="5"/>
        <v>4.3019081441645515</v>
      </c>
      <c r="AP119" s="18">
        <f t="shared" si="5"/>
        <v>4.6734452983831538</v>
      </c>
    </row>
    <row r="120" spans="1:42" x14ac:dyDescent="0.2">
      <c r="A120" t="s">
        <v>40</v>
      </c>
      <c r="B120" s="18">
        <f>B73+B83</f>
        <v>0</v>
      </c>
      <c r="C120" s="18">
        <f t="shared" ref="C120:AP120" si="6">C73+C83</f>
        <v>0</v>
      </c>
      <c r="D120" s="18">
        <f t="shared" si="6"/>
        <v>0</v>
      </c>
      <c r="E120" s="18">
        <f t="shared" si="6"/>
        <v>0</v>
      </c>
      <c r="F120" s="18">
        <f t="shared" si="6"/>
        <v>0</v>
      </c>
      <c r="G120" s="18">
        <f t="shared" si="6"/>
        <v>0</v>
      </c>
      <c r="H120" s="18">
        <f t="shared" si="6"/>
        <v>0</v>
      </c>
      <c r="I120" s="18">
        <f t="shared" si="6"/>
        <v>0</v>
      </c>
      <c r="J120" s="18">
        <f t="shared" si="6"/>
        <v>0</v>
      </c>
      <c r="K120" s="18">
        <f t="shared" si="6"/>
        <v>0</v>
      </c>
      <c r="L120" s="18">
        <f t="shared" si="6"/>
        <v>5.9217485011279401E-2</v>
      </c>
      <c r="M120" s="18">
        <f t="shared" si="6"/>
        <v>0.14895042663346539</v>
      </c>
      <c r="N120" s="18">
        <f t="shared" si="6"/>
        <v>0.14893169332366588</v>
      </c>
      <c r="O120" s="18">
        <f t="shared" si="6"/>
        <v>0.1488995610952496</v>
      </c>
      <c r="P120" s="18">
        <f t="shared" si="6"/>
        <v>0.14885403862183966</v>
      </c>
      <c r="Q120" s="18">
        <f t="shared" si="6"/>
        <v>0.14879513818942466</v>
      </c>
      <c r="R120" s="18">
        <f t="shared" si="6"/>
        <v>0.14872287569083276</v>
      </c>
      <c r="S120" s="18">
        <f t="shared" si="6"/>
        <v>0.14863727061858439</v>
      </c>
      <c r="T120" s="18">
        <f t="shared" si="6"/>
        <v>0.14853834605612939</v>
      </c>
      <c r="U120" s="18">
        <f t="shared" si="6"/>
        <v>0.1484261286674731</v>
      </c>
      <c r="V120" s="18">
        <f t="shared" si="6"/>
        <v>0.14830064868519843</v>
      </c>
      <c r="W120" s="18">
        <f t="shared" si="6"/>
        <v>0.14816193989689144</v>
      </c>
      <c r="X120" s="18">
        <f t="shared" si="6"/>
        <v>0.14801003962997866</v>
      </c>
      <c r="Y120" s="18">
        <f t="shared" si="6"/>
        <v>0.14784498873498567</v>
      </c>
      <c r="Z120" s="18">
        <f t="shared" si="6"/>
        <v>0.14766683156722821</v>
      </c>
      <c r="AA120" s="18">
        <f t="shared" si="6"/>
        <v>0.14747561596694628</v>
      </c>
      <c r="AB120" s="18">
        <f t="shared" si="6"/>
        <v>0.14727139323789426</v>
      </c>
      <c r="AC120" s="18">
        <f t="shared" si="6"/>
        <v>0.14705421812440031</v>
      </c>
      <c r="AD120" s="18">
        <f t="shared" si="6"/>
        <v>0.14682414878690953</v>
      </c>
      <c r="AE120" s="18">
        <f t="shared" si="6"/>
        <v>0.14658124677602613</v>
      </c>
      <c r="AF120" s="18">
        <f t="shared" si="6"/>
        <v>0.14632557700507048</v>
      </c>
      <c r="AG120" s="18">
        <f t="shared" si="6"/>
        <v>0.14605720772116904</v>
      </c>
      <c r="AH120" s="18">
        <f t="shared" si="6"/>
        <v>0.14577621047489397</v>
      </c>
      <c r="AI120" s="18">
        <f t="shared" si="6"/>
        <v>0.14548266008847263</v>
      </c>
      <c r="AJ120" s="18">
        <f t="shared" si="6"/>
        <v>0.1451766346225854</v>
      </c>
      <c r="AK120" s="18">
        <f t="shared" si="6"/>
        <v>0.14485821534177407</v>
      </c>
      <c r="AL120" s="18">
        <f t="shared" si="6"/>
        <v>0.14452748667848039</v>
      </c>
      <c r="AM120" s="18">
        <f t="shared" si="6"/>
        <v>0.14418453619573846</v>
      </c>
      <c r="AN120" s="18">
        <f t="shared" si="6"/>
        <v>0.14382945454854382</v>
      </c>
      <c r="AO120" s="18">
        <f t="shared" si="6"/>
        <v>0.14346233544392223</v>
      </c>
      <c r="AP120" s="18">
        <f t="shared" si="6"/>
        <v>0.14308327559972397</v>
      </c>
    </row>
    <row r="122" spans="1:42" x14ac:dyDescent="0.2">
      <c r="A122" t="s">
        <v>184</v>
      </c>
    </row>
    <row r="123" spans="1:42" x14ac:dyDescent="0.2">
      <c r="B123" s="1">
        <v>2010</v>
      </c>
      <c r="C123" s="1">
        <v>2011</v>
      </c>
      <c r="D123" s="1">
        <v>2012</v>
      </c>
      <c r="E123" s="1">
        <v>2013</v>
      </c>
      <c r="F123" s="1">
        <v>2014</v>
      </c>
      <c r="G123" s="1">
        <v>2015</v>
      </c>
      <c r="H123" s="1">
        <v>2016</v>
      </c>
      <c r="I123" s="1">
        <v>2017</v>
      </c>
      <c r="J123" s="1">
        <v>2018</v>
      </c>
      <c r="K123" s="1">
        <v>2019</v>
      </c>
      <c r="L123" s="1">
        <v>2020</v>
      </c>
      <c r="M123" s="1">
        <v>2021</v>
      </c>
      <c r="N123" s="1">
        <v>2022</v>
      </c>
      <c r="O123" s="1">
        <v>2023</v>
      </c>
      <c r="P123" s="1">
        <v>2024</v>
      </c>
      <c r="Q123" s="1">
        <v>2025</v>
      </c>
      <c r="R123" s="1">
        <v>2026</v>
      </c>
      <c r="S123" s="1">
        <v>2027</v>
      </c>
      <c r="T123" s="1">
        <v>2028</v>
      </c>
      <c r="U123" s="1">
        <v>2029</v>
      </c>
      <c r="V123" s="1">
        <v>2030</v>
      </c>
      <c r="W123" s="1">
        <v>2031</v>
      </c>
      <c r="X123" s="1">
        <v>2032</v>
      </c>
      <c r="Y123" s="1">
        <v>2033</v>
      </c>
      <c r="Z123" s="1">
        <v>2034</v>
      </c>
      <c r="AA123" s="1">
        <v>2035</v>
      </c>
      <c r="AB123" s="1">
        <v>2036</v>
      </c>
      <c r="AC123" s="1">
        <v>2037</v>
      </c>
      <c r="AD123" s="1">
        <v>2038</v>
      </c>
      <c r="AE123" s="1">
        <v>2039</v>
      </c>
      <c r="AF123" s="1">
        <v>2040</v>
      </c>
      <c r="AG123" s="1">
        <v>2041</v>
      </c>
      <c r="AH123" s="1">
        <v>2042</v>
      </c>
      <c r="AI123" s="1">
        <v>2043</v>
      </c>
      <c r="AJ123" s="1">
        <v>2044</v>
      </c>
      <c r="AK123" s="1">
        <v>2045</v>
      </c>
      <c r="AL123" s="1">
        <v>2046</v>
      </c>
      <c r="AM123" s="1">
        <v>2047</v>
      </c>
      <c r="AN123" s="1">
        <v>2048</v>
      </c>
      <c r="AO123" s="1">
        <v>2049</v>
      </c>
      <c r="AP123" s="1">
        <v>2050</v>
      </c>
    </row>
    <row r="124" spans="1:42" x14ac:dyDescent="0.2">
      <c r="A124" t="s">
        <v>185</v>
      </c>
      <c r="B124" s="90">
        <f>B8</f>
        <v>52.731829564547247</v>
      </c>
      <c r="C124" s="90">
        <f t="shared" ref="C124:AP124" si="7">C8</f>
        <v>57.026490834174069</v>
      </c>
      <c r="D124" s="90">
        <f t="shared" si="7"/>
        <v>61.099283483988359</v>
      </c>
      <c r="E124" s="90">
        <f t="shared" si="7"/>
        <v>64.847079434070778</v>
      </c>
      <c r="F124" s="90">
        <f t="shared" si="7"/>
        <v>68.953795405157678</v>
      </c>
      <c r="G124" s="90">
        <f t="shared" si="7"/>
        <v>72.581101765631274</v>
      </c>
      <c r="H124" s="90">
        <f t="shared" si="7"/>
        <v>75.832816225058551</v>
      </c>
      <c r="I124" s="90">
        <f t="shared" si="7"/>
        <v>78.788940338692527</v>
      </c>
      <c r="J124" s="90">
        <f t="shared" si="7"/>
        <v>81.861022066290275</v>
      </c>
      <c r="K124" s="90">
        <f t="shared" si="7"/>
        <v>84.886776243192912</v>
      </c>
      <c r="L124" s="90">
        <f t="shared" si="7"/>
        <v>88.923014363925361</v>
      </c>
      <c r="M124" s="90">
        <f t="shared" si="7"/>
        <v>91.21968759170592</v>
      </c>
      <c r="N124" s="90">
        <f t="shared" si="7"/>
        <v>91.922793387120521</v>
      </c>
      <c r="O124" s="90">
        <f t="shared" si="7"/>
        <v>92.560313978744475</v>
      </c>
      <c r="P124" s="90">
        <f t="shared" si="7"/>
        <v>93.101324044123871</v>
      </c>
      <c r="Q124" s="90">
        <f t="shared" si="7"/>
        <v>93.547256435717969</v>
      </c>
      <c r="R124" s="90">
        <f t="shared" si="7"/>
        <v>93.924090191015907</v>
      </c>
      <c r="S124" s="90">
        <f t="shared" si="7"/>
        <v>94.256136651609395</v>
      </c>
      <c r="T124" s="90">
        <f t="shared" si="7"/>
        <v>94.601461827752914</v>
      </c>
      <c r="U124" s="90">
        <f t="shared" si="7"/>
        <v>94.943378230245216</v>
      </c>
      <c r="V124" s="90">
        <f t="shared" si="7"/>
        <v>95.272393600917084</v>
      </c>
      <c r="W124" s="90">
        <f t="shared" si="7"/>
        <v>95.583769620427617</v>
      </c>
      <c r="X124" s="90">
        <f t="shared" si="7"/>
        <v>95.875372095795043</v>
      </c>
      <c r="Y124" s="90">
        <f t="shared" si="7"/>
        <v>96.146359806366775</v>
      </c>
      <c r="Z124" s="90">
        <f t="shared" si="7"/>
        <v>96.396562001451031</v>
      </c>
      <c r="AA124" s="90">
        <f t="shared" si="7"/>
        <v>96.626139179818594</v>
      </c>
      <c r="AB124" s="90">
        <f t="shared" si="7"/>
        <v>96.835446553863548</v>
      </c>
      <c r="AC124" s="90">
        <f t="shared" si="7"/>
        <v>97.024972590283056</v>
      </c>
      <c r="AD124" s="90">
        <f t="shared" si="7"/>
        <v>97.195155557169088</v>
      </c>
      <c r="AE124" s="90">
        <f t="shared" si="7"/>
        <v>97.346467139551109</v>
      </c>
      <c r="AF124" s="90">
        <f t="shared" si="7"/>
        <v>97.479396206395876</v>
      </c>
      <c r="AG124" s="90">
        <f t="shared" si="7"/>
        <v>97.59944006499488</v>
      </c>
      <c r="AH124" s="90">
        <f t="shared" si="7"/>
        <v>97.703414435405364</v>
      </c>
      <c r="AI124" s="90">
        <f t="shared" si="7"/>
        <v>97.722144407091605</v>
      </c>
      <c r="AJ124" s="90">
        <f t="shared" si="7"/>
        <v>97.739079949010844</v>
      </c>
      <c r="AK124" s="90">
        <f t="shared" si="7"/>
        <v>97.76144816381148</v>
      </c>
      <c r="AL124" s="90">
        <f t="shared" si="7"/>
        <v>97.783565874026991</v>
      </c>
      <c r="AM124" s="90">
        <f t="shared" si="7"/>
        <v>97.805932478774508</v>
      </c>
      <c r="AN124" s="90">
        <f t="shared" si="7"/>
        <v>97.828929998044927</v>
      </c>
      <c r="AO124" s="90">
        <f t="shared" si="7"/>
        <v>97.853048081097327</v>
      </c>
      <c r="AP124" s="90">
        <f t="shared" si="7"/>
        <v>97.87884701480948</v>
      </c>
    </row>
    <row r="125" spans="1:42" x14ac:dyDescent="0.2">
      <c r="A125" t="s">
        <v>186</v>
      </c>
      <c r="B125" s="90">
        <f>B17</f>
        <v>17.9594723664183</v>
      </c>
      <c r="C125" s="90">
        <f t="shared" ref="C125:AP125" si="8">C17</f>
        <v>19.490197147901764</v>
      </c>
      <c r="D125" s="90">
        <f t="shared" si="8"/>
        <v>20.886381602052115</v>
      </c>
      <c r="E125" s="90">
        <f t="shared" si="8"/>
        <v>22.171721657489641</v>
      </c>
      <c r="F125" s="90">
        <f t="shared" si="8"/>
        <v>23.579737400946676</v>
      </c>
      <c r="G125" s="90">
        <f t="shared" si="8"/>
        <v>24.823897590267986</v>
      </c>
      <c r="H125" s="90">
        <f t="shared" si="8"/>
        <v>25.941180191213107</v>
      </c>
      <c r="I125" s="90">
        <f t="shared" si="8"/>
        <v>26.957235757862509</v>
      </c>
      <c r="J125" s="90">
        <f t="shared" si="8"/>
        <v>28.013278468155818</v>
      </c>
      <c r="K125" s="90">
        <f t="shared" si="8"/>
        <v>29.053155978521719</v>
      </c>
      <c r="L125" s="90">
        <f t="shared" si="8"/>
        <v>30.385443344293048</v>
      </c>
      <c r="M125" s="90">
        <f t="shared" si="8"/>
        <v>31.164431900219594</v>
      </c>
      <c r="N125" s="90">
        <f t="shared" si="8"/>
        <v>31.85222845777767</v>
      </c>
      <c r="O125" s="90">
        <f t="shared" si="8"/>
        <v>32.231991262096351</v>
      </c>
      <c r="P125" s="90">
        <f t="shared" si="8"/>
        <v>32.970567242251398</v>
      </c>
      <c r="Q125" s="90">
        <f t="shared" si="8"/>
        <v>33.766741023075411</v>
      </c>
      <c r="R125" s="90">
        <f t="shared" si="8"/>
        <v>34.595030016459297</v>
      </c>
      <c r="S125" s="90">
        <f t="shared" si="8"/>
        <v>35.456003686739685</v>
      </c>
      <c r="T125" s="90">
        <f t="shared" si="8"/>
        <v>36.502920059050787</v>
      </c>
      <c r="U125" s="90">
        <f t="shared" si="8"/>
        <v>37.704880285115493</v>
      </c>
      <c r="V125" s="90">
        <f t="shared" si="8"/>
        <v>38.956459405611234</v>
      </c>
      <c r="W125" s="90">
        <f t="shared" si="8"/>
        <v>40.02375071830545</v>
      </c>
      <c r="X125" s="90">
        <f t="shared" si="8"/>
        <v>40.999048480021408</v>
      </c>
      <c r="Y125" s="90">
        <f t="shared" si="8"/>
        <v>41.868426389967389</v>
      </c>
      <c r="Z125" s="90">
        <f t="shared" si="8"/>
        <v>42.691816450061246</v>
      </c>
      <c r="AA125" s="90">
        <f t="shared" si="8"/>
        <v>43.46821484357212</v>
      </c>
      <c r="AB125" s="90">
        <f t="shared" si="8"/>
        <v>44.198404898420861</v>
      </c>
      <c r="AC125" s="90">
        <f t="shared" si="8"/>
        <v>44.88405809039952</v>
      </c>
      <c r="AD125" s="90">
        <f t="shared" si="8"/>
        <v>45.527223080599882</v>
      </c>
      <c r="AE125" s="90">
        <f t="shared" si="8"/>
        <v>46.130113887551218</v>
      </c>
      <c r="AF125" s="90">
        <f t="shared" si="8"/>
        <v>46.694988834849234</v>
      </c>
      <c r="AG125" s="90">
        <f t="shared" si="8"/>
        <v>47.224091332478615</v>
      </c>
      <c r="AH125" s="90">
        <f t="shared" si="8"/>
        <v>47.71960203191167</v>
      </c>
      <c r="AI125" s="90">
        <f t="shared" si="8"/>
        <v>48.183598019983677</v>
      </c>
      <c r="AJ125" s="90">
        <f t="shared" si="8"/>
        <v>48.618079916465845</v>
      </c>
      <c r="AK125" s="90">
        <f t="shared" si="8"/>
        <v>49.029956613182783</v>
      </c>
      <c r="AL125" s="90">
        <f t="shared" si="8"/>
        <v>49.417462022393416</v>
      </c>
      <c r="AM125" s="90">
        <f t="shared" si="8"/>
        <v>49.783781470912714</v>
      </c>
      <c r="AN125" s="90">
        <f t="shared" si="8"/>
        <v>50.040473334990644</v>
      </c>
      <c r="AO125" s="90">
        <f t="shared" si="8"/>
        <v>50.29950455696202</v>
      </c>
      <c r="AP125" s="90">
        <f t="shared" si="8"/>
        <v>50.561083199170817</v>
      </c>
    </row>
    <row r="126" spans="1:42" x14ac:dyDescent="0.2">
      <c r="A126" t="s">
        <v>187</v>
      </c>
      <c r="B126" s="90">
        <f>B26</f>
        <v>21.152448957686214</v>
      </c>
      <c r="C126" s="90">
        <f t="shared" ref="C126:AP126" si="9">C26</f>
        <v>23.218567007558256</v>
      </c>
      <c r="D126" s="90">
        <f t="shared" si="9"/>
        <v>25.562939153732604</v>
      </c>
      <c r="E126" s="90">
        <f t="shared" si="9"/>
        <v>28.445924456090232</v>
      </c>
      <c r="F126" s="90">
        <f t="shared" si="9"/>
        <v>31.683024005100769</v>
      </c>
      <c r="G126" s="90">
        <f t="shared" si="9"/>
        <v>34.386718692292561</v>
      </c>
      <c r="H126" s="90">
        <f t="shared" si="9"/>
        <v>36.930649836680359</v>
      </c>
      <c r="I126" s="90">
        <f t="shared" si="9"/>
        <v>39.654114437375085</v>
      </c>
      <c r="J126" s="90">
        <f t="shared" si="9"/>
        <v>42.792726396136068</v>
      </c>
      <c r="K126" s="90">
        <f t="shared" si="9"/>
        <v>46.168361636506681</v>
      </c>
      <c r="L126" s="90">
        <f t="shared" si="9"/>
        <v>50.62002663921006</v>
      </c>
      <c r="M126" s="90">
        <f t="shared" si="9"/>
        <v>53.456182728198584</v>
      </c>
      <c r="N126" s="90">
        <f t="shared" si="9"/>
        <v>54.675082833967508</v>
      </c>
      <c r="O126" s="90">
        <f t="shared" si="9"/>
        <v>55.600283763210626</v>
      </c>
      <c r="P126" s="90">
        <f t="shared" si="9"/>
        <v>55.999432242796715</v>
      </c>
      <c r="Q126" s="90">
        <f t="shared" si="9"/>
        <v>56.223655703046752</v>
      </c>
      <c r="R126" s="90">
        <f t="shared" si="9"/>
        <v>56.313667554900874</v>
      </c>
      <c r="S126" s="90">
        <f t="shared" si="9"/>
        <v>56.368275818099384</v>
      </c>
      <c r="T126" s="90">
        <f t="shared" si="9"/>
        <v>56.580148503229509</v>
      </c>
      <c r="U126" s="90">
        <f t="shared" si="9"/>
        <v>56.598979797461936</v>
      </c>
      <c r="V126" s="90">
        <f t="shared" si="9"/>
        <v>56.789268005134858</v>
      </c>
      <c r="W126" s="90">
        <f t="shared" si="9"/>
        <v>56.710185028208045</v>
      </c>
      <c r="X126" s="90">
        <f t="shared" si="9"/>
        <v>56.783372963892454</v>
      </c>
      <c r="Y126" s="90">
        <f t="shared" si="9"/>
        <v>56.851214263198401</v>
      </c>
      <c r="Z126" s="90">
        <f t="shared" si="9"/>
        <v>56.745253680245554</v>
      </c>
      <c r="AA126" s="90">
        <f t="shared" si="9"/>
        <v>56.640411673423003</v>
      </c>
      <c r="AB126" s="90">
        <f t="shared" si="9"/>
        <v>56.531024835145203</v>
      </c>
      <c r="AC126" s="90">
        <f t="shared" si="9"/>
        <v>56.417190773770301</v>
      </c>
      <c r="AD126" s="90">
        <f t="shared" si="9"/>
        <v>56.298964304294877</v>
      </c>
      <c r="AE126" s="90">
        <f t="shared" si="9"/>
        <v>56.17639398184054</v>
      </c>
      <c r="AF126" s="90">
        <f t="shared" si="9"/>
        <v>56.060367441822933</v>
      </c>
      <c r="AG126" s="90">
        <f t="shared" si="9"/>
        <v>56.027014738146498</v>
      </c>
      <c r="AH126" s="90">
        <f t="shared" si="9"/>
        <v>55.990535962538161</v>
      </c>
      <c r="AI126" s="90">
        <f t="shared" si="9"/>
        <v>55.950993861670355</v>
      </c>
      <c r="AJ126" s="90">
        <f t="shared" si="9"/>
        <v>55.908464304664378</v>
      </c>
      <c r="AK126" s="90">
        <f t="shared" si="9"/>
        <v>55.863044071904227</v>
      </c>
      <c r="AL126" s="90">
        <f t="shared" si="9"/>
        <v>55.811226759611039</v>
      </c>
      <c r="AM126" s="90">
        <f t="shared" si="9"/>
        <v>55.75405803689717</v>
      </c>
      <c r="AN126" s="90">
        <f t="shared" si="9"/>
        <v>55.691600405805403</v>
      </c>
      <c r="AO126" s="90">
        <f t="shared" si="9"/>
        <v>55.623978206067697</v>
      </c>
      <c r="AP126" s="90">
        <f t="shared" si="9"/>
        <v>55.551366924757083</v>
      </c>
    </row>
    <row r="127" spans="1:42" x14ac:dyDescent="0.2">
      <c r="A127" t="s">
        <v>188</v>
      </c>
      <c r="B127" s="90">
        <f>B37</f>
        <v>11.333304365048074</v>
      </c>
      <c r="C127" s="90">
        <f t="shared" ref="C127:AP127" si="10">C37</f>
        <v>12.034390221091535</v>
      </c>
      <c r="D127" s="90">
        <f t="shared" si="10"/>
        <v>12.856122576025173</v>
      </c>
      <c r="E127" s="90">
        <f t="shared" si="10"/>
        <v>13.584127929089254</v>
      </c>
      <c r="F127" s="90">
        <f t="shared" si="10"/>
        <v>14.315080668461841</v>
      </c>
      <c r="G127" s="90">
        <f t="shared" si="10"/>
        <v>14.816726458258255</v>
      </c>
      <c r="H127" s="90">
        <f t="shared" si="10"/>
        <v>15.095746055210006</v>
      </c>
      <c r="I127" s="90">
        <f t="shared" si="10"/>
        <v>15.324463524871145</v>
      </c>
      <c r="J127" s="90">
        <f t="shared" si="10"/>
        <v>15.472422513378362</v>
      </c>
      <c r="K127" s="90">
        <f t="shared" si="10"/>
        <v>15.679722275522233</v>
      </c>
      <c r="L127" s="90">
        <f t="shared" si="10"/>
        <v>15.870677103257828</v>
      </c>
      <c r="M127" s="90">
        <f t="shared" si="10"/>
        <v>15.939736950410872</v>
      </c>
      <c r="N127" s="90">
        <f t="shared" si="10"/>
        <v>16.360708331121529</v>
      </c>
      <c r="O127" s="90">
        <f t="shared" si="10"/>
        <v>17.077721002198931</v>
      </c>
      <c r="P127" s="90">
        <f t="shared" si="10"/>
        <v>17.73006812030134</v>
      </c>
      <c r="Q127" s="90">
        <f t="shared" si="10"/>
        <v>18.072377352417021</v>
      </c>
      <c r="R127" s="90">
        <f t="shared" si="10"/>
        <v>18.364250128571211</v>
      </c>
      <c r="S127" s="90">
        <f t="shared" si="10"/>
        <v>18.501041165517247</v>
      </c>
      <c r="T127" s="90">
        <f t="shared" si="10"/>
        <v>18.769987065510584</v>
      </c>
      <c r="U127" s="90">
        <f t="shared" si="10"/>
        <v>19.044198770489256</v>
      </c>
      <c r="V127" s="90">
        <f t="shared" si="10"/>
        <v>19.144747164364091</v>
      </c>
      <c r="W127" s="90">
        <f t="shared" si="10"/>
        <v>19.231040822138713</v>
      </c>
      <c r="X127" s="90">
        <f t="shared" si="10"/>
        <v>19.304259066148969</v>
      </c>
      <c r="Y127" s="90">
        <f t="shared" si="10"/>
        <v>19.366351617622055</v>
      </c>
      <c r="Z127" s="90">
        <f t="shared" si="10"/>
        <v>19.41914355132986</v>
      </c>
      <c r="AA127" s="90">
        <f t="shared" si="10"/>
        <v>19.464087268237172</v>
      </c>
      <c r="AB127" s="90">
        <f t="shared" si="10"/>
        <v>19.502310827224772</v>
      </c>
      <c r="AC127" s="90">
        <f t="shared" si="10"/>
        <v>19.534698003830705</v>
      </c>
      <c r="AD127" s="90">
        <f t="shared" si="10"/>
        <v>19.579232791265778</v>
      </c>
      <c r="AE127" s="90">
        <f t="shared" si="10"/>
        <v>19.774708743675177</v>
      </c>
      <c r="AF127" s="90">
        <f t="shared" si="10"/>
        <v>20.00015826277005</v>
      </c>
      <c r="AG127" s="90">
        <f t="shared" si="10"/>
        <v>20.221357867066757</v>
      </c>
      <c r="AH127" s="90">
        <f t="shared" si="10"/>
        <v>20.445310054617771</v>
      </c>
      <c r="AI127" s="90">
        <f t="shared" si="10"/>
        <v>20.68195279887815</v>
      </c>
      <c r="AJ127" s="90">
        <f t="shared" si="10"/>
        <v>20.96868513449909</v>
      </c>
      <c r="AK127" s="90">
        <f t="shared" si="10"/>
        <v>21.280224188163132</v>
      </c>
      <c r="AL127" s="90">
        <f t="shared" si="10"/>
        <v>21.615751332470857</v>
      </c>
      <c r="AM127" s="90">
        <f t="shared" si="10"/>
        <v>21.974620938748235</v>
      </c>
      <c r="AN127" s="90">
        <f t="shared" si="10"/>
        <v>22.384094146055347</v>
      </c>
      <c r="AO127" s="90">
        <f t="shared" si="10"/>
        <v>22.8230291476819</v>
      </c>
      <c r="AP127" s="90">
        <f t="shared" si="10"/>
        <v>23.300339986963522</v>
      </c>
    </row>
    <row r="128" spans="1:42" x14ac:dyDescent="0.2">
      <c r="A128" t="s">
        <v>189</v>
      </c>
      <c r="B128" s="90">
        <f>B45</f>
        <v>51.447640107646542</v>
      </c>
      <c r="C128" s="90">
        <f t="shared" ref="C128:AP128" si="11">C45</f>
        <v>53.266225731504548</v>
      </c>
      <c r="D128" s="90">
        <f t="shared" si="11"/>
        <v>55.682308396248629</v>
      </c>
      <c r="E128" s="90">
        <f t="shared" si="11"/>
        <v>58.741420385265535</v>
      </c>
      <c r="F128" s="90">
        <f t="shared" si="11"/>
        <v>56.894798122790078</v>
      </c>
      <c r="G128" s="90">
        <f t="shared" si="11"/>
        <v>59.313845263852862</v>
      </c>
      <c r="H128" s="90">
        <f t="shared" si="11"/>
        <v>61.362432841796817</v>
      </c>
      <c r="I128" s="90">
        <f t="shared" si="11"/>
        <v>63.714521645022458</v>
      </c>
      <c r="J128" s="90">
        <f t="shared" si="11"/>
        <v>65.557078773054599</v>
      </c>
      <c r="K128" s="90">
        <f t="shared" si="11"/>
        <v>67.886724782740629</v>
      </c>
      <c r="L128" s="90">
        <f t="shared" si="11"/>
        <v>66.670846963815933</v>
      </c>
      <c r="M128" s="90">
        <f t="shared" si="11"/>
        <v>69.513433404534339</v>
      </c>
      <c r="N128" s="90">
        <f t="shared" si="11"/>
        <v>70.791117876566133</v>
      </c>
      <c r="O128" s="90">
        <f t="shared" si="11"/>
        <v>71.552785779978251</v>
      </c>
      <c r="P128" s="90">
        <f t="shared" si="11"/>
        <v>73.077893942838998</v>
      </c>
      <c r="Q128" s="90">
        <f t="shared" si="11"/>
        <v>72.940096483915227</v>
      </c>
      <c r="R128" s="90">
        <f t="shared" si="11"/>
        <v>72.796067328940296</v>
      </c>
      <c r="S128" s="90">
        <f t="shared" si="11"/>
        <v>72.645844456463223</v>
      </c>
      <c r="T128" s="90">
        <f t="shared" si="11"/>
        <v>77.668194872767344</v>
      </c>
      <c r="U128" s="90">
        <f t="shared" si="11"/>
        <v>77.505238732314098</v>
      </c>
      <c r="V128" s="90">
        <f t="shared" si="11"/>
        <v>80.632559008782053</v>
      </c>
      <c r="W128" s="90">
        <f t="shared" si="11"/>
        <v>82.310645440639732</v>
      </c>
      <c r="X128" s="90">
        <f t="shared" si="11"/>
        <v>82.128417572276362</v>
      </c>
      <c r="Y128" s="90">
        <f t="shared" si="11"/>
        <v>84.989749624615001</v>
      </c>
      <c r="Z128" s="90">
        <f t="shared" si="11"/>
        <v>86.535841938388728</v>
      </c>
      <c r="AA128" s="90">
        <f t="shared" si="11"/>
        <v>87.923548284052004</v>
      </c>
      <c r="AB128" s="90">
        <f t="shared" si="11"/>
        <v>87.717395975161352</v>
      </c>
      <c r="AC128" s="90">
        <f t="shared" si="11"/>
        <v>87.505652879521136</v>
      </c>
      <c r="AD128" s="90">
        <f t="shared" si="11"/>
        <v>89.691123342391521</v>
      </c>
      <c r="AE128" s="90">
        <f t="shared" si="11"/>
        <v>90.925308764430909</v>
      </c>
      <c r="AF128" s="90">
        <f t="shared" si="11"/>
        <v>91.428239037469012</v>
      </c>
      <c r="AG128" s="90">
        <f t="shared" si="11"/>
        <v>91.973897246130889</v>
      </c>
      <c r="AH128" s="90">
        <f t="shared" si="11"/>
        <v>92.713398517829461</v>
      </c>
      <c r="AI128" s="90">
        <f t="shared" si="11"/>
        <v>93.261914380973607</v>
      </c>
      <c r="AJ128" s="90">
        <f t="shared" si="11"/>
        <v>94.144780342070803</v>
      </c>
      <c r="AK128" s="90">
        <f t="shared" si="11"/>
        <v>93.892378085970364</v>
      </c>
      <c r="AL128" s="90">
        <f t="shared" si="11"/>
        <v>93.635670107064684</v>
      </c>
      <c r="AM128" s="90">
        <f t="shared" si="11"/>
        <v>95.300422585108507</v>
      </c>
      <c r="AN128" s="90">
        <f t="shared" si="11"/>
        <v>95.035604491745062</v>
      </c>
      <c r="AO128" s="90">
        <f t="shared" si="11"/>
        <v>94.766918908190917</v>
      </c>
      <c r="AP128" s="90">
        <f t="shared" si="11"/>
        <v>94.918587835187708</v>
      </c>
    </row>
    <row r="129" spans="1:42" x14ac:dyDescent="0.2">
      <c r="A129" t="s">
        <v>190</v>
      </c>
      <c r="B129" s="90">
        <f>B54</f>
        <v>1.4367690397421196</v>
      </c>
      <c r="C129" s="90">
        <f t="shared" ref="C129:AP129" si="12">C54</f>
        <v>1.4396478070899561</v>
      </c>
      <c r="D129" s="90">
        <f t="shared" si="12"/>
        <v>1.4410871915257093</v>
      </c>
      <c r="E129" s="90">
        <f t="shared" si="12"/>
        <v>1.4439659589995406</v>
      </c>
      <c r="F129" s="90">
        <f t="shared" si="12"/>
        <v>6.2040808718599347</v>
      </c>
      <c r="G129" s="90">
        <f t="shared" si="12"/>
        <v>6.2164497482299419</v>
      </c>
      <c r="H129" s="90">
        <f t="shared" si="12"/>
        <v>5.8227278668595925</v>
      </c>
      <c r="I129" s="90">
        <f t="shared" si="12"/>
        <v>5.6989111704817752</v>
      </c>
      <c r="J129" s="90">
        <f t="shared" si="12"/>
        <v>5.5380072863331842</v>
      </c>
      <c r="K129" s="90">
        <f t="shared" si="12"/>
        <v>5.5500610882489072</v>
      </c>
      <c r="L129" s="90">
        <f t="shared" si="12"/>
        <v>12.257652316564631</v>
      </c>
      <c r="M129" s="90">
        <f t="shared" si="12"/>
        <v>12.787002784929664</v>
      </c>
      <c r="N129" s="90">
        <f t="shared" si="12"/>
        <v>12.770856127640947</v>
      </c>
      <c r="O129" s="90">
        <f t="shared" si="12"/>
        <v>15.485709827112034</v>
      </c>
      <c r="P129" s="90">
        <f t="shared" si="12"/>
        <v>15.467092063523642</v>
      </c>
      <c r="Q129" s="90">
        <f t="shared" si="12"/>
        <v>15.447123024722424</v>
      </c>
      <c r="R129" s="90">
        <f t="shared" si="12"/>
        <v>16.205785846290592</v>
      </c>
      <c r="S129" s="90">
        <f t="shared" si="12"/>
        <v>16.183060267735158</v>
      </c>
      <c r="T129" s="90">
        <f t="shared" si="12"/>
        <v>16.158930144640959</v>
      </c>
      <c r="U129" s="90">
        <f t="shared" si="12"/>
        <v>21.690436242921493</v>
      </c>
      <c r="V129" s="90">
        <f t="shared" si="12"/>
        <v>23.265127318747176</v>
      </c>
      <c r="W129" s="90">
        <f t="shared" si="12"/>
        <v>28.69095910292878</v>
      </c>
      <c r="X129" s="90">
        <f t="shared" si="12"/>
        <v>31.969310304596959</v>
      </c>
      <c r="Y129" s="90">
        <f t="shared" si="12"/>
        <v>31.934781648098788</v>
      </c>
      <c r="Z129" s="90">
        <f t="shared" si="12"/>
        <v>38.803754910856632</v>
      </c>
      <c r="AA129" s="90">
        <f t="shared" si="12"/>
        <v>38.763322059570093</v>
      </c>
      <c r="AB129" s="90">
        <f t="shared" si="12"/>
        <v>43.287617193100346</v>
      </c>
      <c r="AC129" s="90">
        <f t="shared" si="12"/>
        <v>43.240396044001308</v>
      </c>
      <c r="AD129" s="90">
        <f t="shared" si="12"/>
        <v>44.354424789502268</v>
      </c>
      <c r="AE129" s="90">
        <f t="shared" si="12"/>
        <v>54.146573377612022</v>
      </c>
      <c r="AF129" s="90">
        <f t="shared" si="12"/>
        <v>54.087703752590244</v>
      </c>
      <c r="AG129" s="90">
        <f t="shared" si="12"/>
        <v>59.294475239063743</v>
      </c>
      <c r="AH129" s="90">
        <f t="shared" si="12"/>
        <v>59.702072980843944</v>
      </c>
      <c r="AI129" s="90">
        <f t="shared" si="12"/>
        <v>64.128832999819579</v>
      </c>
      <c r="AJ129" s="90">
        <f t="shared" si="12"/>
        <v>68.820327465817897</v>
      </c>
      <c r="AK129" s="90">
        <f t="shared" si="12"/>
        <v>68.736388231171674</v>
      </c>
      <c r="AL129" s="90">
        <f t="shared" si="12"/>
        <v>79.062228574880791</v>
      </c>
      <c r="AM129" s="90">
        <f t="shared" si="12"/>
        <v>84.647192006343431</v>
      </c>
      <c r="AN129" s="90">
        <f t="shared" si="12"/>
        <v>93.179808142315238</v>
      </c>
      <c r="AO129" s="90">
        <f t="shared" si="12"/>
        <v>101.23613204346229</v>
      </c>
      <c r="AP129" s="90">
        <f t="shared" si="12"/>
        <v>102.28882629588132</v>
      </c>
    </row>
    <row r="130" spans="1:42" x14ac:dyDescent="0.2">
      <c r="A130" t="s">
        <v>191</v>
      </c>
      <c r="B130" s="90">
        <f>B64</f>
        <v>48.551533218166945</v>
      </c>
      <c r="C130" s="90">
        <f t="shared" ref="C130:AP130" si="13">C64</f>
        <v>51.602799569116506</v>
      </c>
      <c r="D130" s="90">
        <f t="shared" si="13"/>
        <v>55.182229264372133</v>
      </c>
      <c r="E130" s="90">
        <f t="shared" si="13"/>
        <v>57.75386339314327</v>
      </c>
      <c r="F130" s="90">
        <f t="shared" si="13"/>
        <v>60.535183547255279</v>
      </c>
      <c r="G130" s="90">
        <f t="shared" si="13"/>
        <v>63.134885167635645</v>
      </c>
      <c r="H130" s="90">
        <f t="shared" si="13"/>
        <v>65.031168896130779</v>
      </c>
      <c r="I130" s="90">
        <f t="shared" si="13"/>
        <v>66.459650328545294</v>
      </c>
      <c r="J130" s="90">
        <f t="shared" si="13"/>
        <v>67.880257246367677</v>
      </c>
      <c r="K130" s="90">
        <f t="shared" si="13"/>
        <v>69.651862585554994</v>
      </c>
      <c r="L130" s="90">
        <f t="shared" si="13"/>
        <v>73.525580296633052</v>
      </c>
      <c r="M130" s="90">
        <f t="shared" si="13"/>
        <v>76.196905001332084</v>
      </c>
      <c r="N130" s="90">
        <f t="shared" si="13"/>
        <v>76.793703963946342</v>
      </c>
      <c r="O130" s="90">
        <f t="shared" si="13"/>
        <v>77.140393465831011</v>
      </c>
      <c r="P130" s="90">
        <f t="shared" si="13"/>
        <v>77.276753726978754</v>
      </c>
      <c r="Q130" s="90">
        <f t="shared" si="13"/>
        <v>77.232821883937589</v>
      </c>
      <c r="R130" s="90">
        <f t="shared" si="13"/>
        <v>76.995829960946594</v>
      </c>
      <c r="S130" s="90">
        <f t="shared" si="13"/>
        <v>76.547109583808719</v>
      </c>
      <c r="T130" s="90">
        <f t="shared" si="13"/>
        <v>75.968996315265969</v>
      </c>
      <c r="U130" s="90">
        <f t="shared" si="13"/>
        <v>75.094346417971138</v>
      </c>
      <c r="V130" s="90">
        <f t="shared" si="13"/>
        <v>73.926890936377447</v>
      </c>
      <c r="W130" s="90">
        <f t="shared" si="13"/>
        <v>72.468907511074676</v>
      </c>
      <c r="X130" s="90">
        <f t="shared" si="13"/>
        <v>70.949236052892871</v>
      </c>
      <c r="Y130" s="90">
        <f t="shared" si="13"/>
        <v>69.370035095410444</v>
      </c>
      <c r="Z130" s="90">
        <f t="shared" si="13"/>
        <v>67.735381626847541</v>
      </c>
      <c r="AA130" s="90">
        <f t="shared" si="13"/>
        <v>66.051930129327715</v>
      </c>
      <c r="AB130" s="90">
        <f t="shared" si="13"/>
        <v>57.903400699270684</v>
      </c>
      <c r="AC130" s="90">
        <f t="shared" si="13"/>
        <v>43.312618660898721</v>
      </c>
      <c r="AD130" s="90">
        <f t="shared" si="13"/>
        <v>28.792352559476502</v>
      </c>
      <c r="AE130" s="90">
        <f t="shared" si="13"/>
        <v>14.333203320423642</v>
      </c>
      <c r="AF130" s="90">
        <f t="shared" si="13"/>
        <v>9.7735905536672814</v>
      </c>
      <c r="AG130" s="90">
        <f t="shared" si="13"/>
        <v>10.4665422127781</v>
      </c>
      <c r="AH130" s="90">
        <f t="shared" si="13"/>
        <v>11.177634736126675</v>
      </c>
      <c r="AI130" s="90">
        <f t="shared" si="13"/>
        <v>11.905322742216848</v>
      </c>
      <c r="AJ130" s="90">
        <f t="shared" si="13"/>
        <v>12.64886763419551</v>
      </c>
      <c r="AK130" s="90">
        <f t="shared" si="13"/>
        <v>13.410648604712307</v>
      </c>
      <c r="AL130" s="90">
        <f t="shared" si="13"/>
        <v>14.218636258184159</v>
      </c>
      <c r="AM130" s="90">
        <f t="shared" si="13"/>
        <v>15.042614457104619</v>
      </c>
      <c r="AN130" s="90">
        <f t="shared" si="13"/>
        <v>15.882621826406726</v>
      </c>
      <c r="AO130" s="90">
        <f t="shared" si="13"/>
        <v>16.738939309368916</v>
      </c>
      <c r="AP130" s="90">
        <f t="shared" si="13"/>
        <v>17.611863399987833</v>
      </c>
    </row>
    <row r="131" spans="1:42" x14ac:dyDescent="0.2">
      <c r="A131" t="s">
        <v>192</v>
      </c>
      <c r="B131" s="90">
        <f>B74</f>
        <v>75.815402279952863</v>
      </c>
      <c r="C131" s="90">
        <f t="shared" ref="C131:AP131" si="14">C74</f>
        <v>87.818924434692036</v>
      </c>
      <c r="D131" s="90">
        <f t="shared" si="14"/>
        <v>102.89733082381221</v>
      </c>
      <c r="E131" s="90">
        <f t="shared" si="14"/>
        <v>107.77239922237381</v>
      </c>
      <c r="F131" s="90">
        <f t="shared" si="14"/>
        <v>112.89070473659638</v>
      </c>
      <c r="G131" s="90">
        <f t="shared" si="14"/>
        <v>116.13654338586532</v>
      </c>
      <c r="H131" s="90">
        <f t="shared" si="14"/>
        <v>117.37338114652721</v>
      </c>
      <c r="I131" s="90">
        <f t="shared" si="14"/>
        <v>118.35436102097029</v>
      </c>
      <c r="J131" s="90">
        <f t="shared" si="14"/>
        <v>119.71167002871245</v>
      </c>
      <c r="K131" s="90">
        <f t="shared" si="14"/>
        <v>122.34597386922951</v>
      </c>
      <c r="L131" s="90">
        <f t="shared" si="14"/>
        <v>128.12452326959877</v>
      </c>
      <c r="M131" s="90">
        <f t="shared" si="14"/>
        <v>132.72424418359657</v>
      </c>
      <c r="N131" s="90">
        <f t="shared" si="14"/>
        <v>134.06348556588455</v>
      </c>
      <c r="O131" s="90">
        <f t="shared" si="14"/>
        <v>135.10896073771195</v>
      </c>
      <c r="P131" s="90">
        <f t="shared" si="14"/>
        <v>135.90825028706533</v>
      </c>
      <c r="Q131" s="90">
        <f t="shared" si="14"/>
        <v>136.517107239875</v>
      </c>
      <c r="R131" s="90">
        <f t="shared" si="14"/>
        <v>136.95388279041066</v>
      </c>
      <c r="S131" s="90">
        <f t="shared" si="14"/>
        <v>137.23371178884307</v>
      </c>
      <c r="T131" s="90">
        <f t="shared" si="14"/>
        <v>134.28696262336729</v>
      </c>
      <c r="U131" s="90">
        <f t="shared" si="14"/>
        <v>128.12884290628895</v>
      </c>
      <c r="V131" s="90">
        <f t="shared" si="14"/>
        <v>115.55143396011925</v>
      </c>
      <c r="W131" s="90">
        <f t="shared" si="14"/>
        <v>90.129707470921048</v>
      </c>
      <c r="X131" s="90">
        <f t="shared" si="14"/>
        <v>61.551583384354274</v>
      </c>
      <c r="Y131" s="90">
        <f t="shared" si="14"/>
        <v>29.822630786205281</v>
      </c>
      <c r="Z131" s="90">
        <f t="shared" si="14"/>
        <v>18.018668159787449</v>
      </c>
      <c r="AA131" s="90">
        <f t="shared" si="14"/>
        <v>18.476590725586814</v>
      </c>
      <c r="AB131" s="90">
        <f t="shared" si="14"/>
        <v>19.020058196684101</v>
      </c>
      <c r="AC131" s="90">
        <f t="shared" si="14"/>
        <v>19.629638103853825</v>
      </c>
      <c r="AD131" s="90">
        <f t="shared" si="14"/>
        <v>20.285886347007324</v>
      </c>
      <c r="AE131" s="90">
        <f t="shared" si="14"/>
        <v>20.974491869776895</v>
      </c>
      <c r="AF131" s="90">
        <f t="shared" si="14"/>
        <v>21.686514385343703</v>
      </c>
      <c r="AG131" s="90">
        <f t="shared" si="14"/>
        <v>22.417227476094499</v>
      </c>
      <c r="AH131" s="90">
        <f t="shared" si="14"/>
        <v>23.16434049779507</v>
      </c>
      <c r="AI131" s="90">
        <f t="shared" si="14"/>
        <v>23.923278838429578</v>
      </c>
      <c r="AJ131" s="90">
        <f t="shared" si="14"/>
        <v>24.714894620737429</v>
      </c>
      <c r="AK131" s="90">
        <f t="shared" si="14"/>
        <v>25.525432860122347</v>
      </c>
      <c r="AL131" s="90">
        <f t="shared" si="14"/>
        <v>26.353775794195755</v>
      </c>
      <c r="AM131" s="90">
        <f t="shared" si="14"/>
        <v>27.199668517104392</v>
      </c>
      <c r="AN131" s="90">
        <f t="shared" si="14"/>
        <v>28.062389463050785</v>
      </c>
      <c r="AO131" s="90">
        <f t="shared" si="14"/>
        <v>28.941912708288136</v>
      </c>
      <c r="AP131" s="90">
        <f t="shared" si="14"/>
        <v>29.838998473157403</v>
      </c>
    </row>
    <row r="132" spans="1:42" x14ac:dyDescent="0.2">
      <c r="A132" t="s">
        <v>193</v>
      </c>
      <c r="B132" s="90">
        <f>B84</f>
        <v>36.175223022653398</v>
      </c>
      <c r="C132" s="90">
        <f t="shared" ref="C132:AP132" si="15">C84</f>
        <v>41.211268554038725</v>
      </c>
      <c r="D132" s="90">
        <f t="shared" si="15"/>
        <v>46.822211253000333</v>
      </c>
      <c r="E132" s="90">
        <f t="shared" si="15"/>
        <v>52.962087181705542</v>
      </c>
      <c r="F132" s="90">
        <f t="shared" si="15"/>
        <v>59.491583745601382</v>
      </c>
      <c r="G132" s="90">
        <f t="shared" si="15"/>
        <v>66.07937053217222</v>
      </c>
      <c r="H132" s="90">
        <f t="shared" si="15"/>
        <v>71.684297137632939</v>
      </c>
      <c r="I132" s="90">
        <f t="shared" si="15"/>
        <v>76.573448458900472</v>
      </c>
      <c r="J132" s="90">
        <f t="shared" si="15"/>
        <v>81.943900166540459</v>
      </c>
      <c r="K132" s="90">
        <f t="shared" si="15"/>
        <v>87.900847575919954</v>
      </c>
      <c r="L132" s="90">
        <f t="shared" si="15"/>
        <v>98.187522933280533</v>
      </c>
      <c r="M132" s="90">
        <f t="shared" si="15"/>
        <v>105.34897534935187</v>
      </c>
      <c r="N132" s="90">
        <f t="shared" si="15"/>
        <v>106.82477437075215</v>
      </c>
      <c r="O132" s="90">
        <f t="shared" si="15"/>
        <v>107.79944590230998</v>
      </c>
      <c r="P132" s="90">
        <f t="shared" si="15"/>
        <v>108.56358600299998</v>
      </c>
      <c r="Q132" s="90">
        <f t="shared" si="15"/>
        <v>109.21430591215517</v>
      </c>
      <c r="R132" s="90">
        <f t="shared" si="15"/>
        <v>109.60352084025</v>
      </c>
      <c r="S132" s="90">
        <f t="shared" si="15"/>
        <v>109.77069738330553</v>
      </c>
      <c r="T132" s="90">
        <f t="shared" si="15"/>
        <v>109.81798567299082</v>
      </c>
      <c r="U132" s="90">
        <f t="shared" si="15"/>
        <v>109.78880030407083</v>
      </c>
      <c r="V132" s="90">
        <f t="shared" si="15"/>
        <v>109.70153696627342</v>
      </c>
      <c r="W132" s="90">
        <f t="shared" si="15"/>
        <v>108.71394945026807</v>
      </c>
      <c r="X132" s="90">
        <f t="shared" si="15"/>
        <v>107.37071490057346</v>
      </c>
      <c r="Y132" s="90">
        <f t="shared" si="15"/>
        <v>105.79548640256982</v>
      </c>
      <c r="Z132" s="90">
        <f t="shared" si="15"/>
        <v>104.02666207537678</v>
      </c>
      <c r="AA132" s="90">
        <f t="shared" si="15"/>
        <v>102.00932195857438</v>
      </c>
      <c r="AB132" s="90">
        <f t="shared" si="15"/>
        <v>99.972507765276973</v>
      </c>
      <c r="AC132" s="90">
        <f t="shared" si="15"/>
        <v>97.868011323098074</v>
      </c>
      <c r="AD132" s="90">
        <f t="shared" si="15"/>
        <v>95.777247888220245</v>
      </c>
      <c r="AE132" s="90">
        <f t="shared" si="15"/>
        <v>93.694480746537522</v>
      </c>
      <c r="AF132" s="90">
        <f t="shared" si="15"/>
        <v>91.628418836953387</v>
      </c>
      <c r="AG132" s="90">
        <f t="shared" si="15"/>
        <v>89.552782269242471</v>
      </c>
      <c r="AH132" s="90">
        <f t="shared" si="15"/>
        <v>87.486659309624642</v>
      </c>
      <c r="AI132" s="90">
        <f t="shared" si="15"/>
        <v>85.421043232051403</v>
      </c>
      <c r="AJ132" s="90">
        <f t="shared" si="15"/>
        <v>83.356230767243744</v>
      </c>
      <c r="AK132" s="90">
        <f t="shared" si="15"/>
        <v>81.27271200398107</v>
      </c>
      <c r="AL132" s="90">
        <f t="shared" si="15"/>
        <v>79.170223769835104</v>
      </c>
      <c r="AM132" s="90">
        <f t="shared" si="15"/>
        <v>77.058539092771298</v>
      </c>
      <c r="AN132" s="90">
        <f t="shared" si="15"/>
        <v>74.937822748613911</v>
      </c>
      <c r="AO132" s="90">
        <f t="shared" si="15"/>
        <v>72.808142146501311</v>
      </c>
      <c r="AP132" s="90">
        <f t="shared" si="15"/>
        <v>70.67989612509821</v>
      </c>
    </row>
    <row r="133" spans="1:42" x14ac:dyDescent="0.2">
      <c r="A133" s="12" t="s">
        <v>3</v>
      </c>
      <c r="B133" s="90">
        <f>SUM(B124:B132)</f>
        <v>316.60362292186176</v>
      </c>
      <c r="C133" s="90">
        <f t="shared" ref="C133:AP133" si="16">SUM(C124:C132)</f>
        <v>347.10851130716742</v>
      </c>
      <c r="D133" s="90">
        <f t="shared" si="16"/>
        <v>382.42989374475724</v>
      </c>
      <c r="E133" s="90">
        <f t="shared" si="16"/>
        <v>407.72258961822763</v>
      </c>
      <c r="F133" s="90">
        <f t="shared" si="16"/>
        <v>434.54798850377</v>
      </c>
      <c r="G133" s="90">
        <f t="shared" si="16"/>
        <v>457.48953860420607</v>
      </c>
      <c r="H133" s="90">
        <f t="shared" si="16"/>
        <v>475.07440019710936</v>
      </c>
      <c r="I133" s="90">
        <f t="shared" si="16"/>
        <v>491.52564668272151</v>
      </c>
      <c r="J133" s="90">
        <f t="shared" si="16"/>
        <v>508.77036294496889</v>
      </c>
      <c r="K133" s="90">
        <f t="shared" si="16"/>
        <v>529.12348603543751</v>
      </c>
      <c r="L133" s="90">
        <f t="shared" si="16"/>
        <v>564.5652872305792</v>
      </c>
      <c r="M133" s="90">
        <f t="shared" si="16"/>
        <v>588.35059989427953</v>
      </c>
      <c r="N133" s="90">
        <f t="shared" si="16"/>
        <v>596.0547509147774</v>
      </c>
      <c r="O133" s="90">
        <f t="shared" si="16"/>
        <v>604.5576057191937</v>
      </c>
      <c r="P133" s="90">
        <f t="shared" si="16"/>
        <v>610.09496767287999</v>
      </c>
      <c r="Q133" s="90">
        <f t="shared" si="16"/>
        <v>612.96148505886254</v>
      </c>
      <c r="R133" s="90">
        <f t="shared" si="16"/>
        <v>615.75212465778543</v>
      </c>
      <c r="S133" s="90">
        <f t="shared" si="16"/>
        <v>616.96188080212141</v>
      </c>
      <c r="T133" s="90">
        <f t="shared" si="16"/>
        <v>620.3555870845762</v>
      </c>
      <c r="U133" s="90">
        <f t="shared" si="16"/>
        <v>620.49910168687836</v>
      </c>
      <c r="V133" s="90">
        <f t="shared" si="16"/>
        <v>613.2404163663266</v>
      </c>
      <c r="W133" s="90">
        <f t="shared" si="16"/>
        <v>593.86291516491224</v>
      </c>
      <c r="X133" s="90">
        <f t="shared" si="16"/>
        <v>566.93131482055173</v>
      </c>
      <c r="Y133" s="90">
        <f t="shared" si="16"/>
        <v>536.14503563405401</v>
      </c>
      <c r="Z133" s="90">
        <f t="shared" si="16"/>
        <v>530.3730843943448</v>
      </c>
      <c r="AA133" s="90">
        <f t="shared" si="16"/>
        <v>529.4235661221619</v>
      </c>
      <c r="AB133" s="90">
        <f t="shared" si="16"/>
        <v>524.96816694414781</v>
      </c>
      <c r="AC133" s="90">
        <f t="shared" si="16"/>
        <v>509.41723646965664</v>
      </c>
      <c r="AD133" s="90">
        <f t="shared" si="16"/>
        <v>497.50161065992751</v>
      </c>
      <c r="AE133" s="90">
        <f t="shared" si="16"/>
        <v>493.50174183139904</v>
      </c>
      <c r="AF133" s="90">
        <f t="shared" si="16"/>
        <v>488.83937731186165</v>
      </c>
      <c r="AG133" s="90">
        <f t="shared" si="16"/>
        <v>494.77682844599644</v>
      </c>
      <c r="AH133" s="90">
        <f t="shared" si="16"/>
        <v>496.10296852669273</v>
      </c>
      <c r="AI133" s="90">
        <f t="shared" si="16"/>
        <v>501.1790812811148</v>
      </c>
      <c r="AJ133" s="90">
        <f t="shared" si="16"/>
        <v>506.91941013470552</v>
      </c>
      <c r="AK133" s="90">
        <f t="shared" si="16"/>
        <v>506.77223282301941</v>
      </c>
      <c r="AL133" s="90">
        <f t="shared" si="16"/>
        <v>517.06854049266281</v>
      </c>
      <c r="AM133" s="90">
        <f t="shared" si="16"/>
        <v>524.56682958376496</v>
      </c>
      <c r="AN133" s="90">
        <f t="shared" si="16"/>
        <v>533.04334455702804</v>
      </c>
      <c r="AO133" s="90">
        <f t="shared" si="16"/>
        <v>541.09160510762047</v>
      </c>
      <c r="AP133" s="90">
        <f t="shared" si="16"/>
        <v>542.62980925501336</v>
      </c>
    </row>
    <row r="134" spans="1:42" x14ac:dyDescent="0.2">
      <c r="A134" s="12" t="s">
        <v>194</v>
      </c>
      <c r="B134" s="18">
        <f>B133-B93</f>
        <v>0</v>
      </c>
      <c r="C134" s="18">
        <f t="shared" ref="C134:AP134" si="17">C133-C93</f>
        <v>0</v>
      </c>
      <c r="D134" s="18">
        <f t="shared" si="17"/>
        <v>0</v>
      </c>
      <c r="E134" s="18">
        <f t="shared" si="17"/>
        <v>0</v>
      </c>
      <c r="F134" s="18">
        <f t="shared" si="17"/>
        <v>0</v>
      </c>
      <c r="G134" s="18">
        <f t="shared" si="17"/>
        <v>0</v>
      </c>
      <c r="H134" s="18">
        <f t="shared" si="17"/>
        <v>0</v>
      </c>
      <c r="I134" s="18">
        <f t="shared" si="17"/>
        <v>0</v>
      </c>
      <c r="J134" s="18">
        <f t="shared" si="17"/>
        <v>0</v>
      </c>
      <c r="K134" s="18">
        <f t="shared" si="17"/>
        <v>0</v>
      </c>
      <c r="L134" s="18">
        <f t="shared" si="17"/>
        <v>0</v>
      </c>
      <c r="M134" s="18">
        <f t="shared" si="17"/>
        <v>0</v>
      </c>
      <c r="N134" s="18">
        <f t="shared" si="17"/>
        <v>0</v>
      </c>
      <c r="O134" s="18">
        <f t="shared" si="17"/>
        <v>0</v>
      </c>
      <c r="P134" s="18">
        <f t="shared" si="17"/>
        <v>0</v>
      </c>
      <c r="Q134" s="18">
        <f t="shared" si="17"/>
        <v>0</v>
      </c>
      <c r="R134" s="18">
        <f t="shared" si="17"/>
        <v>0</v>
      </c>
      <c r="S134" s="18">
        <f t="shared" si="17"/>
        <v>0</v>
      </c>
      <c r="T134" s="18">
        <f t="shared" si="17"/>
        <v>0</v>
      </c>
      <c r="U134" s="18">
        <f t="shared" si="17"/>
        <v>0</v>
      </c>
      <c r="V134" s="18">
        <f t="shared" si="17"/>
        <v>0</v>
      </c>
      <c r="W134" s="18">
        <f t="shared" si="17"/>
        <v>0</v>
      </c>
      <c r="X134" s="18">
        <f t="shared" si="17"/>
        <v>0</v>
      </c>
      <c r="Y134" s="18">
        <f t="shared" si="17"/>
        <v>0</v>
      </c>
      <c r="Z134" s="18">
        <f t="shared" si="17"/>
        <v>0</v>
      </c>
      <c r="AA134" s="18">
        <f t="shared" si="17"/>
        <v>0</v>
      </c>
      <c r="AB134" s="18">
        <f t="shared" si="17"/>
        <v>0</v>
      </c>
      <c r="AC134" s="18">
        <f t="shared" si="17"/>
        <v>0</v>
      </c>
      <c r="AD134" s="18">
        <f t="shared" si="17"/>
        <v>0</v>
      </c>
      <c r="AE134" s="18">
        <f t="shared" si="17"/>
        <v>0</v>
      </c>
      <c r="AF134" s="18">
        <f t="shared" si="17"/>
        <v>0</v>
      </c>
      <c r="AG134" s="18">
        <f t="shared" si="17"/>
        <v>0</v>
      </c>
      <c r="AH134" s="18">
        <f t="shared" si="17"/>
        <v>0</v>
      </c>
      <c r="AI134" s="18">
        <f t="shared" si="17"/>
        <v>0</v>
      </c>
      <c r="AJ134" s="18">
        <f t="shared" si="17"/>
        <v>0</v>
      </c>
      <c r="AK134" s="18">
        <f t="shared" si="17"/>
        <v>0</v>
      </c>
      <c r="AL134" s="18">
        <f t="shared" si="17"/>
        <v>0</v>
      </c>
      <c r="AM134" s="18">
        <f t="shared" si="17"/>
        <v>0</v>
      </c>
      <c r="AN134" s="18">
        <f t="shared" si="17"/>
        <v>0</v>
      </c>
      <c r="AO134" s="18">
        <f t="shared" si="17"/>
        <v>0</v>
      </c>
      <c r="AP134" s="18">
        <f t="shared" si="17"/>
        <v>0</v>
      </c>
    </row>
    <row r="136" spans="1:42" x14ac:dyDescent="0.2">
      <c r="B136" s="1">
        <v>2010</v>
      </c>
      <c r="C136" s="1">
        <v>2015</v>
      </c>
      <c r="D136" s="1">
        <v>2020</v>
      </c>
      <c r="E136" s="1">
        <v>2025</v>
      </c>
      <c r="F136" s="1">
        <v>2030</v>
      </c>
      <c r="G136" s="1">
        <v>2035</v>
      </c>
      <c r="H136" s="1">
        <v>2040</v>
      </c>
      <c r="I136" s="1">
        <v>2045</v>
      </c>
      <c r="J136" s="1">
        <v>2050</v>
      </c>
    </row>
    <row r="137" spans="1:42" x14ac:dyDescent="0.2">
      <c r="A137" t="s">
        <v>185</v>
      </c>
      <c r="B137" s="90">
        <f>B124</f>
        <v>52.731829564547247</v>
      </c>
      <c r="C137" s="90">
        <f>G124</f>
        <v>72.581101765631274</v>
      </c>
      <c r="D137" s="90">
        <f>L124</f>
        <v>88.923014363925361</v>
      </c>
      <c r="E137" s="90">
        <f>Q124</f>
        <v>93.547256435717969</v>
      </c>
      <c r="F137" s="90">
        <f>V124</f>
        <v>95.272393600917084</v>
      </c>
      <c r="G137" s="90">
        <f>AF124</f>
        <v>97.479396206395876</v>
      </c>
      <c r="H137" s="90">
        <f>AF124</f>
        <v>97.479396206395876</v>
      </c>
      <c r="I137" s="90">
        <f>AK124</f>
        <v>97.76144816381148</v>
      </c>
      <c r="J137" s="90">
        <f>AP124</f>
        <v>97.87884701480948</v>
      </c>
    </row>
    <row r="138" spans="1:42" x14ac:dyDescent="0.2">
      <c r="A138" t="s">
        <v>186</v>
      </c>
      <c r="B138" s="90">
        <f t="shared" ref="B138:B147" si="18">B125</f>
        <v>17.9594723664183</v>
      </c>
      <c r="C138" s="90">
        <f t="shared" ref="C138:C145" si="19">G125</f>
        <v>24.823897590267986</v>
      </c>
      <c r="D138" s="90">
        <f t="shared" ref="D138:D145" si="20">L125</f>
        <v>30.385443344293048</v>
      </c>
      <c r="E138" s="90">
        <f t="shared" ref="E138:E145" si="21">Q125</f>
        <v>33.766741023075411</v>
      </c>
      <c r="F138" s="90">
        <f t="shared" ref="F138:F145" si="22">V125</f>
        <v>38.956459405611234</v>
      </c>
      <c r="G138" s="90">
        <f t="shared" ref="G138:G145" si="23">AF125</f>
        <v>46.694988834849234</v>
      </c>
      <c r="H138" s="90">
        <f t="shared" ref="H138:H145" si="24">AF125</f>
        <v>46.694988834849234</v>
      </c>
      <c r="I138" s="90">
        <f t="shared" ref="I138:I146" si="25">AK125</f>
        <v>49.029956613182783</v>
      </c>
      <c r="J138" s="90">
        <f t="shared" ref="J138:J146" si="26">AP125</f>
        <v>50.561083199170817</v>
      </c>
    </row>
    <row r="139" spans="1:42" x14ac:dyDescent="0.2">
      <c r="A139" t="s">
        <v>187</v>
      </c>
      <c r="B139" s="90">
        <f t="shared" si="18"/>
        <v>21.152448957686214</v>
      </c>
      <c r="C139" s="90">
        <f t="shared" si="19"/>
        <v>34.386718692292561</v>
      </c>
      <c r="D139" s="90">
        <f t="shared" si="20"/>
        <v>50.62002663921006</v>
      </c>
      <c r="E139" s="90">
        <f t="shared" si="21"/>
        <v>56.223655703046752</v>
      </c>
      <c r="F139" s="90">
        <f t="shared" si="22"/>
        <v>56.789268005134858</v>
      </c>
      <c r="G139" s="90">
        <f t="shared" si="23"/>
        <v>56.060367441822933</v>
      </c>
      <c r="H139" s="90">
        <f t="shared" si="24"/>
        <v>56.060367441822933</v>
      </c>
      <c r="I139" s="90">
        <f t="shared" si="25"/>
        <v>55.863044071904227</v>
      </c>
      <c r="J139" s="90">
        <f t="shared" si="26"/>
        <v>55.551366924757083</v>
      </c>
    </row>
    <row r="140" spans="1:42" x14ac:dyDescent="0.2">
      <c r="A140" t="s">
        <v>188</v>
      </c>
      <c r="B140" s="90">
        <f t="shared" si="18"/>
        <v>11.333304365048074</v>
      </c>
      <c r="C140" s="90">
        <f t="shared" si="19"/>
        <v>14.816726458258255</v>
      </c>
      <c r="D140" s="90">
        <f t="shared" si="20"/>
        <v>15.870677103257828</v>
      </c>
      <c r="E140" s="90">
        <f t="shared" si="21"/>
        <v>18.072377352417021</v>
      </c>
      <c r="F140" s="90">
        <f t="shared" si="22"/>
        <v>19.144747164364091</v>
      </c>
      <c r="G140" s="90">
        <f t="shared" si="23"/>
        <v>20.00015826277005</v>
      </c>
      <c r="H140" s="90">
        <f t="shared" si="24"/>
        <v>20.00015826277005</v>
      </c>
      <c r="I140" s="90">
        <f t="shared" si="25"/>
        <v>21.280224188163132</v>
      </c>
      <c r="J140" s="90">
        <f t="shared" si="26"/>
        <v>23.300339986963522</v>
      </c>
    </row>
    <row r="141" spans="1:42" x14ac:dyDescent="0.2">
      <c r="A141" t="s">
        <v>189</v>
      </c>
      <c r="B141" s="90">
        <f t="shared" si="18"/>
        <v>51.447640107646542</v>
      </c>
      <c r="C141" s="90">
        <f t="shared" si="19"/>
        <v>59.313845263852862</v>
      </c>
      <c r="D141" s="90">
        <f t="shared" si="20"/>
        <v>66.670846963815933</v>
      </c>
      <c r="E141" s="90">
        <f t="shared" si="21"/>
        <v>72.940096483915227</v>
      </c>
      <c r="F141" s="90">
        <f t="shared" si="22"/>
        <v>80.632559008782053</v>
      </c>
      <c r="G141" s="90">
        <f t="shared" si="23"/>
        <v>91.428239037469012</v>
      </c>
      <c r="H141" s="90">
        <f t="shared" si="24"/>
        <v>91.428239037469012</v>
      </c>
      <c r="I141" s="90">
        <f t="shared" si="25"/>
        <v>93.892378085970364</v>
      </c>
      <c r="J141" s="90">
        <f t="shared" si="26"/>
        <v>94.918587835187708</v>
      </c>
    </row>
    <row r="142" spans="1:42" x14ac:dyDescent="0.2">
      <c r="A142" t="s">
        <v>190</v>
      </c>
      <c r="B142" s="90">
        <f t="shared" si="18"/>
        <v>1.4367690397421196</v>
      </c>
      <c r="C142" s="90">
        <f t="shared" si="19"/>
        <v>6.2164497482299419</v>
      </c>
      <c r="D142" s="90">
        <f t="shared" si="20"/>
        <v>12.257652316564631</v>
      </c>
      <c r="E142" s="90">
        <f t="shared" si="21"/>
        <v>15.447123024722424</v>
      </c>
      <c r="F142" s="90">
        <f t="shared" si="22"/>
        <v>23.265127318747176</v>
      </c>
      <c r="G142" s="90">
        <f t="shared" si="23"/>
        <v>54.087703752590244</v>
      </c>
      <c r="H142" s="90">
        <f t="shared" si="24"/>
        <v>54.087703752590244</v>
      </c>
      <c r="I142" s="90">
        <f t="shared" si="25"/>
        <v>68.736388231171674</v>
      </c>
      <c r="J142" s="90">
        <f t="shared" si="26"/>
        <v>102.28882629588132</v>
      </c>
    </row>
    <row r="143" spans="1:42" x14ac:dyDescent="0.2">
      <c r="A143" t="s">
        <v>191</v>
      </c>
      <c r="B143" s="90">
        <f t="shared" si="18"/>
        <v>48.551533218166945</v>
      </c>
      <c r="C143" s="90">
        <f t="shared" si="19"/>
        <v>63.134885167635645</v>
      </c>
      <c r="D143" s="90">
        <f t="shared" si="20"/>
        <v>73.525580296633052</v>
      </c>
      <c r="E143" s="90">
        <f t="shared" si="21"/>
        <v>77.232821883937589</v>
      </c>
      <c r="F143" s="90">
        <f t="shared" si="22"/>
        <v>73.926890936377447</v>
      </c>
      <c r="G143" s="90">
        <f t="shared" si="23"/>
        <v>9.7735905536672814</v>
      </c>
      <c r="H143" s="90">
        <f t="shared" si="24"/>
        <v>9.7735905536672814</v>
      </c>
      <c r="I143" s="90">
        <f t="shared" si="25"/>
        <v>13.410648604712307</v>
      </c>
      <c r="J143" s="90">
        <f t="shared" si="26"/>
        <v>17.611863399987833</v>
      </c>
    </row>
    <row r="144" spans="1:42" x14ac:dyDescent="0.2">
      <c r="A144" t="s">
        <v>192</v>
      </c>
      <c r="B144" s="90">
        <f t="shared" si="18"/>
        <v>75.815402279952863</v>
      </c>
      <c r="C144" s="90">
        <f t="shared" si="19"/>
        <v>116.13654338586532</v>
      </c>
      <c r="D144" s="90">
        <f t="shared" si="20"/>
        <v>128.12452326959877</v>
      </c>
      <c r="E144" s="90">
        <f t="shared" si="21"/>
        <v>136.517107239875</v>
      </c>
      <c r="F144" s="90">
        <f t="shared" si="22"/>
        <v>115.55143396011925</v>
      </c>
      <c r="G144" s="90">
        <f t="shared" si="23"/>
        <v>21.686514385343703</v>
      </c>
      <c r="H144" s="90">
        <f t="shared" si="24"/>
        <v>21.686514385343703</v>
      </c>
      <c r="I144" s="90">
        <f t="shared" si="25"/>
        <v>25.525432860122347</v>
      </c>
      <c r="J144" s="90">
        <f t="shared" si="26"/>
        <v>29.838998473157403</v>
      </c>
    </row>
    <row r="145" spans="1:10" x14ac:dyDescent="0.2">
      <c r="A145" t="s">
        <v>193</v>
      </c>
      <c r="B145" s="90">
        <f t="shared" si="18"/>
        <v>36.175223022653398</v>
      </c>
      <c r="C145" s="90">
        <f t="shared" si="19"/>
        <v>66.07937053217222</v>
      </c>
      <c r="D145" s="90">
        <f t="shared" si="20"/>
        <v>98.187522933280533</v>
      </c>
      <c r="E145" s="90">
        <f t="shared" si="21"/>
        <v>109.21430591215517</v>
      </c>
      <c r="F145" s="90">
        <f t="shared" si="22"/>
        <v>109.70153696627342</v>
      </c>
      <c r="G145" s="90">
        <f t="shared" si="23"/>
        <v>91.628418836953387</v>
      </c>
      <c r="H145" s="90">
        <f t="shared" si="24"/>
        <v>91.628418836953387</v>
      </c>
      <c r="I145" s="90">
        <f t="shared" si="25"/>
        <v>81.27271200398107</v>
      </c>
      <c r="J145" s="90">
        <f t="shared" si="26"/>
        <v>70.67989612509821</v>
      </c>
    </row>
    <row r="146" spans="1:10" x14ac:dyDescent="0.2">
      <c r="A146" s="12" t="s">
        <v>3</v>
      </c>
      <c r="B146" s="90">
        <f>B133</f>
        <v>316.60362292186176</v>
      </c>
      <c r="C146" s="90">
        <f>G133</f>
        <v>457.48953860420607</v>
      </c>
      <c r="D146" s="90">
        <f>L133</f>
        <v>564.5652872305792</v>
      </c>
      <c r="E146" s="90">
        <f>Q133</f>
        <v>612.96148505886254</v>
      </c>
      <c r="F146" s="90">
        <f>V133</f>
        <v>613.2404163663266</v>
      </c>
      <c r="G146" s="90">
        <f>AF133</f>
        <v>488.83937731186165</v>
      </c>
      <c r="H146" s="90">
        <f>AF133</f>
        <v>488.83937731186165</v>
      </c>
      <c r="I146" s="90">
        <f t="shared" si="25"/>
        <v>506.77223282301941</v>
      </c>
      <c r="J146" s="90">
        <f t="shared" si="26"/>
        <v>542.62980925501336</v>
      </c>
    </row>
    <row r="147" spans="1:10" x14ac:dyDescent="0.2">
      <c r="A147" s="12" t="s">
        <v>194</v>
      </c>
      <c r="B147" s="90">
        <f t="shared" si="18"/>
        <v>0</v>
      </c>
      <c r="C147" s="90">
        <f t="shared" ref="C147" si="27">G134</f>
        <v>0</v>
      </c>
      <c r="D147" s="90">
        <f t="shared" ref="D147" si="28">L134</f>
        <v>0</v>
      </c>
      <c r="E147" s="90">
        <f t="shared" ref="E147" si="29">Q134</f>
        <v>0</v>
      </c>
      <c r="F147" s="90">
        <f t="shared" ref="F147" si="30">V134</f>
        <v>0</v>
      </c>
      <c r="G147" s="90">
        <f t="shared" ref="G147" si="31">AF134</f>
        <v>0</v>
      </c>
      <c r="H147" s="90">
        <f t="shared" ref="H147" si="32">AF134</f>
        <v>0</v>
      </c>
      <c r="I147" s="90">
        <f>AK134</f>
        <v>0</v>
      </c>
      <c r="J147" s="90">
        <f>AP134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80C1-E74B-8E4F-84A0-F372D5C12488}">
  <dimension ref="A4:AQ202"/>
  <sheetViews>
    <sheetView showGridLines="0" zoomScale="50" zoomScaleNormal="60" workbookViewId="0">
      <pane xSplit="1" ySplit="9" topLeftCell="B59" activePane="bottomRight" state="frozen"/>
      <selection pane="topRight" activeCell="B1" sqref="B1"/>
      <selection pane="bottomLeft" activeCell="A7" sqref="A7"/>
      <selection pane="bottomRight" activeCell="A16" sqref="A16"/>
    </sheetView>
  </sheetViews>
  <sheetFormatPr baseColWidth="10" defaultRowHeight="15" x14ac:dyDescent="0.2"/>
  <cols>
    <col min="1" max="1" width="51.83203125" customWidth="1"/>
    <col min="2" max="2" width="23.5" bestFit="1" customWidth="1"/>
    <col min="3" max="5" width="22.83203125" bestFit="1" customWidth="1"/>
    <col min="6" max="14" width="23.83203125" bestFit="1" customWidth="1"/>
    <col min="15" max="15" width="25.6640625" bestFit="1" customWidth="1"/>
    <col min="16" max="27" width="23.83203125" bestFit="1" customWidth="1"/>
    <col min="28" max="42" width="24.6640625" bestFit="1" customWidth="1"/>
    <col min="43" max="43" width="24.83203125" bestFit="1" customWidth="1"/>
  </cols>
  <sheetData>
    <row r="4" spans="1:43" ht="34" customHeight="1" x14ac:dyDescent="0.2">
      <c r="A4" s="32" t="s">
        <v>96</v>
      </c>
    </row>
    <row r="5" spans="1:43" x14ac:dyDescent="0.2">
      <c r="A5" s="1" t="s">
        <v>0</v>
      </c>
    </row>
    <row r="6" spans="1:43" x14ac:dyDescent="0.2">
      <c r="A6" s="1" t="s">
        <v>1</v>
      </c>
    </row>
    <row r="7" spans="1:43" x14ac:dyDescent="0.2">
      <c r="A7" s="1" t="s">
        <v>2</v>
      </c>
    </row>
    <row r="8" spans="1:43" ht="48" x14ac:dyDescent="0.2">
      <c r="A8" s="1" t="s">
        <v>58</v>
      </c>
      <c r="B8" s="27" t="s">
        <v>56</v>
      </c>
      <c r="C8" s="27" t="s">
        <v>56</v>
      </c>
      <c r="D8" s="27" t="s">
        <v>56</v>
      </c>
      <c r="E8" s="27" t="s">
        <v>56</v>
      </c>
      <c r="F8" s="27" t="s">
        <v>56</v>
      </c>
      <c r="G8" s="27" t="s">
        <v>56</v>
      </c>
      <c r="H8" s="27" t="s">
        <v>56</v>
      </c>
      <c r="I8" s="27" t="s">
        <v>56</v>
      </c>
      <c r="J8" s="27" t="s">
        <v>56</v>
      </c>
      <c r="K8" s="27" t="s">
        <v>56</v>
      </c>
      <c r="L8" s="27" t="s">
        <v>56</v>
      </c>
      <c r="M8" s="27" t="s">
        <v>56</v>
      </c>
      <c r="N8" s="27" t="s">
        <v>57</v>
      </c>
      <c r="O8" s="27" t="s">
        <v>57</v>
      </c>
      <c r="P8" s="27" t="s">
        <v>57</v>
      </c>
      <c r="Q8" s="27" t="s">
        <v>57</v>
      </c>
      <c r="R8" s="27" t="s">
        <v>57</v>
      </c>
      <c r="S8" s="27" t="s">
        <v>57</v>
      </c>
      <c r="T8" s="27" t="s">
        <v>57</v>
      </c>
      <c r="U8" s="27" t="s">
        <v>57</v>
      </c>
      <c r="V8" s="27" t="s">
        <v>57</v>
      </c>
      <c r="W8" s="27" t="s">
        <v>57</v>
      </c>
      <c r="X8" s="27" t="s">
        <v>57</v>
      </c>
      <c r="Y8" s="27" t="s">
        <v>57</v>
      </c>
      <c r="Z8" s="27" t="s">
        <v>57</v>
      </c>
      <c r="AA8" s="27" t="s">
        <v>57</v>
      </c>
      <c r="AB8" s="27" t="s">
        <v>57</v>
      </c>
      <c r="AC8" s="27" t="s">
        <v>57</v>
      </c>
      <c r="AD8" s="27" t="s">
        <v>57</v>
      </c>
      <c r="AE8" s="27" t="s">
        <v>57</v>
      </c>
      <c r="AF8" s="27" t="s">
        <v>57</v>
      </c>
      <c r="AG8" s="27" t="s">
        <v>57</v>
      </c>
      <c r="AH8" s="27" t="s">
        <v>57</v>
      </c>
      <c r="AI8" s="27" t="s">
        <v>57</v>
      </c>
      <c r="AJ8" s="27" t="s">
        <v>57</v>
      </c>
      <c r="AK8" s="27" t="s">
        <v>57</v>
      </c>
      <c r="AL8" s="27" t="s">
        <v>57</v>
      </c>
      <c r="AM8" s="27" t="s">
        <v>57</v>
      </c>
      <c r="AN8" s="27" t="s">
        <v>57</v>
      </c>
      <c r="AO8" s="27" t="s">
        <v>57</v>
      </c>
      <c r="AP8" s="27" t="s">
        <v>57</v>
      </c>
    </row>
    <row r="9" spans="1:43" x14ac:dyDescent="0.2">
      <c r="A9" s="1" t="s">
        <v>95</v>
      </c>
      <c r="B9" s="1">
        <v>2010</v>
      </c>
      <c r="C9" s="1">
        <v>2011</v>
      </c>
      <c r="D9" s="1">
        <v>2012</v>
      </c>
      <c r="E9" s="1">
        <v>2013</v>
      </c>
      <c r="F9" s="1">
        <v>2014</v>
      </c>
      <c r="G9" s="1">
        <v>2015</v>
      </c>
      <c r="H9" s="1">
        <v>2016</v>
      </c>
      <c r="I9" s="1">
        <v>2017</v>
      </c>
      <c r="J9" s="1">
        <v>2018</v>
      </c>
      <c r="K9" s="1">
        <v>2019</v>
      </c>
      <c r="L9" s="1">
        <v>2020</v>
      </c>
      <c r="M9" s="1">
        <v>2021</v>
      </c>
      <c r="N9" s="1">
        <v>2022</v>
      </c>
      <c r="O9" s="1">
        <v>2023</v>
      </c>
      <c r="P9" s="1">
        <v>2024</v>
      </c>
      <c r="Q9" s="1">
        <v>2025</v>
      </c>
      <c r="R9" s="1">
        <v>2026</v>
      </c>
      <c r="S9" s="1">
        <v>2027</v>
      </c>
      <c r="T9" s="1">
        <v>2028</v>
      </c>
      <c r="U9" s="1">
        <v>2029</v>
      </c>
      <c r="V9" s="1">
        <v>2030</v>
      </c>
      <c r="W9" s="1">
        <v>2031</v>
      </c>
      <c r="X9" s="1">
        <v>2032</v>
      </c>
      <c r="Y9" s="1">
        <v>2033</v>
      </c>
      <c r="Z9" s="1">
        <v>2034</v>
      </c>
      <c r="AA9" s="1">
        <v>2035</v>
      </c>
      <c r="AB9" s="1">
        <v>2036</v>
      </c>
      <c r="AC9" s="1">
        <v>2037</v>
      </c>
      <c r="AD9" s="1">
        <v>2038</v>
      </c>
      <c r="AE9" s="1">
        <v>2039</v>
      </c>
      <c r="AF9" s="1">
        <v>2040</v>
      </c>
      <c r="AG9" s="1">
        <v>2041</v>
      </c>
      <c r="AH9" s="1">
        <v>2042</v>
      </c>
      <c r="AI9" s="1">
        <v>2043</v>
      </c>
      <c r="AJ9" s="1">
        <v>2044</v>
      </c>
      <c r="AK9" s="1">
        <v>2045</v>
      </c>
      <c r="AL9" s="1">
        <v>2046</v>
      </c>
      <c r="AM9" s="1">
        <v>2047</v>
      </c>
      <c r="AN9" s="1">
        <v>2048</v>
      </c>
      <c r="AO9" s="1">
        <v>2049</v>
      </c>
      <c r="AP9" s="1">
        <v>2050</v>
      </c>
      <c r="AQ9" s="1" t="s">
        <v>3</v>
      </c>
    </row>
    <row r="10" spans="1:43" x14ac:dyDescent="0.2">
      <c r="A10" s="2" t="s">
        <v>4</v>
      </c>
      <c r="B10" s="28">
        <f>[2]Stock!B7</f>
        <v>2619668.0001106025</v>
      </c>
      <c r="C10" s="28">
        <f>[2]Stock!C7</f>
        <v>2850607.0000053649</v>
      </c>
      <c r="D10" s="28">
        <f>[2]Stock!D7</f>
        <v>3054224.0004044287</v>
      </c>
      <c r="E10" s="28">
        <f>[2]Stock!E7</f>
        <v>3241597.0002371101</v>
      </c>
      <c r="F10" s="28">
        <f>[2]Stock!F7</f>
        <v>3447049.9994858275</v>
      </c>
      <c r="G10" s="28">
        <f>[2]Stock!G7</f>
        <v>3628484.0005600308</v>
      </c>
      <c r="H10" s="28">
        <f>[2]Stock!H7</f>
        <v>3791076.0001796945</v>
      </c>
      <c r="I10" s="28">
        <f>[2]Stock!I7</f>
        <v>3938890.0005805218</v>
      </c>
      <c r="J10" s="28">
        <f>[2]Stock!J7</f>
        <v>4092502.999500941</v>
      </c>
      <c r="K10" s="28">
        <f>[2]Stock!K7</f>
        <v>4243798.0007114736</v>
      </c>
      <c r="L10" s="28">
        <f>[2]Stock!L7</f>
        <v>4437506.0776609182</v>
      </c>
      <c r="M10" s="28">
        <f>[2]Stock!M7</f>
        <v>4551046.0923941676</v>
      </c>
      <c r="N10" s="5">
        <f>[2]Stock!N7</f>
        <v>4664558.1274460638</v>
      </c>
      <c r="O10" s="5">
        <f>[2]Stock!O7</f>
        <v>4782231.3172336482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28"/>
    </row>
    <row r="11" spans="1:43" x14ac:dyDescent="0.2">
      <c r="A11" s="4" t="s">
        <v>5</v>
      </c>
      <c r="B11" s="28">
        <f>[2]Stock!B8</f>
        <v>2508792.3960688165</v>
      </c>
      <c r="C11" s="28">
        <f>[2]Stock!C8</f>
        <v>2729913.1156113916</v>
      </c>
      <c r="D11" s="28">
        <f>[2]Stock!D8</f>
        <v>2924884.0876288656</v>
      </c>
      <c r="E11" s="28">
        <f>[2]Stock!E8</f>
        <v>3104297.4559625075</v>
      </c>
      <c r="F11" s="28">
        <f>[2]Stock!F8</f>
        <v>3301020.7219292927</v>
      </c>
      <c r="G11" s="28">
        <f>[2]Stock!G8</f>
        <v>3474731.902189394</v>
      </c>
      <c r="H11" s="28">
        <f>[2]Stock!H8</f>
        <v>3630403.7739869198</v>
      </c>
      <c r="I11" s="28">
        <f>[2]Stock!I8</f>
        <v>3771924.6177685889</v>
      </c>
      <c r="J11" s="28">
        <f>[2]Stock!J8</f>
        <v>3918996.7911765687</v>
      </c>
      <c r="K11" s="28">
        <f>[2]Stock!K8</f>
        <v>4063851.0894843526</v>
      </c>
      <c r="L11" s="28">
        <f>[2]Stock!L8</f>
        <v>4249311.6928442102</v>
      </c>
      <c r="M11" s="28">
        <f>[2]Stock!M8</f>
        <v>4358020.2374599539</v>
      </c>
      <c r="N11" s="5">
        <f>[2]Stock!N8</f>
        <v>4457462.5341251241</v>
      </c>
      <c r="O11" s="5">
        <f>[2]Stock!O8</f>
        <v>4565531.3632674785</v>
      </c>
      <c r="P11" s="5">
        <f>[2]Stock!P8</f>
        <v>4678643.1836629845</v>
      </c>
      <c r="Q11" s="5">
        <f>[2]Stock!Q8</f>
        <v>4794355.5739312982</v>
      </c>
      <c r="R11" s="5">
        <f>[2]Stock!R8</f>
        <v>4910944.0882604355</v>
      </c>
      <c r="S11" s="5">
        <f>[2]Stock!S8</f>
        <v>5027160.7628567396</v>
      </c>
      <c r="T11" s="5">
        <f>[2]Stock!T8</f>
        <v>5142089.081725657</v>
      </c>
      <c r="U11" s="5">
        <f>[2]Stock!U8</f>
        <v>5255053.0777354892</v>
      </c>
      <c r="V11" s="5">
        <f>[2]Stock!V8</f>
        <v>5365559.1287081474</v>
      </c>
      <c r="W11" s="5">
        <f>[2]Stock!W8</f>
        <v>5473250.5128804967</v>
      </c>
      <c r="X11" s="5">
        <f>[2]Stock!X8</f>
        <v>5577880.2934809458</v>
      </c>
      <c r="Y11" s="5">
        <f>[2]Stock!Y8</f>
        <v>5679284.9212500891</v>
      </c>
      <c r="Z11" s="5">
        <f>[2]Stock!Z8</f>
        <v>5777366.0357541135</v>
      </c>
      <c r="AA11" s="5">
        <f>[2]Stock!AA8</f>
        <v>5872074.6340778479</v>
      </c>
      <c r="AB11" s="5">
        <f>[2]Stock!AB8</f>
        <v>5963401.4500068994</v>
      </c>
      <c r="AC11" s="5">
        <f>[2]Stock!AC8</f>
        <v>6051369.7966275923</v>
      </c>
      <c r="AD11" s="5">
        <f>[2]Stock!AD8</f>
        <v>6136021.0158280628</v>
      </c>
      <c r="AE11" s="5">
        <f>[2]Stock!AE8</f>
        <v>6217414.2642262401</v>
      </c>
      <c r="AF11" s="5">
        <f>[2]Stock!AF8</f>
        <v>6295621.5984214572</v>
      </c>
      <c r="AG11" s="5">
        <f>[2]Stock!AG8</f>
        <v>6370725.899650069</v>
      </c>
      <c r="AH11" s="5">
        <f>[2]Stock!AH8</f>
        <v>6442817.7040228201</v>
      </c>
      <c r="AI11" s="5">
        <f>[2]Stock!AI8</f>
        <v>6496064.3209567517</v>
      </c>
      <c r="AJ11" s="5">
        <f>[2]Stock!AJ8</f>
        <v>6549558.2945908587</v>
      </c>
      <c r="AK11" s="5">
        <f>[2]Stock!AK8</f>
        <v>6603314.5189666953</v>
      </c>
      <c r="AL11" s="5">
        <f>[2]Stock!AL8</f>
        <v>6657348.5791708259</v>
      </c>
      <c r="AM11" s="5">
        <f>[2]Stock!AM8</f>
        <v>6711681.5276195547</v>
      </c>
      <c r="AN11" s="5">
        <f>[2]Stock!AN8</f>
        <v>6766329.139564937</v>
      </c>
      <c r="AO11" s="5">
        <f>[2]Stock!AO8</f>
        <v>6821313.0518127652</v>
      </c>
      <c r="AP11" s="5">
        <f>[2]Stock!AP8</f>
        <v>6876658.5576310772</v>
      </c>
      <c r="AQ11" s="29"/>
    </row>
    <row r="12" spans="1:43" x14ac:dyDescent="0.2">
      <c r="A12" s="7" t="s">
        <v>6</v>
      </c>
      <c r="B12" s="28">
        <f>[2]Stock!B9</f>
        <v>2498695.105623736</v>
      </c>
      <c r="C12" s="28">
        <f>[2]Stock!C9</f>
        <v>2699092.3965361393</v>
      </c>
      <c r="D12" s="28">
        <f>[2]Stock!D9</f>
        <v>2891859.2213954479</v>
      </c>
      <c r="E12" s="28">
        <f>[2]Stock!E9</f>
        <v>3069243.7290897788</v>
      </c>
      <c r="F12" s="28">
        <f>[2]Stock!F9</f>
        <v>3263590.4479633365</v>
      </c>
      <c r="G12" s="28">
        <f>[2]Stock!G9</f>
        <v>3435258.9477805225</v>
      </c>
      <c r="H12" s="28">
        <f>[2]Stock!H9</f>
        <v>3589162.3871144289</v>
      </c>
      <c r="I12" s="28">
        <f>[2]Stock!I9</f>
        <v>3729075.554110738</v>
      </c>
      <c r="J12" s="28">
        <f>[2]Stock!J9</f>
        <v>3874476.9876288027</v>
      </c>
      <c r="K12" s="28">
        <f>[2]Stock!K9</f>
        <v>4017685.7411078103</v>
      </c>
      <c r="L12" s="28">
        <f>[2]Stock!L9</f>
        <v>4198959.1903102193</v>
      </c>
      <c r="M12" s="28">
        <f>[2]Stock!M9</f>
        <v>4302631.1559546078</v>
      </c>
      <c r="N12" s="5">
        <f>[2]Stock!N9</f>
        <v>4398056.6646127626</v>
      </c>
      <c r="O12" s="5">
        <f>[2]Stock!O9</f>
        <v>4497518.3246975103</v>
      </c>
      <c r="P12" s="8">
        <f>[2]Stock!P9-P17</f>
        <v>4592383.904576743</v>
      </c>
      <c r="Q12" s="8">
        <f>[2]Stock!Q9-Q17</f>
        <v>4673979.4777913494</v>
      </c>
      <c r="R12" s="8">
        <f>[2]Stock!R9-R17</f>
        <v>4737129.343669449</v>
      </c>
      <c r="S12" s="8">
        <f>[2]Stock!S9-S17</f>
        <v>4769797.1870358232</v>
      </c>
      <c r="T12" s="8">
        <f>[2]Stock!T9-T17</f>
        <v>4785947.2491460806</v>
      </c>
      <c r="U12" s="8">
        <f>[2]Stock!U9-U17</f>
        <v>4787944.4156403607</v>
      </c>
      <c r="V12" s="8">
        <f>[2]Stock!V9-V17</f>
        <v>4775826.1554572452</v>
      </c>
      <c r="W12" s="8">
        <f>[2]Stock!W9-W17</f>
        <v>4748123.1842183955</v>
      </c>
      <c r="X12" s="8">
        <f>[2]Stock!X9-X17</f>
        <v>4702804.9201752702</v>
      </c>
      <c r="Y12" s="8">
        <f>[2]Stock!Y9-Y17</f>
        <v>4638094.038115507</v>
      </c>
      <c r="Z12" s="8">
        <f>[2]Stock!Z9-Z17</f>
        <v>4553268.0398201505</v>
      </c>
      <c r="AA12" s="8">
        <f>[2]Stock!AA9-AA17</f>
        <v>4449425.8346657772</v>
      </c>
      <c r="AB12" s="8">
        <f>[2]Stock!AB9-AB17</f>
        <v>4330001.8005109504</v>
      </c>
      <c r="AC12" s="8">
        <f>[2]Stock!AC9-AC17</f>
        <v>4200700.589009597</v>
      </c>
      <c r="AD12" s="8">
        <f>[2]Stock!AD9-AD17</f>
        <v>4068670.5452838731</v>
      </c>
      <c r="AE12" s="8">
        <f>[2]Stock!AE9-AE17</f>
        <v>3941129.6060894229</v>
      </c>
      <c r="AF12" s="8">
        <f>[2]Stock!AF9-AF17</f>
        <v>3823969.2613168792</v>
      </c>
      <c r="AG12" s="8">
        <f>[2]Stock!AG9-AG17</f>
        <v>3719236.5061498703</v>
      </c>
      <c r="AH12" s="8">
        <f>[2]Stock!AH9-AH17</f>
        <v>3629565.6320772842</v>
      </c>
      <c r="AI12" s="8">
        <f>[2]Stock!AI9-AI17</f>
        <v>3553972.3387401206</v>
      </c>
      <c r="AJ12" s="8">
        <f>[2]Stock!AJ9-AJ17</f>
        <v>3491575.0702691022</v>
      </c>
      <c r="AK12" s="8">
        <f>[2]Stock!AK9-AK17</f>
        <v>3438989.1834626058</v>
      </c>
      <c r="AL12" s="8">
        <f>[2]Stock!AL9-AL17</f>
        <v>3395582.2386740143</v>
      </c>
      <c r="AM12" s="8">
        <f>[2]Stock!AM9-AM17</f>
        <v>3359289.9103938793</v>
      </c>
      <c r="AN12" s="8">
        <f>[2]Stock!AN9-AN17</f>
        <v>3328376.3781525805</v>
      </c>
      <c r="AO12" s="8">
        <f>[2]Stock!AO9-AO17</f>
        <v>3271300.6443758137</v>
      </c>
      <c r="AP12" s="8">
        <f>[2]Stock!AP9-AP17</f>
        <v>3239760.8289372018</v>
      </c>
      <c r="AQ12" s="30"/>
    </row>
    <row r="13" spans="1:43" x14ac:dyDescent="0.2">
      <c r="A13" t="s">
        <v>7</v>
      </c>
      <c r="B13" s="28">
        <f>[2]Stock!B10</f>
        <v>3942.0428877234413</v>
      </c>
      <c r="C13" s="28">
        <f>[2]Stock!C10</f>
        <v>4288.6935046254957</v>
      </c>
      <c r="D13" s="28">
        <f>[2]Stock!D10</f>
        <v>4594.9929016649476</v>
      </c>
      <c r="E13" s="28">
        <f>[2]Stock!E10</f>
        <v>4876.8513033170984</v>
      </c>
      <c r="F13" s="28">
        <f>[2]Stock!F10</f>
        <v>5185.9035541509193</v>
      </c>
      <c r="G13" s="28">
        <f>[2]Stock!G10</f>
        <v>5458.8038183395374</v>
      </c>
      <c r="H13" s="28">
        <f>[2]Stock!H10</f>
        <v>5703.3643289334532</v>
      </c>
      <c r="I13" s="28">
        <f>[2]Stock!I10</f>
        <v>5925.6935745144538</v>
      </c>
      <c r="J13" s="28">
        <f>[2]Stock!J10</f>
        <v>6156.7439589383876</v>
      </c>
      <c r="K13" s="28">
        <f>[2]Stock!K10</f>
        <v>6384.3100615799167</v>
      </c>
      <c r="L13" s="28">
        <f>[2]Stock!L10</f>
        <v>8647.625698317217</v>
      </c>
      <c r="M13" s="28">
        <f>[2]Stock!M10</f>
        <v>10938.039350056955</v>
      </c>
      <c r="N13" s="5">
        <f>[2]Stock!N10</f>
        <v>11093.717535423229</v>
      </c>
      <c r="O13" s="5">
        <f>[2]Stock!O10</f>
        <v>11114.476331773445</v>
      </c>
      <c r="P13" s="5">
        <f>[2]Stock!P10</f>
        <v>11123.769464642772</v>
      </c>
      <c r="Q13" s="5">
        <f>[2]Stock!Q10</f>
        <v>11128.314631927413</v>
      </c>
      <c r="R13" s="5">
        <f>[2]Stock!R10</f>
        <v>11129.955036788413</v>
      </c>
      <c r="S13" s="5">
        <f>[2]Stock!S10</f>
        <v>11129.38438488371</v>
      </c>
      <c r="T13" s="5">
        <f>[2]Stock!T10</f>
        <v>11127.125512807352</v>
      </c>
      <c r="U13" s="5">
        <f>[2]Stock!U10</f>
        <v>11123.24120986038</v>
      </c>
      <c r="V13" s="5">
        <f>[2]Stock!V10</f>
        <v>11117.94327646919</v>
      </c>
      <c r="W13" s="5">
        <f>[2]Stock!W10</f>
        <v>11111.213754430437</v>
      </c>
      <c r="X13" s="5">
        <f>[2]Stock!X10</f>
        <v>11103.169909341363</v>
      </c>
      <c r="Y13" s="5">
        <f>[2]Stock!Y10</f>
        <v>11093.819333906718</v>
      </c>
      <c r="Z13" s="5">
        <f>[2]Stock!Z10</f>
        <v>11083.286527344655</v>
      </c>
      <c r="AA13" s="5">
        <f>[2]Stock!AA10</f>
        <v>11071.583918119171</v>
      </c>
      <c r="AB13" s="5">
        <f>[2]Stock!AB10</f>
        <v>11058.624535648802</v>
      </c>
      <c r="AC13" s="5">
        <f>[2]Stock!AC10</f>
        <v>11044.536152956423</v>
      </c>
      <c r="AD13" s="5">
        <f>[2]Stock!AD10</f>
        <v>11029.33414927931</v>
      </c>
      <c r="AE13" s="5">
        <f>[2]Stock!AE10</f>
        <v>11013.035286091535</v>
      </c>
      <c r="AF13" s="5">
        <f>[2]Stock!AF10</f>
        <v>10995.657740001703</v>
      </c>
      <c r="AG13" s="5">
        <f>[2]Stock!AG10</f>
        <v>10977.222964549919</v>
      </c>
      <c r="AH13" s="5">
        <f>[2]Stock!AH10</f>
        <v>10957.755856188358</v>
      </c>
      <c r="AI13" s="5">
        <f>[2]Stock!AI10</f>
        <v>10935.688527896682</v>
      </c>
      <c r="AJ13" s="5">
        <f>[2]Stock!AJ10</f>
        <v>10912.94979674266</v>
      </c>
      <c r="AK13" s="5">
        <f>[2]Stock!AK10</f>
        <v>10882.576666647843</v>
      </c>
      <c r="AL13" s="5">
        <f>[2]Stock!AL10</f>
        <v>10851.511203996013</v>
      </c>
      <c r="AM13" s="5">
        <f>[2]Stock!AM10</f>
        <v>10819.786728688439</v>
      </c>
      <c r="AN13" s="5">
        <f>[2]Stock!AN10</f>
        <v>10787.428732275132</v>
      </c>
      <c r="AO13" s="5">
        <f>[2]Stock!AO10</f>
        <v>10754.471368325785</v>
      </c>
      <c r="AP13" s="5">
        <f>[2]Stock!AP10</f>
        <v>10720.954600546591</v>
      </c>
      <c r="AQ13" s="30"/>
    </row>
    <row r="14" spans="1:43" x14ac:dyDescent="0.2">
      <c r="A14" t="s">
        <v>8</v>
      </c>
      <c r="B14" s="28">
        <f>[2]Stock!B11</f>
        <v>1351.1034213392395</v>
      </c>
      <c r="C14" s="28">
        <f>[2]Stock!C11</f>
        <v>1471.4231693145396</v>
      </c>
      <c r="D14" s="28">
        <f>[2]Stock!D11</f>
        <v>1576.5125232319583</v>
      </c>
      <c r="E14" s="28">
        <f>[2]Stock!E11</f>
        <v>1673.2163287637918</v>
      </c>
      <c r="F14" s="28">
        <f>[2]Stock!F11</f>
        <v>1779.2501691198886</v>
      </c>
      <c r="G14" s="28">
        <f>[2]Stock!G11</f>
        <v>1872.8804952800833</v>
      </c>
      <c r="H14" s="28">
        <f>[2]Stock!H11</f>
        <v>1956.7876341789502</v>
      </c>
      <c r="I14" s="28">
        <f>[2]Stock!I11</f>
        <v>2033.0673689772702</v>
      </c>
      <c r="J14" s="28">
        <f>[2]Stock!J11</f>
        <v>2112.3392704441708</v>
      </c>
      <c r="K14" s="28">
        <f>[2]Stock!K11</f>
        <v>2190.4157372320656</v>
      </c>
      <c r="L14" s="28">
        <f>[2]Stock!L11</f>
        <v>2303.4910724099077</v>
      </c>
      <c r="M14" s="28">
        <f>[2]Stock!M11</f>
        <v>2356.6607088796727</v>
      </c>
      <c r="N14" s="5">
        <f>[2]Stock!N11</f>
        <v>2410.2582350904472</v>
      </c>
      <c r="O14" s="5">
        <f>[2]Stock!O11</f>
        <v>2498.6294835974795</v>
      </c>
      <c r="P14" s="5">
        <f>[2]Stock!P11</f>
        <v>2638.0601588513414</v>
      </c>
      <c r="Q14" s="5">
        <f>[2]Stock!Q11</f>
        <v>2851.9381233893655</v>
      </c>
      <c r="R14" s="5">
        <f>[2]Stock!R11</f>
        <v>3173.8704519461453</v>
      </c>
      <c r="S14" s="5">
        <f>[2]Stock!S11</f>
        <v>3651.4612069896089</v>
      </c>
      <c r="T14" s="5">
        <f>[2]Stock!T11</f>
        <v>4350.5325053841871</v>
      </c>
      <c r="U14" s="5">
        <f>[2]Stock!U11</f>
        <v>5360.5818780989339</v>
      </c>
      <c r="V14" s="5">
        <f>[2]Stock!V11</f>
        <v>6798.9291411785653</v>
      </c>
      <c r="W14" s="5">
        <f>[2]Stock!W11</f>
        <v>8812.5229818873158</v>
      </c>
      <c r="X14" s="5">
        <f>[2]Stock!X11</f>
        <v>11572.004909214855</v>
      </c>
      <c r="Y14" s="5">
        <f>[2]Stock!Y11</f>
        <v>15255.419847892703</v>
      </c>
      <c r="Z14" s="5">
        <f>[2]Stock!Z11</f>
        <v>20017.853597273814</v>
      </c>
      <c r="AA14" s="5">
        <f>[2]Stock!AA11</f>
        <v>25952.937856157994</v>
      </c>
      <c r="AB14" s="5">
        <f>[2]Stock!AB11</f>
        <v>33059.757137992652</v>
      </c>
      <c r="AC14" s="5">
        <f>[2]Stock!AC11</f>
        <v>41233.476987630027</v>
      </c>
      <c r="AD14" s="5">
        <f>[2]Stock!AD11</f>
        <v>50286.220242148564</v>
      </c>
      <c r="AE14" s="5">
        <f>[2]Stock!AE11</f>
        <v>59988.534296771235</v>
      </c>
      <c r="AF14" s="5">
        <f>[2]Stock!AF11</f>
        <v>70111.544539491864</v>
      </c>
      <c r="AG14" s="5">
        <f>[2]Stock!AG11</f>
        <v>80456.338221930171</v>
      </c>
      <c r="AH14" s="5">
        <f>[2]Stock!AH11</f>
        <v>90866.15798032278</v>
      </c>
      <c r="AI14" s="5">
        <f>[2]Stock!AI11</f>
        <v>99262.00397514239</v>
      </c>
      <c r="AJ14" s="5">
        <f>[2]Stock!AJ11</f>
        <v>107880.19575722767</v>
      </c>
      <c r="AK14" s="5">
        <f>[2]Stock!AK11</f>
        <v>115495.86881696715</v>
      </c>
      <c r="AL14" s="5">
        <f>[2]Stock!AL11</f>
        <v>122472.50589472489</v>
      </c>
      <c r="AM14" s="5">
        <f>[2]Stock!AM11</f>
        <v>128796.16144506872</v>
      </c>
      <c r="AN14" s="5">
        <f>[2]Stock!AN11</f>
        <v>134452.71815346408</v>
      </c>
      <c r="AO14" s="5">
        <f>[2]Stock!AO11</f>
        <v>139427.94798870329</v>
      </c>
      <c r="AP14" s="5">
        <f>[2]Stock!AP11</f>
        <v>143707.47268963244</v>
      </c>
      <c r="AQ14" s="30"/>
    </row>
    <row r="15" spans="1:43" x14ac:dyDescent="0.2">
      <c r="A15" t="s">
        <v>9</v>
      </c>
      <c r="B15" s="28">
        <f>[2]Stock!B12</f>
        <v>4804.144136017665</v>
      </c>
      <c r="C15" s="28">
        <f>[2]Stock!C12</f>
        <v>5227.7836163958154</v>
      </c>
      <c r="D15" s="28">
        <f>[2]Stock!D12</f>
        <v>5601.1530278092778</v>
      </c>
      <c r="E15" s="28">
        <f>[2]Stock!E12</f>
        <v>5944.7296281682011</v>
      </c>
      <c r="F15" s="28">
        <f>[2]Stock!F12</f>
        <v>6321.4546824945955</v>
      </c>
      <c r="G15" s="28">
        <f>[2]Stock!G12</f>
        <v>6654.1115926926905</v>
      </c>
      <c r="H15" s="28">
        <f>[2]Stock!H12</f>
        <v>6952.2232271849543</v>
      </c>
      <c r="I15" s="28">
        <f>[2]Stock!I12</f>
        <v>7223.2356430268492</v>
      </c>
      <c r="J15" s="28">
        <f>[2]Stock!J12</f>
        <v>7504.8788551031284</v>
      </c>
      <c r="K15" s="28">
        <f>[2]Stock!K12</f>
        <v>7782.2748363625351</v>
      </c>
      <c r="L15" s="28">
        <f>[2]Stock!L12</f>
        <v>8391.6613898249125</v>
      </c>
      <c r="M15" s="28">
        <f>[2]Stock!M12</f>
        <v>8586.5207961974775</v>
      </c>
      <c r="N15" s="5">
        <f>[2]Stock!N12</f>
        <v>8776.9082376959504</v>
      </c>
      <c r="O15" s="5">
        <f>[2]Stock!O12</f>
        <v>8979.4412038774044</v>
      </c>
      <c r="P15" s="5">
        <f>[2]Stock!P12</f>
        <v>9178.3252526440247</v>
      </c>
      <c r="Q15" s="5">
        <f>[2]Stock!Q12</f>
        <v>9360.942074243525</v>
      </c>
      <c r="R15" s="5">
        <f>[2]Stock!R12</f>
        <v>9518.9611496791294</v>
      </c>
      <c r="S15" s="5">
        <f>[2]Stock!S12</f>
        <v>9647.6322979804445</v>
      </c>
      <c r="T15" s="5">
        <f>[2]Stock!T12</f>
        <v>9746.2006780750908</v>
      </c>
      <c r="U15" s="5">
        <f>[2]Stock!U12</f>
        <v>9816.5338209421043</v>
      </c>
      <c r="V15" s="5">
        <f>[2]Stock!V12</f>
        <v>9862.1558344590976</v>
      </c>
      <c r="W15" s="5">
        <f>[2]Stock!W12</f>
        <v>9887.7022070189214</v>
      </c>
      <c r="X15" s="5">
        <f>[2]Stock!X12</f>
        <v>9897.6523419965542</v>
      </c>
      <c r="Y15" s="5">
        <f>[2]Stock!Y12</f>
        <v>9896.1088377574324</v>
      </c>
      <c r="Z15" s="5">
        <f>[2]Stock!Z12</f>
        <v>9886.4224659086722</v>
      </c>
      <c r="AA15" s="5">
        <f>[2]Stock!AA12</f>
        <v>9871.2080524008652</v>
      </c>
      <c r="AB15" s="5">
        <f>[2]Stock!AB12</f>
        <v>9852.2837142445278</v>
      </c>
      <c r="AC15" s="5">
        <f>[2]Stock!AC12</f>
        <v>9830.8366074654714</v>
      </c>
      <c r="AD15" s="5">
        <f>[2]Stock!AD12</f>
        <v>9807.6625575441758</v>
      </c>
      <c r="AE15" s="5">
        <f>[2]Stock!AE12</f>
        <v>9783.305647397714</v>
      </c>
      <c r="AF15" s="5">
        <f>[2]Stock!AF12</f>
        <v>9757.9907011183714</v>
      </c>
      <c r="AG15" s="5">
        <f>[2]Stock!AG12</f>
        <v>9731.83880213046</v>
      </c>
      <c r="AH15" s="5">
        <f>[2]Stock!AH12</f>
        <v>9705.0528784020335</v>
      </c>
      <c r="AI15" s="5">
        <f>[2]Stock!AI12</f>
        <v>9677.5665339796433</v>
      </c>
      <c r="AJ15" s="5">
        <f>[2]Stock!AJ12</f>
        <v>9649.4899574770589</v>
      </c>
      <c r="AK15" s="5">
        <f>[2]Stock!AK12</f>
        <v>9620.84971672967</v>
      </c>
      <c r="AL15" s="5">
        <f>[2]Stock!AL12</f>
        <v>9591.6735925337798</v>
      </c>
      <c r="AM15" s="5">
        <f>[2]Stock!AM12</f>
        <v>9561.9999031366478</v>
      </c>
      <c r="AN15" s="5">
        <f>[2]Stock!AN12</f>
        <v>9531.857347396417</v>
      </c>
      <c r="AO15" s="5">
        <f>[2]Stock!AO12</f>
        <v>9501.285107074089</v>
      </c>
      <c r="AP15" s="5">
        <f>[2]Stock!AP12</f>
        <v>9470.3293715525851</v>
      </c>
      <c r="AQ15" s="30"/>
    </row>
    <row r="16" spans="1:43" x14ac:dyDescent="0.2">
      <c r="A16" t="s">
        <v>10</v>
      </c>
      <c r="B16" s="28">
        <f>[2]Stock!B13</f>
        <v>0</v>
      </c>
      <c r="C16" s="28">
        <f>[2]Stock!C13</f>
        <v>2.7299131156113909</v>
      </c>
      <c r="D16" s="28">
        <f>[2]Stock!D13</f>
        <v>5.849768175257732</v>
      </c>
      <c r="E16" s="28">
        <f>[2]Stock!E13</f>
        <v>9.3128923678875228</v>
      </c>
      <c r="F16" s="28">
        <f>[2]Stock!F13</f>
        <v>165.0510360964646</v>
      </c>
      <c r="G16" s="28">
        <f>[2]Stock!G13</f>
        <v>246.70596505544702</v>
      </c>
      <c r="H16" s="28">
        <f>[2]Stock!H13</f>
        <v>257.75866795307138</v>
      </c>
      <c r="I16" s="28">
        <f>[2]Stock!I13</f>
        <v>267.8066478615699</v>
      </c>
      <c r="J16" s="28">
        <f>[2]Stock!J13</f>
        <v>278.24877217353639</v>
      </c>
      <c r="K16" s="28">
        <f>[2]Stock!K13</f>
        <v>288.53342735338902</v>
      </c>
      <c r="L16" s="28">
        <f>[2]Stock!L13</f>
        <v>301.701130191939</v>
      </c>
      <c r="M16" s="28">
        <f>[2]Stock!M13</f>
        <v>309.41943685965674</v>
      </c>
      <c r="N16" s="5">
        <f>[2]Stock!N13</f>
        <v>3204.3198972785394</v>
      </c>
      <c r="O16" s="5">
        <f>[2]Stock!O13</f>
        <v>10419.442606106353</v>
      </c>
      <c r="P16" s="5">
        <f>[2]Stock!P13</f>
        <v>26576.477034717165</v>
      </c>
      <c r="Q16" s="5">
        <f>[2]Stock!Q13</f>
        <v>57662.812842230327</v>
      </c>
      <c r="R16" s="5">
        <f>[2]Stock!R13</f>
        <v>106754.11510391296</v>
      </c>
      <c r="S16" s="5">
        <f>[2]Stock!S13</f>
        <v>170624.50419839408</v>
      </c>
      <c r="T16" s="5">
        <f>[2]Stock!T13</f>
        <v>242977.37120567856</v>
      </c>
      <c r="U16" s="5">
        <f>[2]Stock!U13</f>
        <v>318805.78359218355</v>
      </c>
      <c r="V16" s="5">
        <f>[2]Stock!V13</f>
        <v>395284.79746062262</v>
      </c>
      <c r="W16" s="5">
        <f>[2]Stock!W13</f>
        <v>471025.52751925075</v>
      </c>
      <c r="X16" s="5">
        <f>[2]Stock!X13</f>
        <v>545367.97781164129</v>
      </c>
      <c r="Y16" s="5">
        <f>[2]Stock!Y13</f>
        <v>617994.74558012385</v>
      </c>
      <c r="Z16" s="5">
        <f>[2]Stock!Z13</f>
        <v>688751.34248436161</v>
      </c>
      <c r="AA16" s="5">
        <f>[2]Stock!AA13</f>
        <v>757565.5390107343</v>
      </c>
      <c r="AB16" s="5">
        <f>[2]Stock!AB13</f>
        <v>824410.80278229236</v>
      </c>
      <c r="AC16" s="5">
        <f>[2]Stock!AC13</f>
        <v>889289.17473299708</v>
      </c>
      <c r="AD16" s="5">
        <f>[2]Stock!AD13</f>
        <v>952220.95514556312</v>
      </c>
      <c r="AE16" s="5">
        <f>[2]Stock!AE13</f>
        <v>1013239.7465755427</v>
      </c>
      <c r="AF16" s="5">
        <f>[2]Stock!AF13</f>
        <v>1072387.8533971799</v>
      </c>
      <c r="AG16" s="5">
        <f>[2]Stock!AG13</f>
        <v>1131363.9579033479</v>
      </c>
      <c r="AH16" s="5">
        <f>[2]Stock!AH13</f>
        <v>1188965.9311570656</v>
      </c>
      <c r="AI16" s="5">
        <f>[2]Stock!AI13</f>
        <v>1234425.275085995</v>
      </c>
      <c r="AJ16" s="5">
        <f>[2]Stock!AJ13</f>
        <v>1280578.7409352704</v>
      </c>
      <c r="AK16" s="5">
        <f>[2]Stock!AK13</f>
        <v>1329796.9100602304</v>
      </c>
      <c r="AL16" s="5">
        <f>[2]Stock!AL13</f>
        <v>1380061.7432217624</v>
      </c>
      <c r="AM16" s="5">
        <f>[2]Stock!AM13</f>
        <v>1431399.7241563017</v>
      </c>
      <c r="AN16" s="5">
        <f>[2]Stock!AN13</f>
        <v>1483834.277235423</v>
      </c>
      <c r="AO16" s="5">
        <f>[2]Stock!AO13</f>
        <v>1537386.989563575</v>
      </c>
      <c r="AP16" s="5">
        <f>[2]Stock!AP13</f>
        <v>1592078.0355980159</v>
      </c>
      <c r="AQ16" s="30"/>
    </row>
    <row r="17" spans="1:43" x14ac:dyDescent="0.2">
      <c r="A17" s="10" t="s">
        <v>11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5"/>
      <c r="O17" s="5"/>
      <c r="P17" s="11">
        <f>+P134+O17</f>
        <v>200</v>
      </c>
      <c r="Q17" s="11">
        <f>+Q134+P17</f>
        <v>700</v>
      </c>
      <c r="R17" s="11">
        <f t="shared" ref="R17:AP17" si="0">+R134+Q17</f>
        <v>1700</v>
      </c>
      <c r="S17" s="11">
        <f t="shared" si="0"/>
        <v>17006.293076138878</v>
      </c>
      <c r="T17" s="11">
        <f t="shared" si="0"/>
        <v>37801.194962934242</v>
      </c>
      <c r="U17" s="11">
        <f t="shared" si="0"/>
        <v>65806.880419438981</v>
      </c>
      <c r="V17" s="11">
        <f t="shared" si="0"/>
        <v>103082.8471865608</v>
      </c>
      <c r="W17" s="11">
        <f t="shared" si="0"/>
        <v>151928.70942684964</v>
      </c>
      <c r="X17" s="11">
        <f t="shared" si="0"/>
        <v>214641.85236928755</v>
      </c>
      <c r="Y17" s="11">
        <f t="shared" si="0"/>
        <v>293081.6187014248</v>
      </c>
      <c r="Z17" s="11">
        <f t="shared" si="0"/>
        <v>388045.81157341733</v>
      </c>
      <c r="AA17" s="11">
        <f t="shared" si="0"/>
        <v>498582.25887924375</v>
      </c>
      <c r="AB17" s="11">
        <f t="shared" si="0"/>
        <v>621505.97914445354</v>
      </c>
      <c r="AC17" s="11">
        <f t="shared" si="0"/>
        <v>751458.63215049612</v>
      </c>
      <c r="AD17" s="11">
        <f t="shared" si="0"/>
        <v>881694.31233561656</v>
      </c>
      <c r="AE17" s="11">
        <f t="shared" si="0"/>
        <v>1005408.9205857511</v>
      </c>
      <c r="AF17" s="11">
        <f t="shared" si="0"/>
        <v>1117093.5389426076</v>
      </c>
      <c r="AG17" s="11">
        <f t="shared" si="0"/>
        <v>1213376.4386561995</v>
      </c>
      <c r="AH17" s="11">
        <f t="shared" si="0"/>
        <v>1293138.1571171831</v>
      </c>
      <c r="AI17" s="11">
        <f t="shared" si="0"/>
        <v>1357060.2633321024</v>
      </c>
      <c r="AJ17" s="11">
        <f t="shared" si="0"/>
        <v>1406941.6614989536</v>
      </c>
      <c r="AK17" s="11">
        <f t="shared" si="0"/>
        <v>1445063.340853377</v>
      </c>
      <c r="AL17" s="11">
        <f t="shared" si="0"/>
        <v>1473736.0610757242</v>
      </c>
      <c r="AM17" s="11">
        <f t="shared" si="0"/>
        <v>1495043.8432486099</v>
      </c>
      <c r="AN17" s="11">
        <f t="shared" si="0"/>
        <v>1510737.2357599405</v>
      </c>
      <c r="AO17" s="11">
        <f t="shared" si="0"/>
        <v>1552377.3745174888</v>
      </c>
      <c r="AP17" s="11">
        <f t="shared" si="0"/>
        <v>1568289.894283145</v>
      </c>
      <c r="AQ17" s="30"/>
    </row>
    <row r="18" spans="1:43" x14ac:dyDescent="0.2">
      <c r="A18" t="s">
        <v>12</v>
      </c>
      <c r="B18" s="28">
        <f>[2]Stock!B14</f>
        <v>0</v>
      </c>
      <c r="C18" s="28">
        <f>[2]Stock!C14</f>
        <v>19830.088871801145</v>
      </c>
      <c r="D18" s="28">
        <f>[2]Stock!D14</f>
        <v>21246.35801253609</v>
      </c>
      <c r="E18" s="28">
        <f>[2]Stock!E14</f>
        <v>22549.616720111659</v>
      </c>
      <c r="F18" s="28">
        <f>[2]Stock!F14</f>
        <v>23978.614524094388</v>
      </c>
      <c r="G18" s="28">
        <f>[2]Stock!G14</f>
        <v>25240.452537503759</v>
      </c>
      <c r="H18" s="28">
        <f>[2]Stock!H14</f>
        <v>26371.253014241003</v>
      </c>
      <c r="I18" s="28">
        <f>[2]Stock!I14</f>
        <v>27399.260423471038</v>
      </c>
      <c r="J18" s="28">
        <f>[2]Stock!J14</f>
        <v>28467.592691106598</v>
      </c>
      <c r="K18" s="28">
        <f>[2]Stock!K14</f>
        <v>29519.814314014337</v>
      </c>
      <c r="L18" s="28">
        <f>[2]Stock!L14</f>
        <v>30708.023243247379</v>
      </c>
      <c r="M18" s="28">
        <f>[2]Stock!M14</f>
        <v>33198.441213351587</v>
      </c>
      <c r="N18" s="5">
        <f>[2]Stock!N14</f>
        <v>33920.665606874172</v>
      </c>
      <c r="O18" s="5">
        <f>[2]Stock!O14</f>
        <v>35001.048944613722</v>
      </c>
      <c r="P18" s="5">
        <f>[2]Stock!P14</f>
        <v>36542.647175386322</v>
      </c>
      <c r="Q18" s="5">
        <f>[2]Stock!Q14</f>
        <v>38672.088468157337</v>
      </c>
      <c r="R18" s="5">
        <f>[2]Stock!R14</f>
        <v>41537.842848660715</v>
      </c>
      <c r="S18" s="5">
        <f>[2]Stock!S14</f>
        <v>45304.300656529958</v>
      </c>
      <c r="T18" s="5">
        <f>[2]Stock!T14</f>
        <v>50139.407714696375</v>
      </c>
      <c r="U18" s="5">
        <f>[2]Stock!U14</f>
        <v>56195.641174605946</v>
      </c>
      <c r="V18" s="5">
        <f>[2]Stock!V14</f>
        <v>63586.300351612022</v>
      </c>
      <c r="W18" s="5">
        <f>[2]Stock!W14</f>
        <v>72361.652772662987</v>
      </c>
      <c r="X18" s="5">
        <f>[2]Stock!X14</f>
        <v>82492.715964194547</v>
      </c>
      <c r="Y18" s="5">
        <f>[2]Stock!Y14</f>
        <v>93869.1708334781</v>
      </c>
      <c r="Z18" s="5">
        <f>[2]Stock!Z14</f>
        <v>106313.27928565706</v>
      </c>
      <c r="AA18" s="5">
        <f>[2]Stock!AA14</f>
        <v>119605.27169541585</v>
      </c>
      <c r="AB18" s="5">
        <f>[2]Stock!AB14</f>
        <v>133512.2021813172</v>
      </c>
      <c r="AC18" s="5">
        <f>[2]Stock!AC14</f>
        <v>147812.55098645034</v>
      </c>
      <c r="AD18" s="5">
        <f>[2]Stock!AD14</f>
        <v>162311.98611403786</v>
      </c>
      <c r="AE18" s="5">
        <f>[2]Stock!AE14</f>
        <v>176851.11574526326</v>
      </c>
      <c r="AF18" s="5">
        <f>[2]Stock!AF14</f>
        <v>191305.75178417811</v>
      </c>
      <c r="AG18" s="5">
        <f>[2]Stock!AG14</f>
        <v>205583.59695203957</v>
      </c>
      <c r="AH18" s="5">
        <f>[2]Stock!AH14</f>
        <v>219619.01695637396</v>
      </c>
      <c r="AI18" s="5">
        <f>[2]Stock!AI14</f>
        <v>230731.18476151422</v>
      </c>
      <c r="AJ18" s="5">
        <f>[2]Stock!AJ14</f>
        <v>242020.18637608417</v>
      </c>
      <c r="AK18" s="5">
        <f>[2]Stock!AK14</f>
        <v>253465.78939013774</v>
      </c>
      <c r="AL18" s="5">
        <f>[2]Stock!AL14</f>
        <v>265052.84550806961</v>
      </c>
      <c r="AM18" s="5">
        <f>[2]Stock!AM14</f>
        <v>276770.10174386983</v>
      </c>
      <c r="AN18" s="5">
        <f>[2]Stock!AN14</f>
        <v>288609.24418385775</v>
      </c>
      <c r="AO18" s="5">
        <f>[2]Stock!AO14</f>
        <v>300564.33889178472</v>
      </c>
      <c r="AP18" s="5">
        <f>[2]Stock!AP14</f>
        <v>312631.04215098341</v>
      </c>
      <c r="AQ18" s="30"/>
    </row>
    <row r="19" spans="1:43" x14ac:dyDescent="0.2">
      <c r="A19" t="s">
        <v>13</v>
      </c>
      <c r="B19" s="28">
        <f>[2]Stock!B15</f>
        <v>0</v>
      </c>
      <c r="C19" s="28">
        <f>[2]Stock!C15</f>
        <v>0</v>
      </c>
      <c r="D19" s="28">
        <f>[2]Stock!D15</f>
        <v>0</v>
      </c>
      <c r="E19" s="28">
        <f>[2]Stock!E15</f>
        <v>0</v>
      </c>
      <c r="F19" s="28">
        <f>[2]Stock!F15</f>
        <v>0</v>
      </c>
      <c r="G19" s="28">
        <f>[2]Stock!G15</f>
        <v>0</v>
      </c>
      <c r="H19" s="28">
        <f>[2]Stock!H15</f>
        <v>0</v>
      </c>
      <c r="I19" s="28">
        <f>[2]Stock!I15</f>
        <v>0</v>
      </c>
      <c r="J19" s="28">
        <f>[2]Stock!J15</f>
        <v>0</v>
      </c>
      <c r="K19" s="28">
        <f>[2]Stock!K15</f>
        <v>0</v>
      </c>
      <c r="L19" s="28">
        <f>[2]Stock!L15</f>
        <v>0</v>
      </c>
      <c r="M19" s="28">
        <f>[2]Stock!M15</f>
        <v>0</v>
      </c>
      <c r="N19" s="5">
        <f>[2]Stock!N15</f>
        <v>0</v>
      </c>
      <c r="O19" s="5">
        <f>[2]Stock!O15</f>
        <v>0</v>
      </c>
      <c r="P19" s="5">
        <f>[2]Stock!P15</f>
        <v>0</v>
      </c>
      <c r="Q19" s="5">
        <f>[2]Stock!Q15</f>
        <v>0</v>
      </c>
      <c r="R19" s="5">
        <f>[2]Stock!R15</f>
        <v>0</v>
      </c>
      <c r="S19" s="5">
        <f>[2]Stock!S15</f>
        <v>0</v>
      </c>
      <c r="T19" s="5">
        <f>[2]Stock!T15</f>
        <v>0</v>
      </c>
      <c r="U19" s="5">
        <f>[2]Stock!U15</f>
        <v>0</v>
      </c>
      <c r="V19" s="5">
        <f>[2]Stock!V15</f>
        <v>0</v>
      </c>
      <c r="W19" s="5">
        <f>[2]Stock!W15</f>
        <v>0</v>
      </c>
      <c r="X19" s="5">
        <f>[2]Stock!X15</f>
        <v>0</v>
      </c>
      <c r="Y19" s="5">
        <f>[2]Stock!Y15</f>
        <v>0</v>
      </c>
      <c r="Z19" s="5">
        <f>[2]Stock!Z15</f>
        <v>0</v>
      </c>
      <c r="AA19" s="5">
        <f>[2]Stock!AA15</f>
        <v>0</v>
      </c>
      <c r="AB19" s="5">
        <f>[2]Stock!AB15</f>
        <v>0</v>
      </c>
      <c r="AC19" s="5">
        <f>[2]Stock!AC15</f>
        <v>0</v>
      </c>
      <c r="AD19" s="5">
        <f>[2]Stock!AD15</f>
        <v>0</v>
      </c>
      <c r="AE19" s="5">
        <f>[2]Stock!AE15</f>
        <v>0</v>
      </c>
      <c r="AF19" s="5">
        <f>[2]Stock!AF15</f>
        <v>0</v>
      </c>
      <c r="AG19" s="5">
        <f>[2]Stock!AG15</f>
        <v>0</v>
      </c>
      <c r="AH19" s="5">
        <f>[2]Stock!AH15</f>
        <v>0</v>
      </c>
      <c r="AI19" s="5">
        <f>[2]Stock!AI15</f>
        <v>0</v>
      </c>
      <c r="AJ19" s="5">
        <f>[2]Stock!AJ15</f>
        <v>0</v>
      </c>
      <c r="AK19" s="5">
        <f>[2]Stock!AK15</f>
        <v>0</v>
      </c>
      <c r="AL19" s="5">
        <f>[2]Stock!AL15</f>
        <v>0</v>
      </c>
      <c r="AM19" s="5">
        <f>[2]Stock!AM15</f>
        <v>0</v>
      </c>
      <c r="AN19" s="5">
        <f>[2]Stock!AN15</f>
        <v>0</v>
      </c>
      <c r="AO19" s="5">
        <f>[2]Stock!AO15</f>
        <v>0</v>
      </c>
      <c r="AP19" s="5">
        <f>[2]Stock!AP15</f>
        <v>0</v>
      </c>
      <c r="AQ19" s="30"/>
    </row>
    <row r="20" spans="1:43" x14ac:dyDescent="0.2">
      <c r="A20" t="s">
        <v>14</v>
      </c>
      <c r="B20" s="28">
        <f>[2]Stock!B16</f>
        <v>0</v>
      </c>
      <c r="C20" s="28">
        <f>[2]Stock!C16</f>
        <v>0</v>
      </c>
      <c r="D20" s="28">
        <f>[2]Stock!D16</f>
        <v>0</v>
      </c>
      <c r="E20" s="28">
        <f>[2]Stock!E16</f>
        <v>0</v>
      </c>
      <c r="F20" s="28">
        <f>[2]Stock!F16</f>
        <v>0</v>
      </c>
      <c r="G20" s="28">
        <f>[2]Stock!G16</f>
        <v>0</v>
      </c>
      <c r="H20" s="28">
        <f>[2]Stock!H16</f>
        <v>0</v>
      </c>
      <c r="I20" s="28">
        <f>[2]Stock!I16</f>
        <v>0</v>
      </c>
      <c r="J20" s="28">
        <f>[2]Stock!J16</f>
        <v>0</v>
      </c>
      <c r="K20" s="28">
        <f>[2]Stock!K16</f>
        <v>0</v>
      </c>
      <c r="L20" s="28">
        <f>[2]Stock!L16</f>
        <v>0</v>
      </c>
      <c r="M20" s="28">
        <f>[2]Stock!M16</f>
        <v>0</v>
      </c>
      <c r="N20" s="5">
        <f>[2]Stock!N16</f>
        <v>0</v>
      </c>
      <c r="O20" s="5">
        <f>[2]Stock!O16</f>
        <v>0</v>
      </c>
      <c r="P20" s="5">
        <f>[2]Stock!P16</f>
        <v>0</v>
      </c>
      <c r="Q20" s="5">
        <f>[2]Stock!Q16</f>
        <v>0</v>
      </c>
      <c r="R20" s="5">
        <f>[2]Stock!R16</f>
        <v>0</v>
      </c>
      <c r="S20" s="5">
        <f>[2]Stock!S16</f>
        <v>0</v>
      </c>
      <c r="T20" s="5">
        <f>[2]Stock!T16</f>
        <v>0</v>
      </c>
      <c r="U20" s="5">
        <f>[2]Stock!U16</f>
        <v>0</v>
      </c>
      <c r="V20" s="5">
        <f>[2]Stock!V16</f>
        <v>0</v>
      </c>
      <c r="W20" s="5">
        <f>[2]Stock!W16</f>
        <v>0</v>
      </c>
      <c r="X20" s="5">
        <f>[2]Stock!X16</f>
        <v>0</v>
      </c>
      <c r="Y20" s="5">
        <f>[2]Stock!Y16</f>
        <v>0</v>
      </c>
      <c r="Z20" s="5">
        <f>[2]Stock!Z16</f>
        <v>0</v>
      </c>
      <c r="AA20" s="5">
        <f>[2]Stock!AA16</f>
        <v>0</v>
      </c>
      <c r="AB20" s="5">
        <f>[2]Stock!AB16</f>
        <v>0</v>
      </c>
      <c r="AC20" s="5">
        <f>[2]Stock!AC16</f>
        <v>0</v>
      </c>
      <c r="AD20" s="5">
        <f>[2]Stock!AD16</f>
        <v>0</v>
      </c>
      <c r="AE20" s="5">
        <f>[2]Stock!AE16</f>
        <v>0</v>
      </c>
      <c r="AF20" s="5">
        <f>[2]Stock!AF16</f>
        <v>0</v>
      </c>
      <c r="AG20" s="5">
        <f>[2]Stock!AG16</f>
        <v>0</v>
      </c>
      <c r="AH20" s="5">
        <f>[2]Stock!AH16</f>
        <v>0</v>
      </c>
      <c r="AI20" s="5">
        <f>[2]Stock!AI16</f>
        <v>0</v>
      </c>
      <c r="AJ20" s="5">
        <f>[2]Stock!AJ16</f>
        <v>0</v>
      </c>
      <c r="AK20" s="5">
        <f>[2]Stock!AK16</f>
        <v>0</v>
      </c>
      <c r="AL20" s="5">
        <f>[2]Stock!AL16</f>
        <v>0</v>
      </c>
      <c r="AM20" s="5">
        <f>[2]Stock!AM16</f>
        <v>0</v>
      </c>
      <c r="AN20" s="5">
        <f>[2]Stock!AN16</f>
        <v>0</v>
      </c>
      <c r="AO20" s="5">
        <f>[2]Stock!AO16</f>
        <v>0</v>
      </c>
      <c r="AP20" s="5">
        <f>[2]Stock!AP16</f>
        <v>0</v>
      </c>
      <c r="AQ20" s="30"/>
    </row>
    <row r="21" spans="1:43" x14ac:dyDescent="0.2">
      <c r="A21" s="4" t="s">
        <v>15</v>
      </c>
      <c r="B21" s="28">
        <f>[2]Stock!B17</f>
        <v>110875.60404178589</v>
      </c>
      <c r="C21" s="28">
        <f>[2]Stock!C17</f>
        <v>120693.88439397342</v>
      </c>
      <c r="D21" s="28">
        <f>[2]Stock!D17</f>
        <v>129339.912775563</v>
      </c>
      <c r="E21" s="28">
        <f>[2]Stock!E17</f>
        <v>137299.54427460255</v>
      </c>
      <c r="F21" s="28">
        <f>[2]Stock!F17</f>
        <v>146029.27755653489</v>
      </c>
      <c r="G21" s="28">
        <f>[2]Stock!G17</f>
        <v>153752.09837063658</v>
      </c>
      <c r="H21" s="28">
        <f>[2]Stock!H17</f>
        <v>160672.2261927744</v>
      </c>
      <c r="I21" s="28">
        <f>[2]Stock!I17</f>
        <v>166965.38281193306</v>
      </c>
      <c r="J21" s="28">
        <f>[2]Stock!J17</f>
        <v>173506.20832437256</v>
      </c>
      <c r="K21" s="28">
        <f>[2]Stock!K17</f>
        <v>179946.91122712186</v>
      </c>
      <c r="L21" s="28">
        <f>[2]Stock!L17</f>
        <v>188194.38481670807</v>
      </c>
      <c r="M21" s="28">
        <f>[2]Stock!M17</f>
        <v>193025.85493421342</v>
      </c>
      <c r="N21" s="5">
        <f>[2]Stock!N17</f>
        <v>207095.59332093925</v>
      </c>
      <c r="O21" s="5">
        <f>[2]Stock!O17</f>
        <v>216699.95396617014</v>
      </c>
      <c r="P21" s="5">
        <f>[2]Stock!P17</f>
        <v>236735.33611317837</v>
      </c>
      <c r="Q21" s="5">
        <f>[2]Stock!Q17</f>
        <v>257115.24666070126</v>
      </c>
      <c r="R21" s="5">
        <f>[2]Stock!R17</f>
        <v>277771.75839136343</v>
      </c>
      <c r="S21" s="5">
        <f>[2]Stock!S17</f>
        <v>299654.12296749948</v>
      </c>
      <c r="T21" s="5">
        <f>[2]Stock!T17</f>
        <v>321727.96402102616</v>
      </c>
      <c r="U21" s="5">
        <f>[2]Stock!U17</f>
        <v>343973.52767102327</v>
      </c>
      <c r="V21" s="5">
        <f>[2]Stock!V17</f>
        <v>365383.79006027809</v>
      </c>
      <c r="W21" s="5">
        <f>[2]Stock!W17</f>
        <v>382962.95472006011</v>
      </c>
      <c r="X21" s="5">
        <f>[2]Stock!X17</f>
        <v>398724.86513821827</v>
      </c>
      <c r="Y21" s="5">
        <f>[2]Stock!Y17</f>
        <v>412690.34741449117</v>
      </c>
      <c r="Z21" s="5">
        <f>[2]Stock!Z17</f>
        <v>425886.07115476957</v>
      </c>
      <c r="AA21" s="5">
        <f>[2]Stock!AA17</f>
        <v>438342.69600871671</v>
      </c>
      <c r="AB21" s="5">
        <f>[2]Stock!AB17</f>
        <v>450093.57544173533</v>
      </c>
      <c r="AC21" s="5">
        <f>[2]Stock!AC17</f>
        <v>461173.74569958256</v>
      </c>
      <c r="AD21" s="5">
        <f>[2]Stock!AD17</f>
        <v>471618.71533052466</v>
      </c>
      <c r="AE21" s="5">
        <f>[2]Stock!AE17</f>
        <v>481463.95473331196</v>
      </c>
      <c r="AF21" s="5">
        <f>[2]Stock!AF17</f>
        <v>490744.38032241561</v>
      </c>
      <c r="AG21" s="5">
        <f>[2]Stock!AG17</f>
        <v>499494.02774614823</v>
      </c>
      <c r="AH21" s="5">
        <f>[2]Stock!AH17</f>
        <v>507745.61937203753</v>
      </c>
      <c r="AI21" s="5">
        <f>[2]Stock!AI17</f>
        <v>515530.19906956609</v>
      </c>
      <c r="AJ21" s="5">
        <f>[2]Stock!AJ17</f>
        <v>522877.41902791231</v>
      </c>
      <c r="AK21" s="5">
        <f>[2]Stock!AK17</f>
        <v>529815.13739282172</v>
      </c>
      <c r="AL21" s="5">
        <f>[2]Stock!AL17</f>
        <v>536369.50723136216</v>
      </c>
      <c r="AM21" s="5">
        <f>[2]Stock!AM17</f>
        <v>542565.00508959475</v>
      </c>
      <c r="AN21" s="5">
        <f>[2]Stock!AN17</f>
        <v>547115.0908809636</v>
      </c>
      <c r="AO21" s="5">
        <f>[2]Stock!AO17</f>
        <v>551683.28428140876</v>
      </c>
      <c r="AP21" s="5">
        <f>[2]Stock!AP17</f>
        <v>556270.83010503557</v>
      </c>
      <c r="AQ21" s="29"/>
    </row>
    <row r="22" spans="1:43" x14ac:dyDescent="0.2">
      <c r="A22" s="7" t="s">
        <v>6</v>
      </c>
      <c r="B22" s="28">
        <f>[2]Stock!B18</f>
        <v>108220.88727909261</v>
      </c>
      <c r="C22" s="28">
        <f>[2]Stock!C18</f>
        <v>117187.65463599784</v>
      </c>
      <c r="D22" s="28">
        <f>[2]Stock!D18</f>
        <v>125582.38136557245</v>
      </c>
      <c r="E22" s="28">
        <f>[2]Stock!E18</f>
        <v>133310.63553461022</v>
      </c>
      <c r="F22" s="28">
        <f>[2]Stock!F18</f>
        <v>141772.5825274729</v>
      </c>
      <c r="G22" s="28">
        <f>[2]Stock!G18</f>
        <v>149246.40850309489</v>
      </c>
      <c r="H22" s="28">
        <f>[2]Stock!H18</f>
        <v>155963.74267141777</v>
      </c>
      <c r="I22" s="28">
        <f>[2]Stock!I18</f>
        <v>162072.47896516763</v>
      </c>
      <c r="J22" s="28">
        <f>[2]Stock!J18</f>
        <v>168421.62624004766</v>
      </c>
      <c r="K22" s="28">
        <f>[2]Stock!K18</f>
        <v>174673.58498830217</v>
      </c>
      <c r="L22" s="28">
        <f>[2]Stock!L18</f>
        <v>182674.79437550163</v>
      </c>
      <c r="M22" s="28">
        <f>[2]Stock!M18</f>
        <v>187356.05718814078</v>
      </c>
      <c r="N22" s="5">
        <f>[2]Stock!N18</f>
        <v>200806.94191754441</v>
      </c>
      <c r="O22" s="5">
        <f>[2]Stock!O18</f>
        <v>209676.96632421116</v>
      </c>
      <c r="P22" s="8">
        <f>[2]Stock!P18-P27</f>
        <v>226049.33762322838</v>
      </c>
      <c r="Q22" s="8">
        <f>[2]Stock!Q18-Q27</f>
        <v>237468.22652317036</v>
      </c>
      <c r="R22" s="8">
        <f>[2]Stock!R18-R27</f>
        <v>244985.85751992883</v>
      </c>
      <c r="S22" s="8">
        <f>[2]Stock!S18-S27</f>
        <v>250787.79689282391</v>
      </c>
      <c r="T22" s="8">
        <f>[2]Stock!T18-T27</f>
        <v>254216.50647569136</v>
      </c>
      <c r="U22" s="8">
        <f>[2]Stock!U18-U27</f>
        <v>255642.24947538375</v>
      </c>
      <c r="V22" s="8">
        <f>[2]Stock!V18-V27</f>
        <v>255484.07766602206</v>
      </c>
      <c r="W22" s="8">
        <f>[2]Stock!W18-W27</f>
        <v>254100.74307162984</v>
      </c>
      <c r="X22" s="8">
        <f>[2]Stock!X18-X27</f>
        <v>251901.38075609753</v>
      </c>
      <c r="Y22" s="8">
        <f>[2]Stock!Y18-Y27</f>
        <v>249004.0728860423</v>
      </c>
      <c r="Z22" s="8">
        <f>[2]Stock!Z18-Z27</f>
        <v>245476.10776501006</v>
      </c>
      <c r="AA22" s="8">
        <f>[2]Stock!AA18-AA27</f>
        <v>241383.41556584218</v>
      </c>
      <c r="AB22" s="8">
        <f>[2]Stock!AB18-AB27</f>
        <v>236847.08099098972</v>
      </c>
      <c r="AC22" s="8">
        <f>[2]Stock!AC18-AC27</f>
        <v>232051.3868469212</v>
      </c>
      <c r="AD22" s="8">
        <f>[2]Stock!AD18-AD27</f>
        <v>227222.29028166051</v>
      </c>
      <c r="AE22" s="8">
        <f>[2]Stock!AE18-AE27</f>
        <v>222585.99599856063</v>
      </c>
      <c r="AF22" s="8">
        <f>[2]Stock!AF18-AF27</f>
        <v>218325.24792629603</v>
      </c>
      <c r="AG22" s="8">
        <f>[2]Stock!AG18-AG27</f>
        <v>214552.03410362822</v>
      </c>
      <c r="AH22" s="8">
        <f>[2]Stock!AH18-AH27</f>
        <v>211303.99190180606</v>
      </c>
      <c r="AI22" s="8">
        <f>[2]Stock!AI18-AI27</f>
        <v>208559.23912578437</v>
      </c>
      <c r="AJ22" s="8">
        <f>[2]Stock!AJ18-AJ27</f>
        <v>206259.13875019539</v>
      </c>
      <c r="AK22" s="8">
        <f>[2]Stock!AK18-AK27</f>
        <v>204289.4640468421</v>
      </c>
      <c r="AL22" s="8">
        <f>[2]Stock!AL18-AL27</f>
        <v>202616.20670178515</v>
      </c>
      <c r="AM22" s="8">
        <f>[2]Stock!AM18-AM27</f>
        <v>201171.48824534981</v>
      </c>
      <c r="AN22" s="8">
        <f>[2]Stock!AN18-AN27</f>
        <v>199898.21735501909</v>
      </c>
      <c r="AO22" s="8">
        <f>[2]Stock!AO18-AO27</f>
        <v>197756.00145101076</v>
      </c>
      <c r="AP22" s="8">
        <f>[2]Stock!AP18-AP27</f>
        <v>196450.78574368366</v>
      </c>
      <c r="AQ22" s="30"/>
    </row>
    <row r="23" spans="1:43" x14ac:dyDescent="0.2">
      <c r="A23" t="s">
        <v>7</v>
      </c>
      <c r="B23" s="28">
        <f>[2]Stock!B19</f>
        <v>0</v>
      </c>
      <c r="C23" s="28">
        <f>[2]Stock!C19</f>
        <v>0</v>
      </c>
      <c r="D23" s="28">
        <f>[2]Stock!D19</f>
        <v>0</v>
      </c>
      <c r="E23" s="28">
        <f>[2]Stock!E19</f>
        <v>0</v>
      </c>
      <c r="F23" s="28">
        <f>[2]Stock!F19</f>
        <v>0</v>
      </c>
      <c r="G23" s="28">
        <f>[2]Stock!G19</f>
        <v>0</v>
      </c>
      <c r="H23" s="28">
        <f>[2]Stock!H19</f>
        <v>0</v>
      </c>
      <c r="I23" s="28">
        <f>[2]Stock!I19</f>
        <v>0</v>
      </c>
      <c r="J23" s="28">
        <f>[2]Stock!J19</f>
        <v>0</v>
      </c>
      <c r="K23" s="28">
        <f>[2]Stock!K19</f>
        <v>0</v>
      </c>
      <c r="L23" s="28">
        <f>[2]Stock!L19</f>
        <v>3.216516007942493E-2</v>
      </c>
      <c r="M23" s="28">
        <f>[2]Stock!M19</f>
        <v>5.0464691146309748E-2</v>
      </c>
      <c r="N23" s="5">
        <f>[2]Stock!N19</f>
        <v>5.0457255315345548E-2</v>
      </c>
      <c r="O23" s="5">
        <f>[2]Stock!O19</f>
        <v>5.0445280394942428E-2</v>
      </c>
      <c r="P23" s="5">
        <f>[2]Stock!P19</f>
        <v>5.0428769617443928E-2</v>
      </c>
      <c r="Q23" s="5">
        <f>[2]Stock!Q19</f>
        <v>5.0407727438699812E-2</v>
      </c>
      <c r="R23" s="5">
        <f>[2]Stock!R19</f>
        <v>5.0382159536061961E-2</v>
      </c>
      <c r="S23" s="5">
        <f>[2]Stock!S19</f>
        <v>5.0352072805831476E-2</v>
      </c>
      <c r="T23" s="5">
        <f>[2]Stock!T19</f>
        <v>5.0317475360158542E-2</v>
      </c>
      <c r="U23" s="5">
        <f>[2]Stock!U19</f>
        <v>5.0278376523397186E-2</v>
      </c>
      <c r="V23" s="5">
        <f>[2]Stock!V19</f>
        <v>5.0234786827917079E-2</v>
      </c>
      <c r="W23" s="5">
        <f>[2]Stock!W19</f>
        <v>5.0186718009374964E-2</v>
      </c>
      <c r="X23" s="5">
        <f>[2]Stock!X19</f>
        <v>5.0134183001448909E-2</v>
      </c>
      <c r="Y23" s="5">
        <f>[2]Stock!Y19</f>
        <v>5.0077195930038461E-2</v>
      </c>
      <c r="Z23" s="5">
        <f>[2]Stock!Z19</f>
        <v>5.0015772106934461E-2</v>
      </c>
      <c r="AA23" s="5">
        <f>[2]Stock!AA19</f>
        <v>4.9949928022962484E-2</v>
      </c>
      <c r="AB23" s="5">
        <f>[2]Stock!AB19</f>
        <v>4.9879681340604158E-2</v>
      </c>
      <c r="AC23" s="5">
        <f>[2]Stock!AC19</f>
        <v>4.9805050886100995E-2</v>
      </c>
      <c r="AD23" s="5">
        <f>[2]Stock!AD19</f>
        <v>4.9726056641045749E-2</v>
      </c>
      <c r="AE23" s="5">
        <f>[2]Stock!AE19</f>
        <v>4.9642719733466456E-2</v>
      </c>
      <c r="AF23" s="5">
        <f>[2]Stock!AF19</f>
        <v>4.9555062428408736E-2</v>
      </c>
      <c r="AG23" s="5">
        <f>[2]Stock!AG19</f>
        <v>4.9463108118022348E-2</v>
      </c>
      <c r="AH23" s="5">
        <f>[2]Stock!AH19</f>
        <v>4.9366881311158073E-2</v>
      </c>
      <c r="AI23" s="5">
        <f>[2]Stock!AI19</f>
        <v>4.9266407622481315E-2</v>
      </c>
      <c r="AJ23" s="5">
        <f>[2]Stock!AJ19</f>
        <v>4.9161713761109518E-2</v>
      </c>
      <c r="AK23" s="5">
        <f>[2]Stock!AK19</f>
        <v>4.9052827518779998E-2</v>
      </c>
      <c r="AL23" s="5">
        <f>[2]Stock!AL19</f>
        <v>4.8939777757555938E-2</v>
      </c>
      <c r="AM23" s="5">
        <f>[2]Stock!AM19</f>
        <v>4.8822594397077895E-2</v>
      </c>
      <c r="AN23" s="5">
        <f>[2]Stock!AN19</f>
        <v>4.8701308401368854E-2</v>
      </c>
      <c r="AO23" s="5">
        <f>[2]Stock!AO19</f>
        <v>4.8575951765200798E-2</v>
      </c>
      <c r="AP23" s="5">
        <f>[2]Stock!AP19</f>
        <v>4.8446557500031462E-2</v>
      </c>
      <c r="AQ23" s="30"/>
    </row>
    <row r="24" spans="1:43" x14ac:dyDescent="0.2">
      <c r="A24" t="s">
        <v>8</v>
      </c>
      <c r="B24" s="28">
        <f>[2]Stock!B20</f>
        <v>0.79830434910085879</v>
      </c>
      <c r="C24" s="28">
        <f>[2]Stock!C20</f>
        <v>0.86899596763660847</v>
      </c>
      <c r="D24" s="28">
        <f>[2]Stock!D20</f>
        <v>0.93124737198405361</v>
      </c>
      <c r="E24" s="28">
        <f>[2]Stock!E20</f>
        <v>0.98855671877713847</v>
      </c>
      <c r="F24" s="28">
        <f>[2]Stock!F20</f>
        <v>1.0514107984070511</v>
      </c>
      <c r="G24" s="28">
        <f>[2]Stock!G20</f>
        <v>1.1070151082685835</v>
      </c>
      <c r="H24" s="28">
        <f>[2]Stock!H20</f>
        <v>1.1568400285879756</v>
      </c>
      <c r="I24" s="28">
        <f>[2]Stock!I20</f>
        <v>1.2021507562459182</v>
      </c>
      <c r="J24" s="28">
        <f>[2]Stock!J20</f>
        <v>1.2492446999354825</v>
      </c>
      <c r="K24" s="28">
        <f>[2]Stock!K20</f>
        <v>1.2956177608352772</v>
      </c>
      <c r="L24" s="28">
        <f>[2]Stock!L20</f>
        <v>2.6832557324216788</v>
      </c>
      <c r="M24" s="28">
        <f>[2]Stock!M20</f>
        <v>2.717922779592437</v>
      </c>
      <c r="N24" s="5">
        <f>[2]Stock!N20</f>
        <v>17.986970246541521</v>
      </c>
      <c r="O24" s="5">
        <f>[2]Stock!O20</f>
        <v>94.022405199942185</v>
      </c>
      <c r="P24" s="5">
        <f>[2]Stock!P20</f>
        <v>1082.0561244792327</v>
      </c>
      <c r="Q24" s="5">
        <f>[2]Stock!Q20</f>
        <v>4671.9982327280413</v>
      </c>
      <c r="R24" s="5">
        <f>[2]Stock!R20</f>
        <v>10254.94811397617</v>
      </c>
      <c r="S24" s="5">
        <f>[2]Stock!S20</f>
        <v>16629.250583734574</v>
      </c>
      <c r="T24" s="5">
        <f>[2]Stock!T20</f>
        <v>23132.882514780453</v>
      </c>
      <c r="U24" s="5">
        <f>[2]Stock!U20</f>
        <v>29701.757692012015</v>
      </c>
      <c r="V24" s="5">
        <f>[2]Stock!V20</f>
        <v>36035.64796309916</v>
      </c>
      <c r="W24" s="5">
        <f>[2]Stock!W20</f>
        <v>41264.586138087463</v>
      </c>
      <c r="X24" s="5">
        <f>[2]Stock!X20</f>
        <v>45972.277363412206</v>
      </c>
      <c r="Y24" s="5">
        <f>[2]Stock!Y20</f>
        <v>50164.58524871902</v>
      </c>
      <c r="Z24" s="5">
        <f>[2]Stock!Z20</f>
        <v>54139.081756337997</v>
      </c>
      <c r="AA24" s="5">
        <f>[2]Stock!AA20</f>
        <v>57904.514639267218</v>
      </c>
      <c r="AB24" s="5">
        <f>[2]Stock!AB20</f>
        <v>61470.412975573134</v>
      </c>
      <c r="AC24" s="5">
        <f>[2]Stock!AC20</f>
        <v>64846.780307735455</v>
      </c>
      <c r="AD24" s="5">
        <f>[2]Stock!AD20</f>
        <v>68043.825752725199</v>
      </c>
      <c r="AE24" s="5">
        <f>[2]Stock!AE20</f>
        <v>71071.751356713619</v>
      </c>
      <c r="AF24" s="5">
        <f>[2]Stock!AF20</f>
        <v>73940.597920534783</v>
      </c>
      <c r="AG24" s="5">
        <f>[2]Stock!AG20</f>
        <v>76660.132162510359</v>
      </c>
      <c r="AH24" s="5">
        <f>[2]Stock!AH20</f>
        <v>79239.717067885547</v>
      </c>
      <c r="AI24" s="5">
        <f>[2]Stock!AI20</f>
        <v>81688.233367853769</v>
      </c>
      <c r="AJ24" s="5">
        <f>[2]Stock!AJ20</f>
        <v>84014.122190868598</v>
      </c>
      <c r="AK24" s="5">
        <f>[2]Stock!AK20</f>
        <v>86185.568701804106</v>
      </c>
      <c r="AL24" s="5">
        <f>[2]Stock!AL20</f>
        <v>88213.410683253504</v>
      </c>
      <c r="AM24" s="5">
        <f>[2]Stock!AM20</f>
        <v>90071.173082678477</v>
      </c>
      <c r="AN24" s="5">
        <f>[2]Stock!AN20</f>
        <v>91430.570075667725</v>
      </c>
      <c r="AO24" s="5">
        <f>[2]Stock!AO20</f>
        <v>92739.378054688365</v>
      </c>
      <c r="AP24" s="5">
        <f>[2]Stock!AP20</f>
        <v>93996.503606834929</v>
      </c>
      <c r="AQ24" s="30"/>
    </row>
    <row r="25" spans="1:43" x14ac:dyDescent="0.2">
      <c r="A25" t="s">
        <v>9</v>
      </c>
      <c r="B25" s="28">
        <f>[2]Stock!B21</f>
        <v>2653.9184583441879</v>
      </c>
      <c r="C25" s="28">
        <f>[2]Stock!C21</f>
        <v>2888.9288168541475</v>
      </c>
      <c r="D25" s="28">
        <f>[2]Stock!D21</f>
        <v>3095.8801521958767</v>
      </c>
      <c r="E25" s="28">
        <f>[2]Stock!E21</f>
        <v>3286.4018917568874</v>
      </c>
      <c r="F25" s="28">
        <f>[2]Stock!F21</f>
        <v>3495.356787593219</v>
      </c>
      <c r="G25" s="28">
        <f>[2]Stock!G21</f>
        <v>3680.2102265995572</v>
      </c>
      <c r="H25" s="28">
        <f>[2]Stock!H21</f>
        <v>3845.850406150249</v>
      </c>
      <c r="I25" s="28">
        <f>[2]Stock!I21</f>
        <v>3996.4834029864292</v>
      </c>
      <c r="J25" s="28">
        <f>[2]Stock!J21</f>
        <v>4153.0446024521825</v>
      </c>
      <c r="K25" s="28">
        <f>[2]Stock!K21</f>
        <v>4307.209267132389</v>
      </c>
      <c r="L25" s="28">
        <f>[2]Stock!L21</f>
        <v>4511.8369249243897</v>
      </c>
      <c r="M25" s="28">
        <f>[2]Stock!M21</f>
        <v>4627.1915390245767</v>
      </c>
      <c r="N25" s="5">
        <f>[2]Stock!N21</f>
        <v>4963.977863730729</v>
      </c>
      <c r="O25" s="5">
        <f>[2]Stock!O21</f>
        <v>5189.1870629975247</v>
      </c>
      <c r="P25" s="5">
        <f>[2]Stock!P21</f>
        <v>5631.3228052828463</v>
      </c>
      <c r="Q25" s="5">
        <f>[2]Stock!Q21</f>
        <v>6037.4893236567568</v>
      </c>
      <c r="R25" s="5">
        <f>[2]Stock!R21</f>
        <v>6394.2397767844295</v>
      </c>
      <c r="S25" s="5">
        <f>[2]Stock!S21</f>
        <v>6708.4409355130174</v>
      </c>
      <c r="T25" s="5">
        <f>[2]Stock!T21</f>
        <v>6960.7845708089617</v>
      </c>
      <c r="U25" s="5">
        <f>[2]Stock!U21</f>
        <v>7154.3797410032203</v>
      </c>
      <c r="V25" s="5">
        <f>[2]Stock!V21</f>
        <v>7289.1906885628941</v>
      </c>
      <c r="W25" s="5">
        <f>[2]Stock!W21</f>
        <v>7363.4371894959731</v>
      </c>
      <c r="X25" s="5">
        <f>[2]Stock!X21</f>
        <v>7404.2187093929133</v>
      </c>
      <c r="Y25" s="5">
        <f>[2]Stock!Y21</f>
        <v>7422.5480715834838</v>
      </c>
      <c r="Z25" s="5">
        <f>[2]Stock!Z21</f>
        <v>7427.9060752396526</v>
      </c>
      <c r="AA25" s="5">
        <f>[2]Stock!AA21</f>
        <v>7424.8098003460045</v>
      </c>
      <c r="AB25" s="5">
        <f>[2]Stock!AB21</f>
        <v>7416.3708630872015</v>
      </c>
      <c r="AC25" s="5">
        <f>[2]Stock!AC21</f>
        <v>7404.6052699415413</v>
      </c>
      <c r="AD25" s="5">
        <f>[2]Stock!AD21</f>
        <v>7390.7490606765059</v>
      </c>
      <c r="AE25" s="5">
        <f>[2]Stock!AE21</f>
        <v>7375.5306626607826</v>
      </c>
      <c r="AF25" s="5">
        <f>[2]Stock!AF21</f>
        <v>7359.3581060558736</v>
      </c>
      <c r="AG25" s="5">
        <f>[2]Stock!AG21</f>
        <v>7342.4521419168623</v>
      </c>
      <c r="AH25" s="5">
        <f>[2]Stock!AH21</f>
        <v>7324.9246566895981</v>
      </c>
      <c r="AI25" s="5">
        <f>[2]Stock!AI21</f>
        <v>7306.8476832909619</v>
      </c>
      <c r="AJ25" s="5">
        <f>[2]Stock!AJ21</f>
        <v>7288.2466235017573</v>
      </c>
      <c r="AK25" s="5">
        <f>[2]Stock!AK21</f>
        <v>7269.1552194917786</v>
      </c>
      <c r="AL25" s="5">
        <f>[2]Stock!AL21</f>
        <v>7249.5980260459637</v>
      </c>
      <c r="AM25" s="5">
        <f>[2]Stock!AM21</f>
        <v>7229.5971620666514</v>
      </c>
      <c r="AN25" s="5">
        <f>[2]Stock!AN21</f>
        <v>7209.1694656879035</v>
      </c>
      <c r="AO25" s="5">
        <f>[2]Stock!AO21</f>
        <v>7188.3376208150048</v>
      </c>
      <c r="AP25" s="5">
        <f>[2]Stock!AP21</f>
        <v>7167.1282330552103</v>
      </c>
      <c r="AQ25" s="30"/>
    </row>
    <row r="26" spans="1:43" x14ac:dyDescent="0.2">
      <c r="A26" t="s">
        <v>10</v>
      </c>
      <c r="B26" s="28">
        <f>[2]Stock!B22</f>
        <v>0</v>
      </c>
      <c r="C26" s="28">
        <f>[2]Stock!C22</f>
        <v>0.12069388439397338</v>
      </c>
      <c r="D26" s="28">
        <f>[2]Stock!D22</f>
        <v>0.25867982555112601</v>
      </c>
      <c r="E26" s="28">
        <f>[2]Stock!E22</f>
        <v>0.41189863282380768</v>
      </c>
      <c r="F26" s="28">
        <f>[2]Stock!F22</f>
        <v>14.602927755653486</v>
      </c>
      <c r="G26" s="28">
        <f>[2]Stock!G22</f>
        <v>39.252910714023521</v>
      </c>
      <c r="H26" s="28">
        <f>[2]Stock!H22</f>
        <v>41.019619347015301</v>
      </c>
      <c r="I26" s="28">
        <f>[2]Stock!I22</f>
        <v>42.626262231886514</v>
      </c>
      <c r="J26" s="28">
        <f>[2]Stock!J22</f>
        <v>44.296134985212326</v>
      </c>
      <c r="K26" s="28">
        <f>[2]Stock!K22</f>
        <v>45.940446436284219</v>
      </c>
      <c r="L26" s="28">
        <f>[2]Stock!L22</f>
        <v>51.519863732283447</v>
      </c>
      <c r="M26" s="28">
        <f>[2]Stock!M22</f>
        <v>61.730365277398946</v>
      </c>
      <c r="N26" s="5">
        <f>[2]Stock!N22</f>
        <v>256.68732825716052</v>
      </c>
      <c r="O26" s="5">
        <f>[2]Stock!O22</f>
        <v>520.88659495011939</v>
      </c>
      <c r="P26" s="5">
        <f>[2]Stock!P22</f>
        <v>1563.8581242172197</v>
      </c>
      <c r="Q26" s="5">
        <f>[2]Stock!Q22</f>
        <v>3517.2095214830642</v>
      </c>
      <c r="R26" s="5">
        <f>[2]Stock!R22</f>
        <v>6916.3550529393924</v>
      </c>
      <c r="S26" s="5">
        <f>[2]Stock!S22</f>
        <v>12502.129038890544</v>
      </c>
      <c r="T26" s="5">
        <f>[2]Stock!T22</f>
        <v>20266.838583062585</v>
      </c>
      <c r="U26" s="5">
        <f>[2]Stock!U22</f>
        <v>29902.177647466389</v>
      </c>
      <c r="V26" s="5">
        <f>[2]Stock!V22</f>
        <v>40391.987412148053</v>
      </c>
      <c r="W26" s="5">
        <f>[2]Stock!W22</f>
        <v>49648.113383906704</v>
      </c>
      <c r="X26" s="5">
        <f>[2]Stock!X22</f>
        <v>58278.400498506759</v>
      </c>
      <c r="Y26" s="5">
        <f>[2]Stock!Y22</f>
        <v>66104.629162041441</v>
      </c>
      <c r="Z26" s="5">
        <f>[2]Stock!Z22</f>
        <v>73593.845588212789</v>
      </c>
      <c r="AA26" s="5">
        <f>[2]Stock!AA22</f>
        <v>80724.267214582462</v>
      </c>
      <c r="AB26" s="5">
        <f>[2]Stock!AB22</f>
        <v>87495.521923976135</v>
      </c>
      <c r="AC26" s="5">
        <f>[2]Stock!AC22</f>
        <v>93917.781184740394</v>
      </c>
      <c r="AD26" s="5">
        <f>[2]Stock!AD22</f>
        <v>100006.25993569447</v>
      </c>
      <c r="AE26" s="5">
        <f>[2]Stock!AE22</f>
        <v>105778.32591359038</v>
      </c>
      <c r="AF26" s="5">
        <f>[2]Stock!AF22</f>
        <v>111252.08968907665</v>
      </c>
      <c r="AG26" s="5">
        <f>[2]Stock!AG22</f>
        <v>116445.63243242483</v>
      </c>
      <c r="AH26" s="5">
        <f>[2]Stock!AH22</f>
        <v>121376.49191385272</v>
      </c>
      <c r="AI26" s="5">
        <f>[2]Stock!AI22</f>
        <v>126061.40567569356</v>
      </c>
      <c r="AJ26" s="5">
        <f>[2]Stock!AJ22</f>
        <v>130516.33085134911</v>
      </c>
      <c r="AK26" s="5">
        <f>[2]Stock!AK22</f>
        <v>134835.65192208116</v>
      </c>
      <c r="AL26" s="5">
        <f>[2]Stock!AL22</f>
        <v>138988.47275387082</v>
      </c>
      <c r="AM26" s="5">
        <f>[2]Stock!AM22</f>
        <v>143021.18329520297</v>
      </c>
      <c r="AN26" s="5">
        <f>[2]Stock!AN22</f>
        <v>146145.99711442133</v>
      </c>
      <c r="AO26" s="5">
        <f>[2]Stock!AO22</f>
        <v>149319.46083936226</v>
      </c>
      <c r="AP26" s="5">
        <f>[2]Stock!AP22</f>
        <v>152542.22494846061</v>
      </c>
      <c r="AQ26" s="30"/>
    </row>
    <row r="27" spans="1:43" x14ac:dyDescent="0.2">
      <c r="A27" s="10" t="s">
        <v>11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5"/>
      <c r="O27" s="5"/>
      <c r="P27" s="11">
        <f>+P133+O27</f>
        <v>200</v>
      </c>
      <c r="Q27" s="11">
        <f t="shared" ref="Q27:AP27" si="1">+Q133+P27</f>
        <v>1200</v>
      </c>
      <c r="R27" s="11">
        <f t="shared" si="1"/>
        <v>2200</v>
      </c>
      <c r="S27" s="11">
        <f t="shared" si="1"/>
        <v>2704.9988300606246</v>
      </c>
      <c r="T27" s="11">
        <f t="shared" si="1"/>
        <v>3391.0827219487178</v>
      </c>
      <c r="U27" s="11">
        <f t="shared" si="1"/>
        <v>4315.0711965081227</v>
      </c>
      <c r="V27" s="11">
        <f t="shared" si="1"/>
        <v>5544.9130343153865</v>
      </c>
      <c r="W27" s="11">
        <f t="shared" si="1"/>
        <v>7156.4791504184477</v>
      </c>
      <c r="X27" s="11">
        <f t="shared" si="1"/>
        <v>9225.5669209072148</v>
      </c>
      <c r="Y27" s="11">
        <f t="shared" si="1"/>
        <v>11813.52143287913</v>
      </c>
      <c r="Z27" s="11">
        <f t="shared" si="1"/>
        <v>14946.664517194433</v>
      </c>
      <c r="AA27" s="11">
        <f t="shared" si="1"/>
        <v>18593.581265150853</v>
      </c>
      <c r="AB27" s="11">
        <f t="shared" si="1"/>
        <v>22649.189936162242</v>
      </c>
      <c r="AC27" s="11">
        <f t="shared" si="1"/>
        <v>26936.703405614269</v>
      </c>
      <c r="AD27" s="11">
        <f t="shared" si="1"/>
        <v>31233.55475939915</v>
      </c>
      <c r="AE27" s="11">
        <f t="shared" si="1"/>
        <v>35315.257109991173</v>
      </c>
      <c r="AF27" s="11">
        <f t="shared" si="1"/>
        <v>39000.055338107122</v>
      </c>
      <c r="AG27" s="11">
        <f t="shared" si="1"/>
        <v>42176.706371008535</v>
      </c>
      <c r="AH27" s="11">
        <f t="shared" si="1"/>
        <v>44808.27590296881</v>
      </c>
      <c r="AI27" s="11">
        <f t="shared" si="1"/>
        <v>46917.250864637863</v>
      </c>
      <c r="AJ27" s="11">
        <f t="shared" si="1"/>
        <v>48562.982302729622</v>
      </c>
      <c r="AK27" s="11">
        <f t="shared" si="1"/>
        <v>49820.726642143934</v>
      </c>
      <c r="AL27" s="11">
        <f t="shared" si="1"/>
        <v>50766.722520761563</v>
      </c>
      <c r="AM27" s="11">
        <f t="shared" si="1"/>
        <v>51469.727815052473</v>
      </c>
      <c r="AN27" s="11">
        <f t="shared" si="1"/>
        <v>51987.498173850756</v>
      </c>
      <c r="AO27" s="11">
        <f t="shared" si="1"/>
        <v>53361.32665417072</v>
      </c>
      <c r="AP27" s="11">
        <f t="shared" si="1"/>
        <v>53886.32665417072</v>
      </c>
      <c r="AQ27" s="30"/>
    </row>
    <row r="28" spans="1:43" x14ac:dyDescent="0.2">
      <c r="A28" t="s">
        <v>12</v>
      </c>
      <c r="B28" s="28">
        <f>[2]Stock!B23</f>
        <v>0</v>
      </c>
      <c r="C28" s="28">
        <f>[2]Stock!C23</f>
        <v>616.31125126938571</v>
      </c>
      <c r="D28" s="28">
        <f>[2]Stock!D23</f>
        <v>660.46133059713475</v>
      </c>
      <c r="E28" s="28">
        <f>[2]Stock!E23</f>
        <v>701.10639288383049</v>
      </c>
      <c r="F28" s="28">
        <f>[2]Stock!F23</f>
        <v>745.6839029146895</v>
      </c>
      <c r="G28" s="28">
        <f>[2]Stock!G23</f>
        <v>785.11971511981858</v>
      </c>
      <c r="H28" s="28">
        <f>[2]Stock!H23</f>
        <v>820.45665583078335</v>
      </c>
      <c r="I28" s="28">
        <f>[2]Stock!I23</f>
        <v>852.59203079085478</v>
      </c>
      <c r="J28" s="28">
        <f>[2]Stock!J23</f>
        <v>885.99210218757617</v>
      </c>
      <c r="K28" s="28">
        <f>[2]Stock!K23</f>
        <v>918.88090749017499</v>
      </c>
      <c r="L28" s="28">
        <f>[2]Stock!L23</f>
        <v>953.51823165726591</v>
      </c>
      <c r="M28" s="28">
        <f>[2]Stock!M23</f>
        <v>978.10745429993813</v>
      </c>
      <c r="N28" s="5">
        <f>[2]Stock!N23</f>
        <v>1049.9487839051426</v>
      </c>
      <c r="O28" s="5">
        <f>[2]Stock!O23</f>
        <v>1218.8411335310379</v>
      </c>
      <c r="P28" s="5">
        <f>[2]Stock!P23</f>
        <v>2208.7110072010983</v>
      </c>
      <c r="Q28" s="5">
        <f>[2]Stock!Q23</f>
        <v>4220.2726519355847</v>
      </c>
      <c r="R28" s="5">
        <f>[2]Stock!R23</f>
        <v>7020.307545575055</v>
      </c>
      <c r="S28" s="5">
        <f>[2]Stock!S23</f>
        <v>10321.456334404016</v>
      </c>
      <c r="T28" s="5">
        <f>[2]Stock!T23</f>
        <v>13759.818837258756</v>
      </c>
      <c r="U28" s="5">
        <f>[2]Stock!U23</f>
        <v>17257.841640273338</v>
      </c>
      <c r="V28" s="5">
        <f>[2]Stock!V23</f>
        <v>20637.923061343732</v>
      </c>
      <c r="W28" s="5">
        <f>[2]Stock!W23</f>
        <v>23429.545599803685</v>
      </c>
      <c r="X28" s="5">
        <f>[2]Stock!X23</f>
        <v>25942.970755718627</v>
      </c>
      <c r="Y28" s="5">
        <f>[2]Stock!Y23</f>
        <v>28180.94053602991</v>
      </c>
      <c r="Z28" s="5">
        <f>[2]Stock!Z23</f>
        <v>30302.415437002532</v>
      </c>
      <c r="AA28" s="5">
        <f>[2]Stock!AA23</f>
        <v>32312.057573599894</v>
      </c>
      <c r="AB28" s="5">
        <f>[2]Stock!AB23</f>
        <v>34214.948872265595</v>
      </c>
      <c r="AC28" s="5">
        <f>[2]Stock!AC23</f>
        <v>36016.438879578847</v>
      </c>
      <c r="AD28" s="5">
        <f>[2]Stock!AD23</f>
        <v>37721.985814312262</v>
      </c>
      <c r="AE28" s="5">
        <f>[2]Stock!AE23</f>
        <v>39337.04404907563</v>
      </c>
      <c r="AF28" s="5">
        <f>[2]Stock!AF23</f>
        <v>40866.981787282741</v>
      </c>
      <c r="AG28" s="5">
        <f>[2]Stock!AG23</f>
        <v>42317.021071551324</v>
      </c>
      <c r="AH28" s="5">
        <f>[2]Stock!AH23</f>
        <v>43692.168561953484</v>
      </c>
      <c r="AI28" s="5">
        <f>[2]Stock!AI23</f>
        <v>44997.173085898015</v>
      </c>
      <c r="AJ28" s="5">
        <f>[2]Stock!AJ23</f>
        <v>46236.549147554077</v>
      </c>
      <c r="AK28" s="5">
        <f>[2]Stock!AK23</f>
        <v>47414.52180763107</v>
      </c>
      <c r="AL28" s="5">
        <f>[2]Stock!AL23</f>
        <v>48535.047605867454</v>
      </c>
      <c r="AM28" s="5">
        <f>[2]Stock!AM23</f>
        <v>49601.786666650012</v>
      </c>
      <c r="AN28" s="5">
        <f>[2]Stock!AN23</f>
        <v>50443.589995008362</v>
      </c>
      <c r="AO28" s="5">
        <f>[2]Stock!AO23</f>
        <v>51318.731085409912</v>
      </c>
      <c r="AP28" s="5">
        <f>[2]Stock!AP23</f>
        <v>52227.81247227289</v>
      </c>
      <c r="AQ28" s="30"/>
    </row>
    <row r="29" spans="1:43" x14ac:dyDescent="0.2">
      <c r="A29" t="s">
        <v>13</v>
      </c>
      <c r="B29" s="28">
        <f>[2]Stock!B24</f>
        <v>0</v>
      </c>
      <c r="C29" s="28">
        <f>[2]Stock!C24</f>
        <v>0</v>
      </c>
      <c r="D29" s="28">
        <f>[2]Stock!D24</f>
        <v>0</v>
      </c>
      <c r="E29" s="28">
        <f>[2]Stock!E24</f>
        <v>0</v>
      </c>
      <c r="F29" s="28">
        <f>[2]Stock!F24</f>
        <v>0</v>
      </c>
      <c r="G29" s="28">
        <f>[2]Stock!G24</f>
        <v>0</v>
      </c>
      <c r="H29" s="28">
        <f>[2]Stock!H24</f>
        <v>0</v>
      </c>
      <c r="I29" s="28">
        <f>[2]Stock!I24</f>
        <v>0</v>
      </c>
      <c r="J29" s="28">
        <f>[2]Stock!J24</f>
        <v>0</v>
      </c>
      <c r="K29" s="28">
        <f>[2]Stock!K24</f>
        <v>0</v>
      </c>
      <c r="L29" s="28">
        <f>[2]Stock!L24</f>
        <v>0</v>
      </c>
      <c r="M29" s="28">
        <f>[2]Stock!M24</f>
        <v>0</v>
      </c>
      <c r="N29" s="5">
        <f>[2]Stock!N24</f>
        <v>0</v>
      </c>
      <c r="O29" s="5">
        <f>[2]Stock!O24</f>
        <v>0</v>
      </c>
      <c r="P29" s="5">
        <f>[2]Stock!P24</f>
        <v>0</v>
      </c>
      <c r="Q29" s="5">
        <f>[2]Stock!Q24</f>
        <v>0</v>
      </c>
      <c r="R29" s="5">
        <f>[2]Stock!R24</f>
        <v>0</v>
      </c>
      <c r="S29" s="5">
        <f>[2]Stock!S24</f>
        <v>0</v>
      </c>
      <c r="T29" s="5">
        <f>[2]Stock!T24</f>
        <v>0</v>
      </c>
      <c r="U29" s="5">
        <f>[2]Stock!U24</f>
        <v>0</v>
      </c>
      <c r="V29" s="5">
        <f>[2]Stock!V24</f>
        <v>0</v>
      </c>
      <c r="W29" s="5">
        <f>[2]Stock!W24</f>
        <v>0</v>
      </c>
      <c r="X29" s="5">
        <f>[2]Stock!X24</f>
        <v>0</v>
      </c>
      <c r="Y29" s="5">
        <f>[2]Stock!Y24</f>
        <v>0</v>
      </c>
      <c r="Z29" s="5">
        <f>[2]Stock!Z24</f>
        <v>0</v>
      </c>
      <c r="AA29" s="5">
        <f>[2]Stock!AA24</f>
        <v>0</v>
      </c>
      <c r="AB29" s="5">
        <f>[2]Stock!AB24</f>
        <v>0</v>
      </c>
      <c r="AC29" s="5">
        <f>[2]Stock!AC24</f>
        <v>0</v>
      </c>
      <c r="AD29" s="5">
        <f>[2]Stock!AD24</f>
        <v>0</v>
      </c>
      <c r="AE29" s="5">
        <f>[2]Stock!AE24</f>
        <v>0</v>
      </c>
      <c r="AF29" s="5">
        <f>[2]Stock!AF24</f>
        <v>0</v>
      </c>
      <c r="AG29" s="5">
        <f>[2]Stock!AG24</f>
        <v>0</v>
      </c>
      <c r="AH29" s="5">
        <f>[2]Stock!AH24</f>
        <v>0</v>
      </c>
      <c r="AI29" s="5">
        <f>[2]Stock!AI24</f>
        <v>0</v>
      </c>
      <c r="AJ29" s="5">
        <f>[2]Stock!AJ24</f>
        <v>0</v>
      </c>
      <c r="AK29" s="5">
        <f>[2]Stock!AK24</f>
        <v>0</v>
      </c>
      <c r="AL29" s="5">
        <f>[2]Stock!AL24</f>
        <v>0</v>
      </c>
      <c r="AM29" s="5">
        <f>[2]Stock!AM24</f>
        <v>0</v>
      </c>
      <c r="AN29" s="5">
        <f>[2]Stock!AN24</f>
        <v>0</v>
      </c>
      <c r="AO29" s="5">
        <f>[2]Stock!AO24</f>
        <v>0</v>
      </c>
      <c r="AP29" s="5">
        <f>[2]Stock!AP24</f>
        <v>0</v>
      </c>
      <c r="AQ29" s="30"/>
    </row>
    <row r="30" spans="1:43" x14ac:dyDescent="0.2">
      <c r="A30" t="s">
        <v>14</v>
      </c>
      <c r="B30" s="28">
        <f>[2]Stock!B25</f>
        <v>0</v>
      </c>
      <c r="C30" s="28">
        <f>[2]Stock!C25</f>
        <v>0</v>
      </c>
      <c r="D30" s="28">
        <f>[2]Stock!D25</f>
        <v>0</v>
      </c>
      <c r="E30" s="28">
        <f>[2]Stock!E25</f>
        <v>0</v>
      </c>
      <c r="F30" s="28">
        <f>[2]Stock!F25</f>
        <v>0</v>
      </c>
      <c r="G30" s="28">
        <f>[2]Stock!G25</f>
        <v>0</v>
      </c>
      <c r="H30" s="28">
        <f>[2]Stock!H25</f>
        <v>0</v>
      </c>
      <c r="I30" s="28">
        <f>[2]Stock!I25</f>
        <v>0</v>
      </c>
      <c r="J30" s="28">
        <f>[2]Stock!J25</f>
        <v>0</v>
      </c>
      <c r="K30" s="28">
        <f>[2]Stock!K25</f>
        <v>0</v>
      </c>
      <c r="L30" s="28">
        <f>[2]Stock!L25</f>
        <v>0</v>
      </c>
      <c r="M30" s="28">
        <f>[2]Stock!M25</f>
        <v>0</v>
      </c>
      <c r="N30" s="5">
        <f>[2]Stock!N25</f>
        <v>0</v>
      </c>
      <c r="O30" s="5">
        <f>[2]Stock!O25</f>
        <v>0</v>
      </c>
      <c r="P30" s="5">
        <f>[2]Stock!P25</f>
        <v>0</v>
      </c>
      <c r="Q30" s="5">
        <f>[2]Stock!Q25</f>
        <v>0</v>
      </c>
      <c r="R30" s="5">
        <f>[2]Stock!R25</f>
        <v>0</v>
      </c>
      <c r="S30" s="5">
        <f>[2]Stock!S25</f>
        <v>0</v>
      </c>
      <c r="T30" s="5">
        <f>[2]Stock!T25</f>
        <v>0</v>
      </c>
      <c r="U30" s="5">
        <f>[2]Stock!U25</f>
        <v>0</v>
      </c>
      <c r="V30" s="5">
        <f>[2]Stock!V25</f>
        <v>0</v>
      </c>
      <c r="W30" s="5">
        <f>[2]Stock!W25</f>
        <v>0</v>
      </c>
      <c r="X30" s="5">
        <f>[2]Stock!X25</f>
        <v>0</v>
      </c>
      <c r="Y30" s="5">
        <f>[2]Stock!Y25</f>
        <v>0</v>
      </c>
      <c r="Z30" s="5">
        <f>[2]Stock!Z25</f>
        <v>0</v>
      </c>
      <c r="AA30" s="5">
        <f>[2]Stock!AA25</f>
        <v>0</v>
      </c>
      <c r="AB30" s="5">
        <f>[2]Stock!AB25</f>
        <v>0</v>
      </c>
      <c r="AC30" s="5">
        <f>[2]Stock!AC25</f>
        <v>0</v>
      </c>
      <c r="AD30" s="5">
        <f>[2]Stock!AD25</f>
        <v>0</v>
      </c>
      <c r="AE30" s="5">
        <f>[2]Stock!AE25</f>
        <v>0</v>
      </c>
      <c r="AF30" s="5">
        <f>[2]Stock!AF25</f>
        <v>0</v>
      </c>
      <c r="AG30" s="5">
        <f>[2]Stock!AG25</f>
        <v>0</v>
      </c>
      <c r="AH30" s="5">
        <f>[2]Stock!AH25</f>
        <v>0</v>
      </c>
      <c r="AI30" s="5">
        <f>[2]Stock!AI25</f>
        <v>0</v>
      </c>
      <c r="AJ30" s="5">
        <f>[2]Stock!AJ25</f>
        <v>0</v>
      </c>
      <c r="AK30" s="5">
        <f>[2]Stock!AK25</f>
        <v>0</v>
      </c>
      <c r="AL30" s="5">
        <f>[2]Stock!AL25</f>
        <v>0</v>
      </c>
      <c r="AM30" s="5">
        <f>[2]Stock!AM25</f>
        <v>0</v>
      </c>
      <c r="AN30" s="5">
        <f>[2]Stock!AN25</f>
        <v>0</v>
      </c>
      <c r="AO30" s="5">
        <f>[2]Stock!AO25</f>
        <v>0</v>
      </c>
      <c r="AP30" s="5">
        <f>[2]Stock!AP25</f>
        <v>0</v>
      </c>
      <c r="AQ30" s="30"/>
    </row>
    <row r="31" spans="1:43" x14ac:dyDescent="0.2">
      <c r="A31" s="2" t="s">
        <v>16</v>
      </c>
      <c r="B31" s="28">
        <f>[2]Stock!B26</f>
        <v>595306.00003318535</v>
      </c>
      <c r="C31" s="28">
        <f>[2]Stock!C26</f>
        <v>656025.99999413919</v>
      </c>
      <c r="D31" s="28">
        <f>[2]Stock!D26</f>
        <v>724480.00000284868</v>
      </c>
      <c r="E31" s="28">
        <f>[2]Stock!E26</f>
        <v>807143.00001682399</v>
      </c>
      <c r="F31" s="28">
        <f>[2]Stock!F26</f>
        <v>902198.00000005891</v>
      </c>
      <c r="G31" s="28">
        <f>[2]Stock!G26</f>
        <v>985259.99998988165</v>
      </c>
      <c r="H31" s="28">
        <f>[2]Stock!H26</f>
        <v>1062681.9999409535</v>
      </c>
      <c r="I31" s="28">
        <f>[2]Stock!I26</f>
        <v>1142469.9999987625</v>
      </c>
      <c r="J31" s="28">
        <f>[2]Stock!J26</f>
        <v>1235458.9999970961</v>
      </c>
      <c r="K31" s="28">
        <f>[2]Stock!K26</f>
        <v>1334302.9999572821</v>
      </c>
      <c r="L31" s="28">
        <f>[2]Stock!L26</f>
        <v>1491531.0355786327</v>
      </c>
      <c r="M31" s="28">
        <f>[2]Stock!M26</f>
        <v>1604682.2372395662</v>
      </c>
      <c r="N31" s="5">
        <f>[2]Stock!N26</f>
        <v>1703156.4572711829</v>
      </c>
      <c r="O31" s="5">
        <f>[2]Stock!O26</f>
        <v>1792030.5666068033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28"/>
    </row>
    <row r="32" spans="1:43" x14ac:dyDescent="0.2">
      <c r="A32" t="s">
        <v>17</v>
      </c>
      <c r="B32" s="28">
        <f>[2]Stock!B27</f>
        <v>156767.88204873906</v>
      </c>
      <c r="C32" s="28">
        <f>[2]Stock!C27</f>
        <v>172757.88683845662</v>
      </c>
      <c r="D32" s="28">
        <f>[2]Stock!D27</f>
        <v>190784.56320075018</v>
      </c>
      <c r="E32" s="28">
        <f>[2]Stock!E27</f>
        <v>212553.03762443041</v>
      </c>
      <c r="F32" s="28">
        <f>[2]Stock!F27</f>
        <v>237584.82132001553</v>
      </c>
      <c r="G32" s="28">
        <f>[2]Stock!G27</f>
        <v>259458.36839733546</v>
      </c>
      <c r="H32" s="28">
        <f>[2]Stock!H27</f>
        <v>279846.67786445055</v>
      </c>
      <c r="I32" s="28">
        <f>[2]Stock!I27</f>
        <v>300858.04976539995</v>
      </c>
      <c r="J32" s="28">
        <f>[2]Stock!J27</f>
        <v>325345.77302217146</v>
      </c>
      <c r="K32" s="28">
        <f>[2]Stock!K27</f>
        <v>351375.35196872143</v>
      </c>
      <c r="L32" s="28">
        <f>[2]Stock!L27</f>
        <v>428410.0300832811</v>
      </c>
      <c r="M32" s="28">
        <f>[2]Stock!M27</f>
        <v>507900.76435910549</v>
      </c>
      <c r="N32" s="5">
        <f>[2]Stock!N27</f>
        <v>533822.08067004383</v>
      </c>
      <c r="O32" s="5">
        <f>[2]Stock!O27</f>
        <v>555962.18630020681</v>
      </c>
      <c r="P32" s="5">
        <f>[2]Stock!P27</f>
        <v>567742.08181768015</v>
      </c>
      <c r="Q32" s="5">
        <f>[2]Stock!Q27</f>
        <v>576127.47309975023</v>
      </c>
      <c r="R32" s="5">
        <f>[2]Stock!R27</f>
        <v>581060.55140052398</v>
      </c>
      <c r="S32" s="5">
        <f>[2]Stock!S27</f>
        <v>585132.20874511625</v>
      </c>
      <c r="T32" s="5">
        <f>[2]Stock!T27</f>
        <v>592590.54330633685</v>
      </c>
      <c r="U32" s="5">
        <f>[2]Stock!U27</f>
        <v>594042.52183580166</v>
      </c>
      <c r="V32" s="5">
        <f>[2]Stock!V27</f>
        <v>597530.91200826084</v>
      </c>
      <c r="W32" s="5">
        <f>[2]Stock!W27</f>
        <v>596850.94872926082</v>
      </c>
      <c r="X32" s="5">
        <f>[2]Stock!X27</f>
        <v>597294.17784208409</v>
      </c>
      <c r="Y32" s="5">
        <f>[2]Stock!Y27</f>
        <v>597359.59174601617</v>
      </c>
      <c r="Z32" s="5">
        <f>[2]Stock!Z27</f>
        <v>596360.76162466756</v>
      </c>
      <c r="AA32" s="5">
        <f>[2]Stock!AA27</f>
        <v>595334.27618611045</v>
      </c>
      <c r="AB32" s="5">
        <f>[2]Stock!AB27</f>
        <v>594255.50329149014</v>
      </c>
      <c r="AC32" s="5">
        <f>[2]Stock!AC27</f>
        <v>593126.78676028294</v>
      </c>
      <c r="AD32" s="5">
        <f>[2]Stock!AD27</f>
        <v>591949.39712633914</v>
      </c>
      <c r="AE32" s="5">
        <f>[2]Stock!AE27</f>
        <v>590724.18559926609</v>
      </c>
      <c r="AF32" s="5">
        <f>[2]Stock!AF27</f>
        <v>589492.75469879608</v>
      </c>
      <c r="AG32" s="5">
        <f>[2]Stock!AG27</f>
        <v>588542.29871902999</v>
      </c>
      <c r="AH32" s="5">
        <f>[2]Stock!AH27</f>
        <v>587549.22858994978</v>
      </c>
      <c r="AI32" s="5">
        <f>[2]Stock!AI27</f>
        <v>586514.37350440794</v>
      </c>
      <c r="AJ32" s="5">
        <f>[2]Stock!AJ27</f>
        <v>585438.54114166135</v>
      </c>
      <c r="AK32" s="5">
        <f>[2]Stock!AK27</f>
        <v>584322.61749821587</v>
      </c>
      <c r="AL32" s="5">
        <f>[2]Stock!AL27</f>
        <v>582738.51325179543</v>
      </c>
      <c r="AM32" s="5">
        <f>[2]Stock!AM27</f>
        <v>581112.50177017169</v>
      </c>
      <c r="AN32" s="5">
        <f>[2]Stock!AN27</f>
        <v>579445.56574874884</v>
      </c>
      <c r="AO32" s="5">
        <f>[2]Stock!AO27</f>
        <v>577739.15740161831</v>
      </c>
      <c r="AP32" s="5">
        <f>[2]Stock!AP27</f>
        <v>575995.12969005469</v>
      </c>
      <c r="AQ32" s="30"/>
    </row>
    <row r="33" spans="1:43" x14ac:dyDescent="0.2">
      <c r="A33" t="s">
        <v>18</v>
      </c>
      <c r="B33" s="28">
        <f>[2]Stock!B28</f>
        <v>437348.10129038</v>
      </c>
      <c r="C33" s="28">
        <f>[2]Stock!C28</f>
        <v>479417.89656171697</v>
      </c>
      <c r="D33" s="28">
        <f>[2]Stock!D28</f>
        <v>527262.77888207324</v>
      </c>
      <c r="E33" s="28">
        <f>[2]Stock!E28</f>
        <v>586468.48952622432</v>
      </c>
      <c r="F33" s="28">
        <f>[2]Stock!F28</f>
        <v>652109.61659804254</v>
      </c>
      <c r="G33" s="28">
        <f>[2]Stock!G28</f>
        <v>706138.79777274805</v>
      </c>
      <c r="H33" s="28">
        <f>[2]Stock!H28</f>
        <v>756303.34058397706</v>
      </c>
      <c r="I33" s="28">
        <f>[2]Stock!I28</f>
        <v>811551.56974650105</v>
      </c>
      <c r="J33" s="28">
        <f>[2]Stock!J28</f>
        <v>875135.22553652921</v>
      </c>
      <c r="K33" s="28">
        <f>[2]Stock!K28</f>
        <v>943816.89732674567</v>
      </c>
      <c r="L33" s="28">
        <f>[2]Stock!L28</f>
        <v>1012645.0229802926</v>
      </c>
      <c r="M33" s="28">
        <f>[2]Stock!M28</f>
        <v>1041840.7039938365</v>
      </c>
      <c r="N33" s="5">
        <f>[2]Stock!N28</f>
        <v>1109284.7445216167</v>
      </c>
      <c r="O33" s="5">
        <f>[2]Stock!O28</f>
        <v>1169230.093215412</v>
      </c>
      <c r="P33" s="5">
        <f>[2]Stock!P28</f>
        <v>1201194.0296485838</v>
      </c>
      <c r="Q33" s="5">
        <f>[2]Stock!Q28</f>
        <v>1224010.3072230206</v>
      </c>
      <c r="R33" s="5">
        <f>[2]Stock!R28</f>
        <v>1237522.5234677903</v>
      </c>
      <c r="S33" s="5">
        <f>[2]Stock!S28</f>
        <v>1248735.6239599071</v>
      </c>
      <c r="T33" s="5">
        <f>[2]Stock!T28</f>
        <v>1269135.0420960567</v>
      </c>
      <c r="U33" s="5">
        <f>[2]Stock!U28</f>
        <v>1273325.0086865134</v>
      </c>
      <c r="V33" s="5">
        <f>[2]Stock!V28</f>
        <v>1283050.3945705157</v>
      </c>
      <c r="W33" s="5">
        <f>[2]Stock!W28</f>
        <v>1281535.4579716923</v>
      </c>
      <c r="X33" s="5">
        <f>[2]Stock!X28</f>
        <v>1283086.8766803809</v>
      </c>
      <c r="Y33" s="5">
        <f>[2]Stock!Y28</f>
        <v>1283646.0911290632</v>
      </c>
      <c r="Z33" s="5">
        <f>[2]Stock!Z28</f>
        <v>1281357.2598581766</v>
      </c>
      <c r="AA33" s="5">
        <f>[2]Stock!AA28</f>
        <v>1279022.8216189914</v>
      </c>
      <c r="AB33" s="5">
        <f>[2]Stock!AB28</f>
        <v>1276576.0495132089</v>
      </c>
      <c r="AC33" s="5">
        <f>[2]Stock!AC28</f>
        <v>1274023.1314680711</v>
      </c>
      <c r="AD33" s="5">
        <f>[2]Stock!AD28</f>
        <v>1271367.3737461125</v>
      </c>
      <c r="AE33" s="5">
        <f>[2]Stock!AE28</f>
        <v>1268610.9169011549</v>
      </c>
      <c r="AF33" s="5">
        <f>[2]Stock!AF28</f>
        <v>1265866.0941920565</v>
      </c>
      <c r="AG33" s="5">
        <f>[2]Stock!AG28</f>
        <v>1263909.1845069882</v>
      </c>
      <c r="AH33" s="5">
        <f>[2]Stock!AH28</f>
        <v>1261865.292538208</v>
      </c>
      <c r="AI33" s="5">
        <f>[2]Stock!AI28</f>
        <v>1259736.3938596058</v>
      </c>
      <c r="AJ33" s="5">
        <f>[2]Stock!AJ28</f>
        <v>1257524.419888047</v>
      </c>
      <c r="AK33" s="5">
        <f>[2]Stock!AK28</f>
        <v>1255231.584994345</v>
      </c>
      <c r="AL33" s="5">
        <f>[2]Stock!AL28</f>
        <v>1251700.2790682914</v>
      </c>
      <c r="AM33" s="5">
        <f>[2]Stock!AM28</f>
        <v>1248082.7835444687</v>
      </c>
      <c r="AN33" s="5">
        <f>[2]Stock!AN28</f>
        <v>1244381.5296416238</v>
      </c>
      <c r="AO33" s="5">
        <f>[2]Stock!AO28</f>
        <v>1240600.1947631254</v>
      </c>
      <c r="AP33" s="5">
        <f>[2]Stock!AP28</f>
        <v>1236743.5191154534</v>
      </c>
      <c r="AQ33" s="30"/>
    </row>
    <row r="34" spans="1:43" x14ac:dyDescent="0.2">
      <c r="A34" t="s">
        <v>19</v>
      </c>
      <c r="B34" s="28">
        <f>[2]Stock!B29</f>
        <v>1190.0166940663373</v>
      </c>
      <c r="C34" s="28">
        <f>[2]Stock!C29</f>
        <v>1311.3959739882844</v>
      </c>
      <c r="D34" s="28">
        <f>[2]Stock!D29</f>
        <v>1448.235520005695</v>
      </c>
      <c r="E34" s="28">
        <f>[2]Stock!E29</f>
        <v>1613.4788570336311</v>
      </c>
      <c r="F34" s="28">
        <f>[2]Stock!F29</f>
        <v>1803.4938020001177</v>
      </c>
      <c r="G34" s="28">
        <f>[2]Stock!G29</f>
        <v>1969.5347399797731</v>
      </c>
      <c r="H34" s="28">
        <f>[2]Stock!H29</f>
        <v>2124.301317881966</v>
      </c>
      <c r="I34" s="28">
        <f>[2]Stock!I29</f>
        <v>2283.7975299975265</v>
      </c>
      <c r="J34" s="28">
        <f>[2]Stock!J29</f>
        <v>2469.6825409941957</v>
      </c>
      <c r="K34" s="28">
        <f>[2]Stock!K29</f>
        <v>2667.2716969146068</v>
      </c>
      <c r="L34" s="28">
        <f>[2]Stock!L29</f>
        <v>2910.1732729897672</v>
      </c>
      <c r="M34" s="28">
        <f>[2]Stock!M29</f>
        <v>3132.623655979241</v>
      </c>
      <c r="N34" s="5">
        <f>[2]Stock!N29</f>
        <v>3329.486808078826</v>
      </c>
      <c r="O34" s="5">
        <f>[2]Stock!O29</f>
        <v>3802.5443594435947</v>
      </c>
      <c r="P34" s="5">
        <f>[2]Stock!P29</f>
        <v>4484.5725487579002</v>
      </c>
      <c r="Q34" s="5">
        <f>[2]Stock!Q29</f>
        <v>5729.419868780451</v>
      </c>
      <c r="R34" s="5">
        <f>[2]Stock!R29</f>
        <v>7441.7452632346449</v>
      </c>
      <c r="S34" s="5">
        <f>[2]Stock!S29</f>
        <v>10152.360937278525</v>
      </c>
      <c r="T34" s="5">
        <f>[2]Stock!T29</f>
        <v>17509.220762343371</v>
      </c>
      <c r="U34" s="5">
        <f>[2]Stock!U29</f>
        <v>20396.964803931343</v>
      </c>
      <c r="V34" s="5">
        <f>[2]Stock!V29</f>
        <v>28450.775459007673</v>
      </c>
      <c r="W34" s="5">
        <f>[2]Stock!W29</f>
        <v>28951.057429826229</v>
      </c>
      <c r="X34" s="5">
        <f>[2]Stock!X29</f>
        <v>34092.401380979769</v>
      </c>
      <c r="Y34" s="5">
        <f>[2]Stock!Y29</f>
        <v>39242.720488061488</v>
      </c>
      <c r="Z34" s="5">
        <f>[2]Stock!Z29</f>
        <v>39371.41903919218</v>
      </c>
      <c r="AA34" s="5">
        <f>[2]Stock!AA29</f>
        <v>39668.40930500353</v>
      </c>
      <c r="AB34" s="5">
        <f>[2]Stock!AB29</f>
        <v>39962.218389197376</v>
      </c>
      <c r="AC34" s="5">
        <f>[2]Stock!AC29</f>
        <v>40252.821932589686</v>
      </c>
      <c r="AD34" s="5">
        <f>[2]Stock!AD29</f>
        <v>40540.205055074039</v>
      </c>
      <c r="AE34" s="5">
        <f>[2]Stock!AE29</f>
        <v>40824.292364840447</v>
      </c>
      <c r="AF34" s="5">
        <f>[2]Stock!AF29</f>
        <v>41428.479229221302</v>
      </c>
      <c r="AG34" s="5">
        <f>[2]Stock!AG29</f>
        <v>44622.490059455515</v>
      </c>
      <c r="AH34" s="5">
        <f>[2]Stock!AH29</f>
        <v>47845.001506081244</v>
      </c>
      <c r="AI34" s="5">
        <f>[2]Stock!AI29</f>
        <v>51096.042644472152</v>
      </c>
      <c r="AJ34" s="5">
        <f>[2]Stock!AJ29</f>
        <v>54375.649932675595</v>
      </c>
      <c r="AK34" s="5">
        <f>[2]Stock!AK29</f>
        <v>57683.859700216337</v>
      </c>
      <c r="AL34" s="5">
        <f>[2]Stock!AL29</f>
        <v>60793.734524036263</v>
      </c>
      <c r="AM34" s="5">
        <f>[2]Stock!AM29</f>
        <v>63700.780148751553</v>
      </c>
      <c r="AN34" s="5">
        <f>[2]Stock!AN29</f>
        <v>66400.465673907354</v>
      </c>
      <c r="AO34" s="5">
        <f>[2]Stock!AO29</f>
        <v>68888.255860054152</v>
      </c>
      <c r="AP34" s="5">
        <f>[2]Stock!AP29</f>
        <v>71159.562775073879</v>
      </c>
      <c r="AQ34" s="30"/>
    </row>
    <row r="35" spans="1:43" x14ac:dyDescent="0.2">
      <c r="A35" t="s">
        <v>20</v>
      </c>
      <c r="B35" s="28">
        <f>[2]Stock!B30</f>
        <v>0</v>
      </c>
      <c r="C35" s="28">
        <f>[2]Stock!C30</f>
        <v>0.65602599999413935</v>
      </c>
      <c r="D35" s="28">
        <f>[2]Stock!D30</f>
        <v>7.2448000000284907</v>
      </c>
      <c r="E35" s="28">
        <f>[2]Stock!E30</f>
        <v>48.428580001009429</v>
      </c>
      <c r="F35" s="28">
        <f>[2]Stock!F30</f>
        <v>721.75840000004723</v>
      </c>
      <c r="G35" s="28">
        <f>[2]Stock!G30</f>
        <v>985.25999998988152</v>
      </c>
      <c r="H35" s="28">
        <f>[2]Stock!H30</f>
        <v>3188.0459998228603</v>
      </c>
      <c r="I35" s="28">
        <f>[2]Stock!I30</f>
        <v>3806.991121889977</v>
      </c>
      <c r="J35" s="28">
        <f>[2]Stock!J30</f>
        <v>4116.8533479680937</v>
      </c>
      <c r="K35" s="28">
        <f>[2]Stock!K30</f>
        <v>4446.225874424742</v>
      </c>
      <c r="L35" s="28">
        <f>[2]Stock!L30</f>
        <v>4941.2934022594281</v>
      </c>
      <c r="M35" s="28">
        <f>[2]Stock!M30</f>
        <v>5319.197382089963</v>
      </c>
      <c r="N35" s="5">
        <f>[2]Stock!N30</f>
        <v>6980.2236673438238</v>
      </c>
      <c r="O35" s="5">
        <f>[2]Stock!O30</f>
        <v>8641.9338164486671</v>
      </c>
      <c r="P35" s="5">
        <f>[2]Stock!P30</f>
        <v>9638.5136717226287</v>
      </c>
      <c r="Q35" s="5">
        <f>[2]Stock!Q30</f>
        <v>10428.092755722262</v>
      </c>
      <c r="R35" s="5">
        <f>[2]Stock!R30</f>
        <v>10959.486672017005</v>
      </c>
      <c r="S35" s="5">
        <f>[2]Stock!S30</f>
        <v>11458.502465989253</v>
      </c>
      <c r="T35" s="5">
        <f>[2]Stock!T30</f>
        <v>12425.458660263261</v>
      </c>
      <c r="U35" s="5">
        <f>[2]Stock!U30</f>
        <v>12713.960909111862</v>
      </c>
      <c r="V35" s="5">
        <f>[2]Stock!V30</f>
        <v>13369.374861197241</v>
      </c>
      <c r="W35" s="5">
        <f>[2]Stock!W30</f>
        <v>13389.21300536843</v>
      </c>
      <c r="X35" s="5">
        <f>[2]Stock!X30</f>
        <v>13632.653168321429</v>
      </c>
      <c r="Y35" s="5">
        <f>[2]Stock!Y30</f>
        <v>13807.969831098353</v>
      </c>
      <c r="Z35" s="5">
        <f>[2]Stock!Z30</f>
        <v>13794.691498114522</v>
      </c>
      <c r="AA35" s="5">
        <f>[2]Stock!AA30</f>
        <v>13782.067353501325</v>
      </c>
      <c r="AB35" s="5">
        <f>[2]Stock!AB30</f>
        <v>13766.280616466453</v>
      </c>
      <c r="AC35" s="5">
        <f>[2]Stock!AC30</f>
        <v>13747.923248172283</v>
      </c>
      <c r="AD35" s="5">
        <f>[2]Stock!AD30</f>
        <v>13727.458114444495</v>
      </c>
      <c r="AE35" s="5">
        <f>[2]Stock!AE30</f>
        <v>13705.230721775975</v>
      </c>
      <c r="AF35" s="5">
        <f>[2]Stock!AF30</f>
        <v>13681.960818883226</v>
      </c>
      <c r="AG35" s="5">
        <f>[2]Stock!AG30</f>
        <v>13659.164954644466</v>
      </c>
      <c r="AH35" s="5">
        <f>[2]Stock!AH30</f>
        <v>13634.020289305443</v>
      </c>
      <c r="AI35" s="5">
        <f>[2]Stock!AI30</f>
        <v>13607.08432185669</v>
      </c>
      <c r="AJ35" s="5">
        <f>[2]Stock!AJ30</f>
        <v>13578.688071660326</v>
      </c>
      <c r="AK35" s="5">
        <f>[2]Stock!AK30</f>
        <v>13549.017270613755</v>
      </c>
      <c r="AL35" s="5">
        <f>[2]Stock!AL30</f>
        <v>13518.107009158331</v>
      </c>
      <c r="AM35" s="5">
        <f>[2]Stock!AM30</f>
        <v>13486.13392735631</v>
      </c>
      <c r="AN35" s="5">
        <f>[2]Stock!AN30</f>
        <v>13453.113496590169</v>
      </c>
      <c r="AO35" s="5">
        <f>[2]Stock!AO30</f>
        <v>13419.067266410457</v>
      </c>
      <c r="AP35" s="5">
        <f>[2]Stock!AP30</f>
        <v>13384.021992909198</v>
      </c>
      <c r="AQ35" s="30"/>
    </row>
    <row r="36" spans="1:43" x14ac:dyDescent="0.2">
      <c r="A36" t="s">
        <v>21</v>
      </c>
      <c r="B36" s="28">
        <f>[2]Stock!B31</f>
        <v>0</v>
      </c>
      <c r="C36" s="28">
        <f>[2]Stock!C31</f>
        <v>0.65602599999413935</v>
      </c>
      <c r="D36" s="28">
        <f>[2]Stock!D31</f>
        <v>1.4489600000056975</v>
      </c>
      <c r="E36" s="28">
        <f>[2]Stock!E31</f>
        <v>2.4214290000504715</v>
      </c>
      <c r="F36" s="28">
        <f>[2]Stock!F31</f>
        <v>54.131880000003534</v>
      </c>
      <c r="G36" s="28">
        <f>[2]Stock!G31</f>
        <v>88.673399999089355</v>
      </c>
      <c r="H36" s="28">
        <f>[2]Stock!H31</f>
        <v>106.26819999409534</v>
      </c>
      <c r="I36" s="28">
        <f>[2]Stock!I31</f>
        <v>128.52787499986084</v>
      </c>
      <c r="J36" s="28">
        <f>[2]Stock!J31</f>
        <v>138.98913749967329</v>
      </c>
      <c r="K36" s="28">
        <f>[2]Stock!K31</f>
        <v>150.10908749519419</v>
      </c>
      <c r="L36" s="28">
        <f>[2]Stock!L31</f>
        <v>425.36040633887626</v>
      </c>
      <c r="M36" s="28">
        <f>[2]Stock!M31</f>
        <v>1252.1013631677299</v>
      </c>
      <c r="N36" s="5">
        <f>[2]Stock!N31</f>
        <v>1859.9125375697536</v>
      </c>
      <c r="O36" s="5">
        <f>[2]Stock!O31</f>
        <v>2904.596959366635</v>
      </c>
      <c r="P36" s="5">
        <f>[2]Stock!P31</f>
        <v>4018.4572926013689</v>
      </c>
      <c r="Q36" s="5">
        <f>[2]Stock!Q31</f>
        <v>5626.6514525519542</v>
      </c>
      <c r="R36" s="5">
        <f>[2]Stock!R31</f>
        <v>7631.4433576050305</v>
      </c>
      <c r="S36" s="5">
        <f>[2]Stock!S31</f>
        <v>11088.734544092176</v>
      </c>
      <c r="T36" s="5">
        <f>[2]Stock!T31</f>
        <v>22906.789362592695</v>
      </c>
      <c r="U36" s="5">
        <f>[2]Stock!U31</f>
        <v>29013.74972302861</v>
      </c>
      <c r="V36" s="5">
        <f>[2]Stock!V31</f>
        <v>50530.150778682088</v>
      </c>
      <c r="W36" s="5">
        <f>[2]Stock!W31</f>
        <v>52133.226178359102</v>
      </c>
      <c r="X36" s="5">
        <f>[2]Stock!X31</f>
        <v>70166.343174427806</v>
      </c>
      <c r="Y36" s="5">
        <f>[2]Stock!Y31</f>
        <v>89369.763571198957</v>
      </c>
      <c r="Z36" s="5">
        <f>[2]Stock!Z31</f>
        <v>89915.159381662146</v>
      </c>
      <c r="AA36" s="5">
        <f>[2]Stock!AA31</f>
        <v>91136.365367740931</v>
      </c>
      <c r="AB36" s="5">
        <f>[2]Stock!AB31</f>
        <v>92363.060539878512</v>
      </c>
      <c r="AC36" s="5">
        <f>[2]Stock!AC31</f>
        <v>93589.368955257014</v>
      </c>
      <c r="AD36" s="5">
        <f>[2]Stock!AD31</f>
        <v>94812.120515222516</v>
      </c>
      <c r="AE36" s="5">
        <f>[2]Stock!AE31</f>
        <v>96029.362342897162</v>
      </c>
      <c r="AF36" s="5">
        <f>[2]Stock!AF31</f>
        <v>98532.727122161843</v>
      </c>
      <c r="AG36" s="5">
        <f>[2]Stock!AG31</f>
        <v>111397.79615241147</v>
      </c>
      <c r="AH36" s="5">
        <f>[2]Stock!AH31</f>
        <v>124385.24490526327</v>
      </c>
      <c r="AI36" s="5">
        <f>[2]Stock!AI31</f>
        <v>137493.91038107759</v>
      </c>
      <c r="AJ36" s="5">
        <f>[2]Stock!AJ31</f>
        <v>150723.26193301976</v>
      </c>
      <c r="AK36" s="5">
        <f>[2]Stock!AK31</f>
        <v>164073.05735192297</v>
      </c>
      <c r="AL36" s="5">
        <f>[2]Stock!AL31</f>
        <v>179360.09924476556</v>
      </c>
      <c r="AM36" s="5">
        <f>[2]Stock!AM31</f>
        <v>195014.8519641328</v>
      </c>
      <c r="AN36" s="5">
        <f>[2]Stock!AN31</f>
        <v>211041.95774085048</v>
      </c>
      <c r="AO36" s="5">
        <f>[2]Stock!AO31</f>
        <v>227446.34800526689</v>
      </c>
      <c r="AP36" s="5">
        <f>[2]Stock!AP31</f>
        <v>244232.98030794878</v>
      </c>
      <c r="AQ36" s="30"/>
    </row>
    <row r="37" spans="1:43" x14ac:dyDescent="0.2">
      <c r="A37" t="s">
        <v>22</v>
      </c>
      <c r="B37" s="28">
        <f>[2]Stock!B32</f>
        <v>0</v>
      </c>
      <c r="C37" s="28">
        <f>[2]Stock!C32</f>
        <v>2537.508567977331</v>
      </c>
      <c r="D37" s="28">
        <f>[2]Stock!D32</f>
        <v>4975.7286400195662</v>
      </c>
      <c r="E37" s="28">
        <f>[2]Stock!E32</f>
        <v>6457.1440001345918</v>
      </c>
      <c r="F37" s="28">
        <f>[2]Stock!F32</f>
        <v>9924.1780000006493</v>
      </c>
      <c r="G37" s="28">
        <f>[2]Stock!G32</f>
        <v>16619.365679829323</v>
      </c>
      <c r="H37" s="28">
        <f>[2]Stock!H32</f>
        <v>21113.365974826866</v>
      </c>
      <c r="I37" s="28">
        <f>[2]Stock!I32</f>
        <v>23841.063959974181</v>
      </c>
      <c r="J37" s="28">
        <f>[2]Stock!J32</f>
        <v>28252.476411933592</v>
      </c>
      <c r="K37" s="28">
        <f>[2]Stock!K32</f>
        <v>31847.144002980411</v>
      </c>
      <c r="L37" s="28">
        <f>[2]Stock!L32</f>
        <v>42199.155433471104</v>
      </c>
      <c r="M37" s="28">
        <f>[2]Stock!M32</f>
        <v>45236.846485387265</v>
      </c>
      <c r="N37" s="5">
        <f>[2]Stock!N32</f>
        <v>47880.009066529863</v>
      </c>
      <c r="O37" s="5">
        <f>[2]Stock!O32</f>
        <v>51489.211955925784</v>
      </c>
      <c r="P37" s="5">
        <f>[2]Stock!P32</f>
        <v>54418.721066586004</v>
      </c>
      <c r="Q37" s="5">
        <f>[2]Stock!Q32</f>
        <v>57526.990579628145</v>
      </c>
      <c r="R37" s="5">
        <f>[2]Stock!R32</f>
        <v>60269.371085452702</v>
      </c>
      <c r="S37" s="5">
        <f>[2]Stock!S32</f>
        <v>63586.385597304958</v>
      </c>
      <c r="T37" s="5">
        <f>[2]Stock!T32</f>
        <v>71736.894410287117</v>
      </c>
      <c r="U37" s="5">
        <f>[2]Stock!U32</f>
        <v>74836.30863817253</v>
      </c>
      <c r="V37" s="5">
        <f>[2]Stock!V32</f>
        <v>83747.260237712384</v>
      </c>
      <c r="W37" s="5">
        <f>[2]Stock!W32</f>
        <v>84237.701896898812</v>
      </c>
      <c r="X37" s="5">
        <f>[2]Stock!X32</f>
        <v>90117.289186335285</v>
      </c>
      <c r="Y37" s="5">
        <f>[2]Stock!Y32</f>
        <v>96077.382200636115</v>
      </c>
      <c r="Z37" s="5">
        <f>[2]Stock!Z32</f>
        <v>96137.796096039543</v>
      </c>
      <c r="AA37" s="5">
        <f>[2]Stock!AA32</f>
        <v>96395.334602408519</v>
      </c>
      <c r="AB37" s="5">
        <f>[2]Stock!AB32</f>
        <v>96646.326189639134</v>
      </c>
      <c r="AC37" s="5">
        <f>[2]Stock!AC32</f>
        <v>96890.346455970037</v>
      </c>
      <c r="AD37" s="5">
        <f>[2]Stock!AD32</f>
        <v>97127.127417228723</v>
      </c>
      <c r="AE37" s="5">
        <f>[2]Stock!AE32</f>
        <v>97356.438968249364</v>
      </c>
      <c r="AF37" s="5">
        <f>[2]Stock!AF32</f>
        <v>97966.001956285181</v>
      </c>
      <c r="AG37" s="5">
        <f>[2]Stock!AG32</f>
        <v>101678.51165264318</v>
      </c>
      <c r="AH37" s="5">
        <f>[2]Stock!AH32</f>
        <v>105422.18033153821</v>
      </c>
      <c r="AI37" s="5">
        <f>[2]Stock!AI32</f>
        <v>109196.8638715134</v>
      </c>
      <c r="AJ37" s="5">
        <f>[2]Stock!AJ32</f>
        <v>113002.4966828218</v>
      </c>
      <c r="AK37" s="5">
        <f>[2]Stock!AK32</f>
        <v>116839.11381869178</v>
      </c>
      <c r="AL37" s="5">
        <f>[2]Stock!AL32</f>
        <v>120706.86535320804</v>
      </c>
      <c r="AM37" s="5">
        <f>[2]Stock!AM32</f>
        <v>124605.86178408389</v>
      </c>
      <c r="AN37" s="5">
        <f>[2]Stock!AN32</f>
        <v>128536.23433861886</v>
      </c>
      <c r="AO37" s="5">
        <f>[2]Stock!AO32</f>
        <v>132498.19870892089</v>
      </c>
      <c r="AP37" s="5">
        <f>[2]Stock!AP32</f>
        <v>136492.00699407683</v>
      </c>
      <c r="AQ37" s="30"/>
    </row>
    <row r="38" spans="1:43" x14ac:dyDescent="0.2">
      <c r="A38" t="s">
        <v>23</v>
      </c>
      <c r="B38" s="28">
        <f>[2]Stock!B33</f>
        <v>0</v>
      </c>
      <c r="C38" s="28">
        <f>[2]Stock!C33</f>
        <v>0</v>
      </c>
      <c r="D38" s="28">
        <f>[2]Stock!D33</f>
        <v>0</v>
      </c>
      <c r="E38" s="28">
        <f>[2]Stock!E33</f>
        <v>0</v>
      </c>
      <c r="F38" s="28">
        <f>[2]Stock!F33</f>
        <v>0</v>
      </c>
      <c r="G38" s="28">
        <f>[2]Stock!G33</f>
        <v>0</v>
      </c>
      <c r="H38" s="28">
        <f>[2]Stock!H33</f>
        <v>0</v>
      </c>
      <c r="I38" s="28">
        <f>[2]Stock!I33</f>
        <v>0</v>
      </c>
      <c r="J38" s="28">
        <f>[2]Stock!J33</f>
        <v>0</v>
      </c>
      <c r="K38" s="28">
        <f>[2]Stock!K33</f>
        <v>0</v>
      </c>
      <c r="L38" s="28">
        <f>[2]Stock!L33</f>
        <v>0</v>
      </c>
      <c r="M38" s="28">
        <f>[2]Stock!M33</f>
        <v>0</v>
      </c>
      <c r="N38" s="5">
        <f>[2]Stock!N33</f>
        <v>0</v>
      </c>
      <c r="O38" s="5">
        <f>[2]Stock!O33</f>
        <v>0</v>
      </c>
      <c r="P38" s="5">
        <f>[2]Stock!P33</f>
        <v>0</v>
      </c>
      <c r="Q38" s="5">
        <f>[2]Stock!Q33</f>
        <v>0</v>
      </c>
      <c r="R38" s="5">
        <f>[2]Stock!R33</f>
        <v>0</v>
      </c>
      <c r="S38" s="5">
        <f>[2]Stock!S33</f>
        <v>0</v>
      </c>
      <c r="T38" s="5">
        <f>[2]Stock!T33</f>
        <v>0</v>
      </c>
      <c r="U38" s="5">
        <f>[2]Stock!U33</f>
        <v>0</v>
      </c>
      <c r="V38" s="5">
        <f>[2]Stock!V33</f>
        <v>0</v>
      </c>
      <c r="W38" s="5">
        <f>[2]Stock!W33</f>
        <v>0</v>
      </c>
      <c r="X38" s="5">
        <f>[2]Stock!X33</f>
        <v>0</v>
      </c>
      <c r="Y38" s="5">
        <f>[2]Stock!Y33</f>
        <v>0</v>
      </c>
      <c r="Z38" s="5">
        <f>[2]Stock!Z33</f>
        <v>0</v>
      </c>
      <c r="AA38" s="5">
        <f>[2]Stock!AA33</f>
        <v>0</v>
      </c>
      <c r="AB38" s="5">
        <f>[2]Stock!AB33</f>
        <v>0</v>
      </c>
      <c r="AC38" s="5">
        <f>[2]Stock!AC33</f>
        <v>0</v>
      </c>
      <c r="AD38" s="5">
        <f>[2]Stock!AD33</f>
        <v>0</v>
      </c>
      <c r="AE38" s="5">
        <f>[2]Stock!AE33</f>
        <v>0</v>
      </c>
      <c r="AF38" s="5">
        <f>[2]Stock!AF33</f>
        <v>0</v>
      </c>
      <c r="AG38" s="5">
        <f>[2]Stock!AG33</f>
        <v>0</v>
      </c>
      <c r="AH38" s="5">
        <f>[2]Stock!AH33</f>
        <v>0</v>
      </c>
      <c r="AI38" s="5">
        <f>[2]Stock!AI33</f>
        <v>0</v>
      </c>
      <c r="AJ38" s="5">
        <f>[2]Stock!AJ33</f>
        <v>0</v>
      </c>
      <c r="AK38" s="5">
        <f>[2]Stock!AK33</f>
        <v>0</v>
      </c>
      <c r="AL38" s="5">
        <f>[2]Stock!AL33</f>
        <v>0</v>
      </c>
      <c r="AM38" s="5">
        <f>[2]Stock!AM33</f>
        <v>0</v>
      </c>
      <c r="AN38" s="5">
        <f>[2]Stock!AN33</f>
        <v>0</v>
      </c>
      <c r="AO38" s="5">
        <f>[2]Stock!AO33</f>
        <v>0</v>
      </c>
      <c r="AP38" s="5">
        <f>[2]Stock!AP33</f>
        <v>0</v>
      </c>
      <c r="AQ38" s="30"/>
    </row>
    <row r="39" spans="1:43" x14ac:dyDescent="0.2">
      <c r="A39" t="s">
        <v>24</v>
      </c>
      <c r="B39" s="28">
        <f>[2]Stock!B34</f>
        <v>0</v>
      </c>
      <c r="C39" s="28">
        <f>[2]Stock!C34</f>
        <v>0</v>
      </c>
      <c r="D39" s="28">
        <f>[2]Stock!D34</f>
        <v>0</v>
      </c>
      <c r="E39" s="28">
        <f>[2]Stock!E34</f>
        <v>0</v>
      </c>
      <c r="F39" s="28">
        <f>[2]Stock!F34</f>
        <v>0</v>
      </c>
      <c r="G39" s="28">
        <f>[2]Stock!G34</f>
        <v>0</v>
      </c>
      <c r="H39" s="28">
        <f>[2]Stock!H34</f>
        <v>0</v>
      </c>
      <c r="I39" s="28">
        <f>[2]Stock!I34</f>
        <v>0</v>
      </c>
      <c r="J39" s="28">
        <f>[2]Stock!J34</f>
        <v>0</v>
      </c>
      <c r="K39" s="28">
        <f>[2]Stock!K34</f>
        <v>0</v>
      </c>
      <c r="L39" s="28">
        <f>[2]Stock!L34</f>
        <v>0</v>
      </c>
      <c r="M39" s="28">
        <f>[2]Stock!M34</f>
        <v>0</v>
      </c>
      <c r="N39" s="5">
        <f>[2]Stock!N34</f>
        <v>0</v>
      </c>
      <c r="O39" s="5">
        <f>[2]Stock!O34</f>
        <v>0</v>
      </c>
      <c r="P39" s="5">
        <f>[2]Stock!P34</f>
        <v>0</v>
      </c>
      <c r="Q39" s="5">
        <f>[2]Stock!Q34</f>
        <v>0</v>
      </c>
      <c r="R39" s="5">
        <f>[2]Stock!R34</f>
        <v>0</v>
      </c>
      <c r="S39" s="5">
        <f>[2]Stock!S34</f>
        <v>0</v>
      </c>
      <c r="T39" s="5">
        <f>[2]Stock!T34</f>
        <v>0</v>
      </c>
      <c r="U39" s="5">
        <f>[2]Stock!U34</f>
        <v>0</v>
      </c>
      <c r="V39" s="5">
        <f>[2]Stock!V34</f>
        <v>0</v>
      </c>
      <c r="W39" s="5">
        <f>[2]Stock!W34</f>
        <v>0</v>
      </c>
      <c r="X39" s="5">
        <f>[2]Stock!X34</f>
        <v>0</v>
      </c>
      <c r="Y39" s="5">
        <f>[2]Stock!Y34</f>
        <v>0</v>
      </c>
      <c r="Z39" s="5">
        <f>[2]Stock!Z34</f>
        <v>0</v>
      </c>
      <c r="AA39" s="5">
        <f>[2]Stock!AA34</f>
        <v>0</v>
      </c>
      <c r="AB39" s="5">
        <f>[2]Stock!AB34</f>
        <v>0</v>
      </c>
      <c r="AC39" s="5">
        <f>[2]Stock!AC34</f>
        <v>0</v>
      </c>
      <c r="AD39" s="5">
        <f>[2]Stock!AD34</f>
        <v>0</v>
      </c>
      <c r="AE39" s="5">
        <f>[2]Stock!AE34</f>
        <v>0</v>
      </c>
      <c r="AF39" s="5">
        <f>[2]Stock!AF34</f>
        <v>0</v>
      </c>
      <c r="AG39" s="5">
        <f>[2]Stock!AG34</f>
        <v>0</v>
      </c>
      <c r="AH39" s="5">
        <f>[2]Stock!AH34</f>
        <v>0</v>
      </c>
      <c r="AI39" s="5">
        <f>[2]Stock!AI34</f>
        <v>0</v>
      </c>
      <c r="AJ39" s="5">
        <f>[2]Stock!AJ34</f>
        <v>0</v>
      </c>
      <c r="AK39" s="5">
        <f>[2]Stock!AK34</f>
        <v>0</v>
      </c>
      <c r="AL39" s="5">
        <f>[2]Stock!AL34</f>
        <v>0</v>
      </c>
      <c r="AM39" s="5">
        <f>[2]Stock!AM34</f>
        <v>0</v>
      </c>
      <c r="AN39" s="5">
        <f>[2]Stock!AN34</f>
        <v>0</v>
      </c>
      <c r="AO39" s="5">
        <f>[2]Stock!AO34</f>
        <v>0</v>
      </c>
      <c r="AP39" s="5">
        <f>[2]Stock!AP34</f>
        <v>0</v>
      </c>
      <c r="AQ39" s="30"/>
    </row>
    <row r="40" spans="1:43" x14ac:dyDescent="0.2">
      <c r="A40" s="2" t="s">
        <v>25</v>
      </c>
      <c r="B40" s="28">
        <f>[2]Stock!B35</f>
        <v>391276.9999873701</v>
      </c>
      <c r="C40" s="28">
        <f>[2]Stock!C35</f>
        <v>419845.00003904075</v>
      </c>
      <c r="D40" s="28">
        <f>[2]Stock!D35</f>
        <v>454645.99997362611</v>
      </c>
      <c r="E40" s="28">
        <f>[2]Stock!E35</f>
        <v>477134.00001956144</v>
      </c>
      <c r="F40" s="28">
        <f>[2]Stock!F35</f>
        <v>501733.00000605884</v>
      </c>
      <c r="G40" s="28">
        <f>[2]Stock!G35</f>
        <v>520815.99996994087</v>
      </c>
      <c r="H40" s="28">
        <f>[2]Stock!H35</f>
        <v>533675.99997937703</v>
      </c>
      <c r="I40" s="28">
        <f>[2]Stock!I35</f>
        <v>543917.99993756937</v>
      </c>
      <c r="J40" s="28">
        <f>[2]Stock!J35</f>
        <v>553707.00006290793</v>
      </c>
      <c r="K40" s="28">
        <f>[2]Stock!K35</f>
        <v>567378.99993724423</v>
      </c>
      <c r="L40" s="28">
        <f>[2]Stock!L35</f>
        <v>597740.34261190984</v>
      </c>
      <c r="M40" s="28">
        <f>[2]Stock!M35</f>
        <v>617485.34784882469</v>
      </c>
      <c r="N40" s="5">
        <f>[2]Stock!N35</f>
        <v>639159.85867627407</v>
      </c>
      <c r="O40" s="5">
        <f>[2]Stock!O35</f>
        <v>681469.48094811232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28"/>
    </row>
    <row r="41" spans="1:43" x14ac:dyDescent="0.2">
      <c r="A41" s="4" t="s">
        <v>26</v>
      </c>
      <c r="B41" s="28">
        <f>[2]Stock!B36</f>
        <v>137119.00000947967</v>
      </c>
      <c r="C41" s="28">
        <f>[2]Stock!C36</f>
        <v>143405.00001110748</v>
      </c>
      <c r="D41" s="28">
        <f>[2]Stock!D36</f>
        <v>151198.00000152484</v>
      </c>
      <c r="E41" s="28">
        <f>[2]Stock!E36</f>
        <v>159475.00001464231</v>
      </c>
      <c r="F41" s="28">
        <f>[2]Stock!F36</f>
        <v>168837.99998848632</v>
      </c>
      <c r="G41" s="28">
        <f>[2]Stock!G36</f>
        <v>175003.99998586276</v>
      </c>
      <c r="H41" s="28">
        <f>[2]Stock!H36</f>
        <v>179434.99999623926</v>
      </c>
      <c r="I41" s="28">
        <f>[2]Stock!I36</f>
        <v>183275.99997553404</v>
      </c>
      <c r="J41" s="28">
        <f>[2]Stock!J36</f>
        <v>186366.00003606814</v>
      </c>
      <c r="K41" s="28">
        <f>[2]Stock!K36</f>
        <v>190862.99995796787</v>
      </c>
      <c r="L41" s="28">
        <f>[2]Stock!L36</f>
        <v>201074.13820596534</v>
      </c>
      <c r="M41" s="28">
        <f>[2]Stock!M36</f>
        <v>206435.65582117092</v>
      </c>
      <c r="N41" s="5">
        <f>[2]Stock!N36</f>
        <v>220570.90209488937</v>
      </c>
      <c r="O41" s="5">
        <f>[2]Stock!O36</f>
        <v>255962.38780408789</v>
      </c>
      <c r="P41" s="5">
        <f>[2]Stock!P36</f>
        <v>283857.83976137196</v>
      </c>
      <c r="Q41" s="5">
        <f>[2]Stock!Q36</f>
        <v>299072.84048121236</v>
      </c>
      <c r="R41" s="5">
        <f>[2]Stock!R36</f>
        <v>321500.05564063997</v>
      </c>
      <c r="S41" s="5">
        <f>[2]Stock!S36</f>
        <v>334278.478098094</v>
      </c>
      <c r="T41" s="5">
        <f>[2]Stock!T36</f>
        <v>371595.333628311</v>
      </c>
      <c r="U41" s="5">
        <f>[2]Stock!U36</f>
        <v>408672.74858754413</v>
      </c>
      <c r="V41" s="5">
        <f>[2]Stock!V36</f>
        <v>429846.16594016971</v>
      </c>
      <c r="W41" s="5">
        <f>[2]Stock!W36</f>
        <v>454526.36913323891</v>
      </c>
      <c r="X41" s="5">
        <f>[2]Stock!X36</f>
        <v>467640.2984969414</v>
      </c>
      <c r="Y41" s="5">
        <f>[2]Stock!Y36</f>
        <v>481693.92013928626</v>
      </c>
      <c r="Z41" s="5">
        <f>[2]Stock!Z36</f>
        <v>504524.76766376646</v>
      </c>
      <c r="AA41" s="5">
        <f>[2]Stock!AA36</f>
        <v>515681.21778334095</v>
      </c>
      <c r="AB41" s="5">
        <f>[2]Stock!AB36</f>
        <v>527244.87468551309</v>
      </c>
      <c r="AC41" s="5">
        <f>[2]Stock!AC36</f>
        <v>531237.48418649251</v>
      </c>
      <c r="AD41" s="5">
        <f>[2]Stock!AD36</f>
        <v>550691.9711725571</v>
      </c>
      <c r="AE41" s="5">
        <f>[2]Stock!AE36</f>
        <v>587655.81217372592</v>
      </c>
      <c r="AF41" s="5">
        <f>[2]Stock!AF36</f>
        <v>606832.12631092034</v>
      </c>
      <c r="AG41" s="5">
        <f>[2]Stock!AG36</f>
        <v>634445.62460920319</v>
      </c>
      <c r="AH41" s="5">
        <f>[2]Stock!AH36</f>
        <v>655685.83353002241</v>
      </c>
      <c r="AI41" s="5">
        <f>[2]Stock!AI36</f>
        <v>683101.53836410888</v>
      </c>
      <c r="AJ41" s="5">
        <f>[2]Stock!AJ36</f>
        <v>713570.09611261741</v>
      </c>
      <c r="AK41" s="5">
        <f>[2]Stock!AK36</f>
        <v>731234.52003222017</v>
      </c>
      <c r="AL41" s="5">
        <f>[2]Stock!AL36</f>
        <v>766369.08150943869</v>
      </c>
      <c r="AM41" s="5">
        <f>[2]Stock!AM36</f>
        <v>805221.1582914514</v>
      </c>
      <c r="AN41" s="5">
        <f>[2]Stock!AN36</f>
        <v>839441.19355907035</v>
      </c>
      <c r="AO41" s="5">
        <f>[2]Stock!AO36</f>
        <v>873947.51511474128</v>
      </c>
      <c r="AP41" s="5">
        <f>[2]Stock!AP36</f>
        <v>900675.43193412083</v>
      </c>
      <c r="AQ41" s="29"/>
    </row>
    <row r="42" spans="1:43" x14ac:dyDescent="0.2">
      <c r="A42" s="12" t="s">
        <v>27</v>
      </c>
      <c r="B42" s="28">
        <f>[2]Stock!B37</f>
        <v>57678.000008367337</v>
      </c>
      <c r="C42" s="28">
        <f>[2]Stock!C37</f>
        <v>61246.000011565833</v>
      </c>
      <c r="D42" s="28">
        <f>[2]Stock!D37</f>
        <v>65428.000004516471</v>
      </c>
      <c r="E42" s="28">
        <f>[2]Stock!E37</f>
        <v>69133.000012247518</v>
      </c>
      <c r="F42" s="28">
        <f>[2]Stock!F37</f>
        <v>72853.000000747736</v>
      </c>
      <c r="G42" s="28">
        <f>[2]Stock!G37</f>
        <v>75405.99998522774</v>
      </c>
      <c r="H42" s="28">
        <f>[2]Stock!H37</f>
        <v>76825.999995546823</v>
      </c>
      <c r="I42" s="28">
        <f>[2]Stock!I37</f>
        <v>77989.999989909731</v>
      </c>
      <c r="J42" s="28">
        <f>[2]Stock!J37</f>
        <v>78743.000021098836</v>
      </c>
      <c r="K42" s="28">
        <f>[2]Stock!K37</f>
        <v>79797.999983823174</v>
      </c>
      <c r="L42" s="28">
        <f>[2]Stock!L37</f>
        <v>80806.010222582467</v>
      </c>
      <c r="M42" s="28">
        <f>[2]Stock!M37</f>
        <v>81157.213919225163</v>
      </c>
      <c r="N42" s="5">
        <f>[2]Stock!N37</f>
        <v>90245.130742722118</v>
      </c>
      <c r="O42" s="5">
        <f>[2]Stock!O37</f>
        <v>108691.02980498108</v>
      </c>
      <c r="P42" s="5">
        <f>[2]Stock!P37</f>
        <v>129994.65562955379</v>
      </c>
      <c r="Q42" s="5">
        <f>[2]Stock!Q37</f>
        <v>145453.82254502038</v>
      </c>
      <c r="R42" s="5">
        <f>[2]Stock!R37</f>
        <v>164036.15579952486</v>
      </c>
      <c r="S42" s="5">
        <f>[2]Stock!S37</f>
        <v>177085.54283405456</v>
      </c>
      <c r="T42" s="5">
        <f>[2]Stock!T37</f>
        <v>198072.88790745777</v>
      </c>
      <c r="U42" s="5">
        <f>[2]Stock!U37</f>
        <v>217449.71314726956</v>
      </c>
      <c r="V42" s="5">
        <f>[2]Stock!V37</f>
        <v>225591.24542996971</v>
      </c>
      <c r="W42" s="5">
        <f>[2]Stock!W37</f>
        <v>232787.03321030422</v>
      </c>
      <c r="X42" s="5">
        <f>[2]Stock!X37</f>
        <v>239251.73100073167</v>
      </c>
      <c r="Y42" s="5">
        <f>[2]Stock!Y37</f>
        <v>245140.94605864893</v>
      </c>
      <c r="Z42" s="5">
        <f>[2]Stock!Z37</f>
        <v>250566.71731580031</v>
      </c>
      <c r="AA42" s="5">
        <f>[2]Stock!AA37</f>
        <v>255609.81869961618</v>
      </c>
      <c r="AB42" s="5">
        <f>[2]Stock!AB37</f>
        <v>260329.19974283717</v>
      </c>
      <c r="AC42" s="5">
        <f>[2]Stock!AC37</f>
        <v>264768.71139439859</v>
      </c>
      <c r="AD42" s="5">
        <f>[2]Stock!AD37</f>
        <v>269961.44718083716</v>
      </c>
      <c r="AE42" s="5">
        <f>[2]Stock!AE37</f>
        <v>283932.96109935304</v>
      </c>
      <c r="AF42" s="5">
        <f>[2]Stock!AF37</f>
        <v>299702.61565174663</v>
      </c>
      <c r="AG42" s="5">
        <f>[2]Stock!AG37</f>
        <v>315285.98694013321</v>
      </c>
      <c r="AH42" s="5">
        <f>[2]Stock!AH37</f>
        <v>331084.88470777706</v>
      </c>
      <c r="AI42" s="5">
        <f>[2]Stock!AI37</f>
        <v>347674.00993253611</v>
      </c>
      <c r="AJ42" s="5">
        <f>[2]Stock!AJ37</f>
        <v>365092.91692832601</v>
      </c>
      <c r="AK42" s="5">
        <f>[2]Stock!AK37</f>
        <v>383383.22093584365</v>
      </c>
      <c r="AL42" s="5">
        <f>[2]Stock!AL37</f>
        <v>402588.45975018811</v>
      </c>
      <c r="AM42" s="5">
        <f>[2]Stock!AM37</f>
        <v>422754.64359581738</v>
      </c>
      <c r="AN42" s="5">
        <f>[2]Stock!AN37</f>
        <v>443929.5908272838</v>
      </c>
      <c r="AO42" s="5">
        <f>[2]Stock!AO37</f>
        <v>466163.87499597226</v>
      </c>
      <c r="AP42" s="5">
        <f>[2]Stock!AP37</f>
        <v>489510.35934486688</v>
      </c>
      <c r="AQ42" s="31"/>
    </row>
    <row r="43" spans="1:43" x14ac:dyDescent="0.2">
      <c r="A43" t="s">
        <v>28</v>
      </c>
      <c r="B43" s="28">
        <f>[2]Stock!B38</f>
        <v>10980.739516127973</v>
      </c>
      <c r="C43" s="28">
        <f>[2]Stock!C38</f>
        <v>11660.015472696905</v>
      </c>
      <c r="D43" s="28">
        <f>[2]Stock!D38</f>
        <v>12456.184767269842</v>
      </c>
      <c r="E43" s="28">
        <f>[2]Stock!E38</f>
        <v>13161.54278915418</v>
      </c>
      <c r="F43" s="28">
        <f>[2]Stock!F38</f>
        <v>13869.756507864851</v>
      </c>
      <c r="G43" s="28">
        <f>[2]Stock!G38</f>
        <v>14355.796727882656</v>
      </c>
      <c r="H43" s="28">
        <f>[2]Stock!H38</f>
        <v>14626.136375997201</v>
      </c>
      <c r="I43" s="28">
        <f>[2]Stock!I38</f>
        <v>14847.738732754015</v>
      </c>
      <c r="J43" s="28">
        <f>[2]Stock!J38</f>
        <v>14991.094903164296</v>
      </c>
      <c r="K43" s="28">
        <f>[2]Stock!K38</f>
        <v>15191.945830355255</v>
      </c>
      <c r="L43" s="28">
        <f>[2]Stock!L38</f>
        <v>15413.260336687616</v>
      </c>
      <c r="M43" s="28">
        <f>[2]Stock!M38</f>
        <v>15478.250054436974</v>
      </c>
      <c r="N43" s="5">
        <f>[2]Stock!N38</f>
        <v>17194.819020790477</v>
      </c>
      <c r="O43" s="5">
        <f>[2]Stock!O38</f>
        <v>20611.96253831236</v>
      </c>
      <c r="P43" s="5">
        <f>[2]Stock!P38</f>
        <v>24409.616604399806</v>
      </c>
      <c r="Q43" s="5">
        <f>[2]Stock!Q38</f>
        <v>26969.095525833814</v>
      </c>
      <c r="R43" s="5">
        <f>[2]Stock!R38</f>
        <v>29664.7180252172</v>
      </c>
      <c r="S43" s="5">
        <f>[2]Stock!S38</f>
        <v>31172.748234236267</v>
      </c>
      <c r="T43" s="5">
        <f>[2]Stock!T38</f>
        <v>32901.164075362525</v>
      </c>
      <c r="U43" s="5">
        <f>[2]Stock!U38</f>
        <v>33943.676759354741</v>
      </c>
      <c r="V43" s="5">
        <f>[2]Stock!V38</f>
        <v>34219.270912684369</v>
      </c>
      <c r="W43" s="5">
        <f>[2]Stock!W38</f>
        <v>34396.027051772209</v>
      </c>
      <c r="X43" s="5">
        <f>[2]Stock!X38</f>
        <v>34525.382519754283</v>
      </c>
      <c r="Y43" s="5">
        <f>[2]Stock!Y38</f>
        <v>34628.722497239818</v>
      </c>
      <c r="Z43" s="5">
        <f>[2]Stock!Z38</f>
        <v>34715.183481746761</v>
      </c>
      <c r="AA43" s="5">
        <f>[2]Stock!AA38</f>
        <v>34789.021327241113</v>
      </c>
      <c r="AB43" s="5">
        <f>[2]Stock!AB38</f>
        <v>34852.492550804629</v>
      </c>
      <c r="AC43" s="5">
        <f>[2]Stock!AC38</f>
        <v>34906.9760269896</v>
      </c>
      <c r="AD43" s="5">
        <f>[2]Stock!AD38</f>
        <v>34978.481370265799</v>
      </c>
      <c r="AE43" s="5">
        <f>[2]Stock!AE38</f>
        <v>35268.601211634843</v>
      </c>
      <c r="AF43" s="5">
        <f>[2]Stock!AF38</f>
        <v>35602.148061786589</v>
      </c>
      <c r="AG43" s="5">
        <f>[2]Stock!AG38</f>
        <v>35929.271895239297</v>
      </c>
      <c r="AH43" s="5">
        <f>[2]Stock!AH38</f>
        <v>36260.074407977139</v>
      </c>
      <c r="AI43" s="5">
        <f>[2]Stock!AI38</f>
        <v>36609.018265540712</v>
      </c>
      <c r="AJ43" s="5">
        <f>[2]Stock!AJ38</f>
        <v>36710.397773063283</v>
      </c>
      <c r="AK43" s="5">
        <f>[2]Stock!AK38</f>
        <v>36792.430785025565</v>
      </c>
      <c r="AL43" s="5">
        <f>[2]Stock!AL38</f>
        <v>36875.095337261686</v>
      </c>
      <c r="AM43" s="5">
        <f>[2]Stock!AM38</f>
        <v>36977.345199409901</v>
      </c>
      <c r="AN43" s="5">
        <f>[2]Stock!AN38</f>
        <v>36884.634899162047</v>
      </c>
      <c r="AO43" s="5">
        <f>[2]Stock!AO38</f>
        <v>36789.81287656253</v>
      </c>
      <c r="AP43" s="5">
        <f>[2]Stock!AP38</f>
        <v>36692.9446212681</v>
      </c>
      <c r="AQ43" s="30"/>
    </row>
    <row r="44" spans="1:43" x14ac:dyDescent="0.2">
      <c r="A44" t="s">
        <v>29</v>
      </c>
      <c r="B44" s="28">
        <f>[2]Stock!B39</f>
        <v>45458.702300878591</v>
      </c>
      <c r="C44" s="28">
        <f>[2]Stock!C39</f>
        <v>48270.808301977871</v>
      </c>
      <c r="D44" s="28">
        <f>[2]Stock!D39</f>
        <v>51566.836123231042</v>
      </c>
      <c r="E44" s="28">
        <f>[2]Stock!E39</f>
        <v>54486.918171009485</v>
      </c>
      <c r="F44" s="28">
        <f>[2]Stock!F39</f>
        <v>57418.822398131975</v>
      </c>
      <c r="G44" s="28">
        <f>[2]Stock!G39</f>
        <v>59430.959889927595</v>
      </c>
      <c r="H44" s="28">
        <f>[2]Stock!H39</f>
        <v>60550.127644131549</v>
      </c>
      <c r="I44" s="28">
        <f>[2]Stock!I39</f>
        <v>61467.529932946883</v>
      </c>
      <c r="J44" s="28">
        <f>[2]Stock!J39</f>
        <v>62061.004121466118</v>
      </c>
      <c r="K44" s="28">
        <f>[2]Stock!K39</f>
        <v>62892.498438640199</v>
      </c>
      <c r="L44" s="28">
        <f>[2]Stock!L39</f>
        <v>63655.579310055291</v>
      </c>
      <c r="M44" s="28">
        <f>[2]Stock!M39</f>
        <v>63932.382028056272</v>
      </c>
      <c r="N44" s="5">
        <f>[2]Stock!N39</f>
        <v>71094.99569415435</v>
      </c>
      <c r="O44" s="5">
        <f>[2]Stock!O39</f>
        <v>85352.572876964943</v>
      </c>
      <c r="P44" s="5">
        <f>[2]Stock!P39</f>
        <v>101197.72025503822</v>
      </c>
      <c r="Q44" s="5">
        <f>[2]Stock!Q39</f>
        <v>111877.17536479156</v>
      </c>
      <c r="R44" s="5">
        <f>[2]Stock!R39</f>
        <v>123124.68516697113</v>
      </c>
      <c r="S44" s="5">
        <f>[2]Stock!S39</f>
        <v>129417.53704108844</v>
      </c>
      <c r="T44" s="5">
        <f>[2]Stock!T39</f>
        <v>136629.90630240965</v>
      </c>
      <c r="U44" s="5">
        <f>[2]Stock!U39</f>
        <v>140980.69672127091</v>
      </c>
      <c r="V44" s="5">
        <f>[2]Stock!V39</f>
        <v>142131.9058388632</v>
      </c>
      <c r="W44" s="5">
        <f>[2]Stock!W39</f>
        <v>142870.80754298664</v>
      </c>
      <c r="X44" s="5">
        <f>[2]Stock!X39</f>
        <v>143411.9977963538</v>
      </c>
      <c r="Y44" s="5">
        <f>[2]Stock!Y39</f>
        <v>143844.69336082114</v>
      </c>
      <c r="Z44" s="5">
        <f>[2]Stock!Z39</f>
        <v>144207.00961653871</v>
      </c>
      <c r="AA44" s="5">
        <f>[2]Stock!AA39</f>
        <v>144516.70074504983</v>
      </c>
      <c r="AB44" s="5">
        <f>[2]Stock!AB39</f>
        <v>144783.17940023314</v>
      </c>
      <c r="AC44" s="5">
        <f>[2]Stock!AC39</f>
        <v>145012.19611743986</v>
      </c>
      <c r="AD44" s="5">
        <f>[2]Stock!AD39</f>
        <v>145312.26346408614</v>
      </c>
      <c r="AE44" s="5">
        <f>[2]Stock!AE39</f>
        <v>146524.43788222095</v>
      </c>
      <c r="AF44" s="5">
        <f>[2]Stock!AF39</f>
        <v>147917.82451786692</v>
      </c>
      <c r="AG44" s="5">
        <f>[2]Stock!AG39</f>
        <v>149284.44450779998</v>
      </c>
      <c r="AH44" s="5">
        <f>[2]Stock!AH39</f>
        <v>150666.44131054418</v>
      </c>
      <c r="AI44" s="5">
        <f>[2]Stock!AI39</f>
        <v>152124.15268454814</v>
      </c>
      <c r="AJ44" s="5">
        <f>[2]Stock!AJ39</f>
        <v>152543.07351333543</v>
      </c>
      <c r="AK44" s="5">
        <f>[2]Stock!AK39</f>
        <v>152881.85274473412</v>
      </c>
      <c r="AL44" s="5">
        <f>[2]Stock!AL39</f>
        <v>153223.19686037811</v>
      </c>
      <c r="AM44" s="5">
        <f>[2]Stock!AM39</f>
        <v>153645.57203710565</v>
      </c>
      <c r="AN44" s="5">
        <f>[2]Stock!AN39</f>
        <v>153260.79041840081</v>
      </c>
      <c r="AO44" s="5">
        <f>[2]Stock!AO39</f>
        <v>152867.21770278938</v>
      </c>
      <c r="AP44" s="5">
        <f>[2]Stock!AP39</f>
        <v>152465.12527950999</v>
      </c>
      <c r="AQ44" s="30"/>
    </row>
    <row r="45" spans="1:43" x14ac:dyDescent="0.2">
      <c r="A45" t="s">
        <v>30</v>
      </c>
      <c r="B45" s="28">
        <f>[2]Stock!B40</f>
        <v>872.80656732661782</v>
      </c>
      <c r="C45" s="28">
        <f>[2]Stock!C40</f>
        <v>926.79897057501887</v>
      </c>
      <c r="D45" s="28">
        <f>[2]Stock!D40</f>
        <v>990.08266726834484</v>
      </c>
      <c r="E45" s="28">
        <f>[2]Stock!E40</f>
        <v>1046.1482093853342</v>
      </c>
      <c r="F45" s="28">
        <f>[2]Stock!F40</f>
        <v>1102.4407372113146</v>
      </c>
      <c r="G45" s="28">
        <f>[2]Stock!G40</f>
        <v>1141.0737541764599</v>
      </c>
      <c r="H45" s="28">
        <f>[2]Stock!H40</f>
        <v>1162.5617623326127</v>
      </c>
      <c r="I45" s="28">
        <f>[2]Stock!I40</f>
        <v>1180.1758758473097</v>
      </c>
      <c r="J45" s="28">
        <f>[2]Stock!J40</f>
        <v>1191.570573519276</v>
      </c>
      <c r="K45" s="28">
        <f>[2]Stock!K40</f>
        <v>1207.535254955206</v>
      </c>
      <c r="L45" s="28">
        <f>[2]Stock!L40</f>
        <v>1220.2788477657009</v>
      </c>
      <c r="M45" s="28">
        <f>[2]Stock!M40</f>
        <v>1225.5936284765307</v>
      </c>
      <c r="N45" s="5">
        <f>[2]Stock!N40</f>
        <v>1363.1160727389386</v>
      </c>
      <c r="O45" s="5">
        <f>[2]Stock!O40</f>
        <v>1931.3967872714763</v>
      </c>
      <c r="P45" s="5">
        <f>[2]Stock!P40</f>
        <v>3207.8703553304485</v>
      </c>
      <c r="Q45" s="5">
        <f>[2]Stock!Q40</f>
        <v>4883.447108560471</v>
      </c>
      <c r="R45" s="5">
        <f>[2]Stock!R40</f>
        <v>8122.9506693959665</v>
      </c>
      <c r="S45" s="5">
        <f>[2]Stock!S40</f>
        <v>11334.238500177238</v>
      </c>
      <c r="T45" s="5">
        <f>[2]Stock!T40</f>
        <v>17687.065710113609</v>
      </c>
      <c r="U45" s="5">
        <f>[2]Stock!U40</f>
        <v>24298.51584223994</v>
      </c>
      <c r="V45" s="5">
        <f>[2]Stock!V40</f>
        <v>27302.826730140492</v>
      </c>
      <c r="W45" s="5">
        <f>[2]Stock!W40</f>
        <v>30054.744709512452</v>
      </c>
      <c r="X45" s="5">
        <f>[2]Stock!X40</f>
        <v>32577.708330680889</v>
      </c>
      <c r="Y45" s="5">
        <f>[2]Stock!Y40</f>
        <v>34905.517612250063</v>
      </c>
      <c r="Z45" s="5">
        <f>[2]Stock!Z40</f>
        <v>37069.794357457045</v>
      </c>
      <c r="AA45" s="5">
        <f>[2]Stock!AA40</f>
        <v>39096.486625853271</v>
      </c>
      <c r="AB45" s="5">
        <f>[2]Stock!AB40</f>
        <v>41005.868933187026</v>
      </c>
      <c r="AC45" s="5">
        <f>[2]Stock!AC40</f>
        <v>42813.580980126717</v>
      </c>
      <c r="AD45" s="5">
        <f>[2]Stock!AD40</f>
        <v>44911.670966266516</v>
      </c>
      <c r="AE45" s="5">
        <f>[2]Stock!AE40</f>
        <v>50349.447269786353</v>
      </c>
      <c r="AF45" s="5">
        <f>[2]Stock!AF40</f>
        <v>56474.434743692647</v>
      </c>
      <c r="AG45" s="5">
        <f>[2]Stock!AG40</f>
        <v>62532.396740246993</v>
      </c>
      <c r="AH45" s="5">
        <f>[2]Stock!AH40</f>
        <v>68675.867179449036</v>
      </c>
      <c r="AI45" s="5">
        <f>[2]Stock!AI40</f>
        <v>75123.113402590738</v>
      </c>
      <c r="AJ45" s="5">
        <f>[2]Stock!AJ40</f>
        <v>81709.279482564452</v>
      </c>
      <c r="AK45" s="5">
        <f>[2]Stock!AK40</f>
        <v>88432.093649660237</v>
      </c>
      <c r="AL45" s="5">
        <f>[2]Stock!AL40</f>
        <v>95288.67387295964</v>
      </c>
      <c r="AM45" s="5">
        <f>[2]Stock!AM40</f>
        <v>102275.64457523322</v>
      </c>
      <c r="AN45" s="5">
        <f>[2]Stock!AN40</f>
        <v>109388.86868437032</v>
      </c>
      <c r="AO45" s="5">
        <f>[2]Stock!AO40</f>
        <v>116623.61108383442</v>
      </c>
      <c r="AP45" s="5">
        <f>[2]Stock!AP40</f>
        <v>123733.3709314189</v>
      </c>
      <c r="AQ45" s="30"/>
    </row>
    <row r="46" spans="1:43" x14ac:dyDescent="0.2">
      <c r="A46" t="s">
        <v>31</v>
      </c>
      <c r="B46" s="28">
        <f>[2]Stock!B41</f>
        <v>365.17484403407576</v>
      </c>
      <c r="C46" s="28">
        <f>[2]Stock!C41</f>
        <v>387.76480631592642</v>
      </c>
      <c r="D46" s="28">
        <f>[2]Stock!D41</f>
        <v>414.24216674719491</v>
      </c>
      <c r="E46" s="28">
        <f>[2]Stock!E41</f>
        <v>437.69951269839225</v>
      </c>
      <c r="F46" s="28">
        <f>[2]Stock!F41</f>
        <v>461.25182753958393</v>
      </c>
      <c r="G46" s="28">
        <f>[2]Stock!G41</f>
        <v>477.4155532411728</v>
      </c>
      <c r="H46" s="28">
        <f>[2]Stock!H41</f>
        <v>486.40595308550576</v>
      </c>
      <c r="I46" s="28">
        <f>[2]Stock!I41</f>
        <v>493.77554836161568</v>
      </c>
      <c r="J46" s="28">
        <f>[2]Stock!J41</f>
        <v>498.54299294893241</v>
      </c>
      <c r="K46" s="28">
        <f>[2]Stock!K41</f>
        <v>505.22247987268008</v>
      </c>
      <c r="L46" s="28">
        <f>[2]Stock!L41</f>
        <v>514.16989074248011</v>
      </c>
      <c r="M46" s="28">
        <f>[2]Stock!M41</f>
        <v>516.38021647889275</v>
      </c>
      <c r="N46" s="5">
        <f>[2]Stock!N41</f>
        <v>573.91778792845616</v>
      </c>
      <c r="O46" s="5">
        <f>[2]Stock!O41</f>
        <v>703.09373605095243</v>
      </c>
      <c r="P46" s="5">
        <f>[2]Stock!P41</f>
        <v>861.56250965181346</v>
      </c>
      <c r="Q46" s="5">
        <f>[2]Stock!Q41</f>
        <v>978.96478857499812</v>
      </c>
      <c r="R46" s="5">
        <f>[2]Stock!R41</f>
        <v>1117.232470147889</v>
      </c>
      <c r="S46" s="5">
        <f>[2]Stock!S41</f>
        <v>1208.6628986249752</v>
      </c>
      <c r="T46" s="5">
        <f>[2]Stock!T41</f>
        <v>1341.513724733087</v>
      </c>
      <c r="U46" s="5">
        <f>[2]Stock!U41</f>
        <v>1447.9320762435589</v>
      </c>
      <c r="V46" s="5">
        <f>[2]Stock!V41</f>
        <v>1484.868631565625</v>
      </c>
      <c r="W46" s="5">
        <f>[2]Stock!W41</f>
        <v>1510.6302532630373</v>
      </c>
      <c r="X46" s="5">
        <f>[2]Stock!X41</f>
        <v>1527.9254595578025</v>
      </c>
      <c r="Y46" s="5">
        <f>[2]Stock!Y41</f>
        <v>1538.9367652134652</v>
      </c>
      <c r="Z46" s="5">
        <f>[2]Stock!Z41</f>
        <v>1545.3883953201564</v>
      </c>
      <c r="AA46" s="5">
        <f>[2]Stock!AA41</f>
        <v>1548.6126404690033</v>
      </c>
      <c r="AB46" s="5">
        <f>[2]Stock!AB41</f>
        <v>1549.6118634056925</v>
      </c>
      <c r="AC46" s="5">
        <f>[2]Stock!AC41</f>
        <v>1549.1159145440422</v>
      </c>
      <c r="AD46" s="5">
        <f>[2]Stock!AD41</f>
        <v>1547.8932699427767</v>
      </c>
      <c r="AE46" s="5">
        <f>[2]Stock!AE41</f>
        <v>1547.2747224788061</v>
      </c>
      <c r="AF46" s="5">
        <f>[2]Stock!AF41</f>
        <v>1545.7419311103783</v>
      </c>
      <c r="AG46" s="5">
        <f>[2]Stock!AG41</f>
        <v>1543.4581209385146</v>
      </c>
      <c r="AH46" s="5">
        <f>[2]Stock!AH41</f>
        <v>1540.7179176487805</v>
      </c>
      <c r="AI46" s="5">
        <f>[2]Stock!AI41</f>
        <v>1537.6863992716569</v>
      </c>
      <c r="AJ46" s="5">
        <f>[2]Stock!AJ41</f>
        <v>1534.448981719773</v>
      </c>
      <c r="AK46" s="5">
        <f>[2]Stock!AK41</f>
        <v>1531.0552125164318</v>
      </c>
      <c r="AL46" s="5">
        <f>[2]Stock!AL41</f>
        <v>1527.5336032709749</v>
      </c>
      <c r="AM46" s="5">
        <f>[2]Stock!AM41</f>
        <v>1523.9003440898696</v>
      </c>
      <c r="AN46" s="5">
        <f>[2]Stock!AN41</f>
        <v>1520.1639473886712</v>
      </c>
      <c r="AO46" s="5">
        <f>[2]Stock!AO41</f>
        <v>1516.3297644578493</v>
      </c>
      <c r="AP46" s="5">
        <f>[2]Stock!AP41</f>
        <v>1512.4015915837347</v>
      </c>
      <c r="AQ46" s="30"/>
    </row>
    <row r="47" spans="1:43" x14ac:dyDescent="0.2">
      <c r="A47" t="s">
        <v>32</v>
      </c>
      <c r="B47" s="28">
        <f>[2]Stock!B42</f>
        <v>0.57678000008367347</v>
      </c>
      <c r="C47" s="28">
        <f>[2]Stock!C42</f>
        <v>0.61246000011565882</v>
      </c>
      <c r="D47" s="28">
        <f>[2]Stock!D42</f>
        <v>0.65428000004516462</v>
      </c>
      <c r="E47" s="28">
        <f>[2]Stock!E42</f>
        <v>0.69133000012247481</v>
      </c>
      <c r="F47" s="28">
        <f>[2]Stock!F42</f>
        <v>0.72853000000747714</v>
      </c>
      <c r="G47" s="28">
        <f>[2]Stock!G42</f>
        <v>0.75405999985227745</v>
      </c>
      <c r="H47" s="28">
        <f>[2]Stock!H42</f>
        <v>0.76825999995546856</v>
      </c>
      <c r="I47" s="28">
        <f>[2]Stock!I42</f>
        <v>0.77989999989909731</v>
      </c>
      <c r="J47" s="28">
        <f>[2]Stock!J42</f>
        <v>0.78743000021098863</v>
      </c>
      <c r="K47" s="28">
        <f>[2]Stock!K42</f>
        <v>0.79797999983823176</v>
      </c>
      <c r="L47" s="28">
        <f>[2]Stock!L42</f>
        <v>2.7218373313729005</v>
      </c>
      <c r="M47" s="28">
        <f>[2]Stock!M42</f>
        <v>4.6079917764896594</v>
      </c>
      <c r="N47" s="5">
        <f>[2]Stock!N42</f>
        <v>18.282167109893198</v>
      </c>
      <c r="O47" s="5">
        <f>[2]Stock!O42</f>
        <v>92.003866381341538</v>
      </c>
      <c r="P47" s="5">
        <f>[2]Stock!P42</f>
        <v>317.8859051335005</v>
      </c>
      <c r="Q47" s="5">
        <f>[2]Stock!Q42</f>
        <v>745.13975725951491</v>
      </c>
      <c r="R47" s="5">
        <f>[2]Stock!R42</f>
        <v>2006.5694677926624</v>
      </c>
      <c r="S47" s="5">
        <f>[2]Stock!S42</f>
        <v>3952.3561599276563</v>
      </c>
      <c r="T47" s="5">
        <f>[2]Stock!T42</f>
        <v>9513.2380948389109</v>
      </c>
      <c r="U47" s="5">
        <f>[2]Stock!U42</f>
        <v>16778.891748160419</v>
      </c>
      <c r="V47" s="5">
        <f>[2]Stock!V42</f>
        <v>20452.373316716032</v>
      </c>
      <c r="W47" s="5">
        <f>[2]Stock!W42</f>
        <v>23954.823652769861</v>
      </c>
      <c r="X47" s="5">
        <f>[2]Stock!X42</f>
        <v>27208.716894384899</v>
      </c>
      <c r="Y47" s="5">
        <f>[2]Stock!Y42</f>
        <v>30223.075823124422</v>
      </c>
      <c r="Z47" s="5">
        <f>[2]Stock!Z42</f>
        <v>33029.341464737619</v>
      </c>
      <c r="AA47" s="5">
        <f>[2]Stock!AA42</f>
        <v>35658.997361002956</v>
      </c>
      <c r="AB47" s="5">
        <f>[2]Stock!AB42</f>
        <v>38138.046995206663</v>
      </c>
      <c r="AC47" s="5">
        <f>[2]Stock!AC42</f>
        <v>40486.842355298366</v>
      </c>
      <c r="AD47" s="5">
        <f>[2]Stock!AD42</f>
        <v>43211.138110275955</v>
      </c>
      <c r="AE47" s="5">
        <f>[2]Stock!AE42</f>
        <v>50243.200013232068</v>
      </c>
      <c r="AF47" s="5">
        <f>[2]Stock!AF42</f>
        <v>58162.46639729006</v>
      </c>
      <c r="AG47" s="5">
        <f>[2]Stock!AG42</f>
        <v>65996.415675908414</v>
      </c>
      <c r="AH47" s="5">
        <f>[2]Stock!AH42</f>
        <v>73941.783892157939</v>
      </c>
      <c r="AI47" s="5">
        <f>[2]Stock!AI42</f>
        <v>82280.039180584863</v>
      </c>
      <c r="AJ47" s="5">
        <f>[2]Stock!AJ42</f>
        <v>92595.717177643077</v>
      </c>
      <c r="AK47" s="5">
        <f>[2]Stock!AK42</f>
        <v>103745.78854390731</v>
      </c>
      <c r="AL47" s="5">
        <f>[2]Stock!AL42</f>
        <v>115673.96007631769</v>
      </c>
      <c r="AM47" s="5">
        <f>[2]Stock!AM42</f>
        <v>128332.18143997868</v>
      </c>
      <c r="AN47" s="5">
        <f>[2]Stock!AN42</f>
        <v>142875.13287796194</v>
      </c>
      <c r="AO47" s="5">
        <f>[2]Stock!AO42</f>
        <v>158366.90356832813</v>
      </c>
      <c r="AP47" s="5">
        <f>[2]Stock!AP42</f>
        <v>175106.51692108615</v>
      </c>
      <c r="AQ47" s="30"/>
    </row>
    <row r="48" spans="1:43" x14ac:dyDescent="0.2">
      <c r="A48" t="s">
        <v>33</v>
      </c>
      <c r="B48" s="28">
        <f>[2]Stock!B43</f>
        <v>0</v>
      </c>
      <c r="C48" s="28">
        <f>[2]Stock!C43</f>
        <v>0</v>
      </c>
      <c r="D48" s="28">
        <f>[2]Stock!D43</f>
        <v>0</v>
      </c>
      <c r="E48" s="28">
        <f>[2]Stock!E43</f>
        <v>0</v>
      </c>
      <c r="F48" s="28">
        <f>[2]Stock!F43</f>
        <v>0</v>
      </c>
      <c r="G48" s="28">
        <f>[2]Stock!G43</f>
        <v>0</v>
      </c>
      <c r="H48" s="28">
        <f>[2]Stock!H43</f>
        <v>0</v>
      </c>
      <c r="I48" s="28">
        <f>[2]Stock!I43</f>
        <v>0</v>
      </c>
      <c r="J48" s="28">
        <f>[2]Stock!J43</f>
        <v>0</v>
      </c>
      <c r="K48" s="28">
        <f>[2]Stock!K43</f>
        <v>0</v>
      </c>
      <c r="L48" s="28">
        <f>[2]Stock!L43</f>
        <v>0</v>
      </c>
      <c r="M48" s="28">
        <f>[2]Stock!M43</f>
        <v>0</v>
      </c>
      <c r="N48" s="5">
        <f>[2]Stock!N43</f>
        <v>0</v>
      </c>
      <c r="O48" s="5">
        <f>[2]Stock!O43</f>
        <v>0</v>
      </c>
      <c r="P48" s="5">
        <f>[2]Stock!P43</f>
        <v>0</v>
      </c>
      <c r="Q48" s="5">
        <f>[2]Stock!Q43</f>
        <v>0</v>
      </c>
      <c r="R48" s="5">
        <f>[2]Stock!R43</f>
        <v>0</v>
      </c>
      <c r="S48" s="5">
        <f>[2]Stock!S43</f>
        <v>0</v>
      </c>
      <c r="T48" s="5">
        <f>[2]Stock!T43</f>
        <v>0</v>
      </c>
      <c r="U48" s="5">
        <f>[2]Stock!U43</f>
        <v>0</v>
      </c>
      <c r="V48" s="5">
        <f>[2]Stock!V43</f>
        <v>0</v>
      </c>
      <c r="W48" s="5">
        <f>[2]Stock!W43</f>
        <v>0</v>
      </c>
      <c r="X48" s="5">
        <f>[2]Stock!X43</f>
        <v>0</v>
      </c>
      <c r="Y48" s="5">
        <f>[2]Stock!Y43</f>
        <v>0</v>
      </c>
      <c r="Z48" s="5">
        <f>[2]Stock!Z43</f>
        <v>0</v>
      </c>
      <c r="AA48" s="5">
        <f>[2]Stock!AA43</f>
        <v>0</v>
      </c>
      <c r="AB48" s="5">
        <f>[2]Stock!AB43</f>
        <v>0</v>
      </c>
      <c r="AC48" s="5">
        <f>[2]Stock!AC43</f>
        <v>0</v>
      </c>
      <c r="AD48" s="5">
        <f>[2]Stock!AD43</f>
        <v>0</v>
      </c>
      <c r="AE48" s="5">
        <f>[2]Stock!AE43</f>
        <v>0</v>
      </c>
      <c r="AF48" s="5">
        <f>[2]Stock!AF43</f>
        <v>0</v>
      </c>
      <c r="AG48" s="5">
        <f>[2]Stock!AG43</f>
        <v>0</v>
      </c>
      <c r="AH48" s="5">
        <f>[2]Stock!AH43</f>
        <v>0</v>
      </c>
      <c r="AI48" s="5">
        <f>[2]Stock!AI43</f>
        <v>0</v>
      </c>
      <c r="AJ48" s="5">
        <f>[2]Stock!AJ43</f>
        <v>0</v>
      </c>
      <c r="AK48" s="5">
        <f>[2]Stock!AK43</f>
        <v>0</v>
      </c>
      <c r="AL48" s="5">
        <f>[2]Stock!AL43</f>
        <v>0</v>
      </c>
      <c r="AM48" s="5">
        <f>[2]Stock!AM43</f>
        <v>0</v>
      </c>
      <c r="AN48" s="5">
        <f>[2]Stock!AN43</f>
        <v>0</v>
      </c>
      <c r="AO48" s="5">
        <f>[2]Stock!AO43</f>
        <v>0</v>
      </c>
      <c r="AP48" s="5">
        <f>[2]Stock!AP43</f>
        <v>0</v>
      </c>
      <c r="AQ48" s="30"/>
    </row>
    <row r="49" spans="1:43" x14ac:dyDescent="0.2">
      <c r="A49" t="s">
        <v>34</v>
      </c>
      <c r="B49" s="28">
        <f>[2]Stock!B44</f>
        <v>0</v>
      </c>
      <c r="C49" s="28">
        <f>[2]Stock!C44</f>
        <v>0</v>
      </c>
      <c r="D49" s="28">
        <f>[2]Stock!D44</f>
        <v>0</v>
      </c>
      <c r="E49" s="28">
        <f>[2]Stock!E44</f>
        <v>0</v>
      </c>
      <c r="F49" s="28">
        <f>[2]Stock!F44</f>
        <v>0</v>
      </c>
      <c r="G49" s="28">
        <f>[2]Stock!G44</f>
        <v>0</v>
      </c>
      <c r="H49" s="28">
        <f>[2]Stock!H44</f>
        <v>0</v>
      </c>
      <c r="I49" s="28">
        <f>[2]Stock!I44</f>
        <v>0</v>
      </c>
      <c r="J49" s="28">
        <f>[2]Stock!J44</f>
        <v>0</v>
      </c>
      <c r="K49" s="28">
        <f>[2]Stock!K44</f>
        <v>0</v>
      </c>
      <c r="L49" s="28">
        <f>[2]Stock!L44</f>
        <v>0</v>
      </c>
      <c r="M49" s="28">
        <f>[2]Stock!M44</f>
        <v>0</v>
      </c>
      <c r="N49" s="5">
        <f>[2]Stock!N44</f>
        <v>0</v>
      </c>
      <c r="O49" s="5">
        <f>[2]Stock!O44</f>
        <v>0</v>
      </c>
      <c r="P49" s="5">
        <f>[2]Stock!P44</f>
        <v>0</v>
      </c>
      <c r="Q49" s="5">
        <f>[2]Stock!Q44</f>
        <v>0</v>
      </c>
      <c r="R49" s="5">
        <f>[2]Stock!R44</f>
        <v>0</v>
      </c>
      <c r="S49" s="5">
        <f>[2]Stock!S44</f>
        <v>0</v>
      </c>
      <c r="T49" s="5">
        <f>[2]Stock!T44</f>
        <v>0</v>
      </c>
      <c r="U49" s="5">
        <f>[2]Stock!U44</f>
        <v>0</v>
      </c>
      <c r="V49" s="5">
        <f>[2]Stock!V44</f>
        <v>0</v>
      </c>
      <c r="W49" s="5">
        <f>[2]Stock!W44</f>
        <v>0</v>
      </c>
      <c r="X49" s="5">
        <f>[2]Stock!X44</f>
        <v>0</v>
      </c>
      <c r="Y49" s="5">
        <f>[2]Stock!Y44</f>
        <v>0</v>
      </c>
      <c r="Z49" s="5">
        <f>[2]Stock!Z44</f>
        <v>0</v>
      </c>
      <c r="AA49" s="5">
        <f>[2]Stock!AA44</f>
        <v>0</v>
      </c>
      <c r="AB49" s="5">
        <f>[2]Stock!AB44</f>
        <v>0</v>
      </c>
      <c r="AC49" s="5">
        <f>[2]Stock!AC44</f>
        <v>0</v>
      </c>
      <c r="AD49" s="5">
        <f>[2]Stock!AD44</f>
        <v>0</v>
      </c>
      <c r="AE49" s="5">
        <f>[2]Stock!AE44</f>
        <v>0</v>
      </c>
      <c r="AF49" s="5">
        <f>[2]Stock!AF44</f>
        <v>0</v>
      </c>
      <c r="AG49" s="5">
        <f>[2]Stock!AG44</f>
        <v>0</v>
      </c>
      <c r="AH49" s="5">
        <f>[2]Stock!AH44</f>
        <v>0</v>
      </c>
      <c r="AI49" s="5">
        <f>[2]Stock!AI44</f>
        <v>0</v>
      </c>
      <c r="AJ49" s="5">
        <f>[2]Stock!AJ44</f>
        <v>0</v>
      </c>
      <c r="AK49" s="5">
        <f>[2]Stock!AK44</f>
        <v>0</v>
      </c>
      <c r="AL49" s="5">
        <f>[2]Stock!AL44</f>
        <v>0</v>
      </c>
      <c r="AM49" s="5">
        <f>[2]Stock!AM44</f>
        <v>0</v>
      </c>
      <c r="AN49" s="5">
        <f>[2]Stock!AN44</f>
        <v>0</v>
      </c>
      <c r="AO49" s="5">
        <f>[2]Stock!AO44</f>
        <v>0</v>
      </c>
      <c r="AP49" s="5">
        <f>[2]Stock!AP44</f>
        <v>0</v>
      </c>
      <c r="AQ49" s="30"/>
    </row>
    <row r="50" spans="1:43" x14ac:dyDescent="0.2">
      <c r="A50" s="12" t="s">
        <v>35</v>
      </c>
      <c r="B50" s="28">
        <f>[2]Stock!B45</f>
        <v>76892.000000277869</v>
      </c>
      <c r="C50" s="28">
        <f>[2]Stock!C45</f>
        <v>79609.999999842679</v>
      </c>
      <c r="D50" s="28">
        <f>[2]Stock!D45</f>
        <v>83220.999996527884</v>
      </c>
      <c r="E50" s="28">
        <f>[2]Stock!E45</f>
        <v>87793.000002823275</v>
      </c>
      <c r="F50" s="28">
        <f>[2]Stock!F45</f>
        <v>85032.999987879157</v>
      </c>
      <c r="G50" s="28">
        <f>[2]Stock!G45</f>
        <v>88646.000001562934</v>
      </c>
      <c r="H50" s="28">
        <f>[2]Stock!H45</f>
        <v>91657.000000936372</v>
      </c>
      <c r="I50" s="28">
        <f>[2]Stock!I45</f>
        <v>95114.99998625803</v>
      </c>
      <c r="J50" s="28">
        <f>[2]Stock!J45</f>
        <v>97752.000013748722</v>
      </c>
      <c r="K50" s="28">
        <f>[2]Stock!K45</f>
        <v>101166.99997557799</v>
      </c>
      <c r="L50" s="28">
        <f>[2]Stock!L45</f>
        <v>99656.019294724887</v>
      </c>
      <c r="M50" s="28">
        <f>[2]Stock!M45</f>
        <v>103885.78148922801</v>
      </c>
      <c r="N50" s="5">
        <f>[2]Stock!N45</f>
        <v>108961.61869157336</v>
      </c>
      <c r="O50" s="5">
        <f>[2]Stock!O45</f>
        <v>112318.74932121762</v>
      </c>
      <c r="P50" s="5">
        <f>[2]Stock!P45</f>
        <v>118944.0237519284</v>
      </c>
      <c r="Q50" s="5">
        <f>[2]Stock!Q45</f>
        <v>118736.37606416937</v>
      </c>
      <c r="R50" s="5">
        <f>[2]Stock!R45</f>
        <v>118518.54035562108</v>
      </c>
      <c r="S50" s="5">
        <f>[2]Stock!S45</f>
        <v>118290.57408215641</v>
      </c>
      <c r="T50" s="5">
        <f>[2]Stock!T45</f>
        <v>134666.49072226736</v>
      </c>
      <c r="U50" s="5">
        <f>[2]Stock!U45</f>
        <v>134416.95084951894</v>
      </c>
      <c r="V50" s="5">
        <f>[2]Stock!V45</f>
        <v>143113.13169092845</v>
      </c>
      <c r="W50" s="5">
        <f>[2]Stock!W45</f>
        <v>147657.68121289491</v>
      </c>
      <c r="X50" s="5">
        <f>[2]Stock!X45</f>
        <v>147373.4305534845</v>
      </c>
      <c r="Y50" s="5">
        <f>[2]Stock!Y45</f>
        <v>155611.2967784084</v>
      </c>
      <c r="Z50" s="5">
        <f>[2]Stock!Z45</f>
        <v>161096.74609645439</v>
      </c>
      <c r="AA50" s="5">
        <f>[2]Stock!AA45</f>
        <v>167298.35388117598</v>
      </c>
      <c r="AB50" s="5">
        <f>[2]Stock!AB45</f>
        <v>166967.52360487229</v>
      </c>
      <c r="AC50" s="5">
        <f>[2]Stock!AC45</f>
        <v>166625.13234181874</v>
      </c>
      <c r="AD50" s="5">
        <f>[2]Stock!AD45</f>
        <v>179145.63315298103</v>
      </c>
      <c r="AE50" s="5">
        <f>[2]Stock!AE45</f>
        <v>186585.64713664807</v>
      </c>
      <c r="AF50" s="5">
        <f>[2]Stock!AF45</f>
        <v>190123.43998942821</v>
      </c>
      <c r="AG50" s="5">
        <f>[2]Stock!AG45</f>
        <v>193905.56585596025</v>
      </c>
      <c r="AH50" s="5">
        <f>[2]Stock!AH45</f>
        <v>198740.81140291377</v>
      </c>
      <c r="AI50" s="5">
        <f>[2]Stock!AI45</f>
        <v>202566.29473032168</v>
      </c>
      <c r="AJ50" s="5">
        <f>[2]Stock!AJ45</f>
        <v>208196.06799393077</v>
      </c>
      <c r="AK50" s="5">
        <f>[2]Stock!AK45</f>
        <v>207754.40781990468</v>
      </c>
      <c r="AL50" s="5">
        <f>[2]Stock!AL45</f>
        <v>207300.33780010074</v>
      </c>
      <c r="AM50" s="5">
        <f>[2]Stock!AM45</f>
        <v>217151.89085933124</v>
      </c>
      <c r="AN50" s="5">
        <f>[2]Stock!AN45</f>
        <v>216673.13924696326</v>
      </c>
      <c r="AO50" s="5">
        <f>[2]Stock!AO45</f>
        <v>216182.02488023345</v>
      </c>
      <c r="AP50" s="5">
        <f>[2]Stock!AP45</f>
        <v>217951.1346473454</v>
      </c>
      <c r="AQ50" s="31"/>
    </row>
    <row r="51" spans="1:43" x14ac:dyDescent="0.2">
      <c r="A51" t="s">
        <v>28</v>
      </c>
      <c r="B51" s="28">
        <f>[2]Stock!B46</f>
        <v>14226.896518554613</v>
      </c>
      <c r="C51" s="28">
        <f>[2]Stock!C46</f>
        <v>14729.792850176893</v>
      </c>
      <c r="D51" s="28">
        <f>[2]Stock!D46</f>
        <v>15397.915974574176</v>
      </c>
      <c r="E51" s="28">
        <f>[2]Stock!E46</f>
        <v>16243.759760570172</v>
      </c>
      <c r="F51" s="28">
        <f>[2]Stock!F46</f>
        <v>15732.925095109189</v>
      </c>
      <c r="G51" s="28">
        <f>[2]Stock!G46</f>
        <v>16397.241070460706</v>
      </c>
      <c r="H51" s="28">
        <f>[2]Stock!H46</f>
        <v>16867.124852594512</v>
      </c>
      <c r="I51" s="28">
        <f>[2]Stock!I46</f>
        <v>17408.366241013882</v>
      </c>
      <c r="J51" s="28">
        <f>[2]Stock!J46</f>
        <v>17695.49760094806</v>
      </c>
      <c r="K51" s="28">
        <f>[2]Stock!K46</f>
        <v>18212.528935771639</v>
      </c>
      <c r="L51" s="28">
        <f>[2]Stock!L46</f>
        <v>18392.387735242759</v>
      </c>
      <c r="M51" s="28">
        <f>[2]Stock!M46</f>
        <v>19143.971274884436</v>
      </c>
      <c r="N51" s="5">
        <f>[2]Stock!N46</f>
        <v>20046.074958539681</v>
      </c>
      <c r="O51" s="5">
        <f>[2]Stock!O46</f>
        <v>20606.009309561705</v>
      </c>
      <c r="P51" s="5">
        <f>[2]Stock!P46</f>
        <v>21615.756333571928</v>
      </c>
      <c r="Q51" s="5">
        <f>[2]Stock!Q46</f>
        <v>21577.408940547866</v>
      </c>
      <c r="R51" s="5">
        <f>[2]Stock!R46</f>
        <v>21537.211741748088</v>
      </c>
      <c r="S51" s="5">
        <f>[2]Stock!S46</f>
        <v>21495.175338841553</v>
      </c>
      <c r="T51" s="5">
        <f>[2]Stock!T46</f>
        <v>22519.975220919339</v>
      </c>
      <c r="U51" s="5">
        <f>[2]Stock!U46</f>
        <v>22474.197916664391</v>
      </c>
      <c r="V51" s="5">
        <f>[2]Stock!V46</f>
        <v>22692.54037201458</v>
      </c>
      <c r="W51" s="5">
        <f>[2]Stock!W46</f>
        <v>22734.779592238872</v>
      </c>
      <c r="X51" s="5">
        <f>[2]Stock!X46</f>
        <v>22683.548162869225</v>
      </c>
      <c r="Y51" s="5">
        <f>[2]Stock!Y46</f>
        <v>22630.65209354899</v>
      </c>
      <c r="Z51" s="5">
        <f>[2]Stock!Z46</f>
        <v>22576.160802694543</v>
      </c>
      <c r="AA51" s="5">
        <f>[2]Stock!AA46</f>
        <v>22520.140194183401</v>
      </c>
      <c r="AB51" s="5">
        <f>[2]Stock!AB46</f>
        <v>22462.662083810879</v>
      </c>
      <c r="AC51" s="5">
        <f>[2]Stock!AC46</f>
        <v>22403.800970111555</v>
      </c>
      <c r="AD51" s="5">
        <f>[2]Stock!AD46</f>
        <v>22343.604395481925</v>
      </c>
      <c r="AE51" s="5">
        <f>[2]Stock!AE46</f>
        <v>22282.136849844184</v>
      </c>
      <c r="AF51" s="5">
        <f>[2]Stock!AF46</f>
        <v>22219.451593801234</v>
      </c>
      <c r="AG51" s="5">
        <f>[2]Stock!AG46</f>
        <v>22155.601646893228</v>
      </c>
      <c r="AH51" s="5">
        <f>[2]Stock!AH46</f>
        <v>22090.655223382302</v>
      </c>
      <c r="AI51" s="5">
        <f>[2]Stock!AI46</f>
        <v>22024.672371227694</v>
      </c>
      <c r="AJ51" s="5">
        <f>[2]Stock!AJ46</f>
        <v>21957.717388471581</v>
      </c>
      <c r="AK51" s="5">
        <f>[2]Stock!AK46</f>
        <v>21889.860284573922</v>
      </c>
      <c r="AL51" s="5">
        <f>[2]Stock!AL46</f>
        <v>21821.179752048371</v>
      </c>
      <c r="AM51" s="5">
        <f>[2]Stock!AM46</f>
        <v>21751.743112988119</v>
      </c>
      <c r="AN51" s="5">
        <f>[2]Stock!AN46</f>
        <v>21681.600341058911</v>
      </c>
      <c r="AO51" s="5">
        <f>[2]Stock!AO46</f>
        <v>21610.801092811405</v>
      </c>
      <c r="AP51" s="5">
        <f>[2]Stock!AP46</f>
        <v>21539.38554441644</v>
      </c>
      <c r="AQ51" s="30"/>
    </row>
    <row r="52" spans="1:43" x14ac:dyDescent="0.2">
      <c r="A52" t="s">
        <v>29</v>
      </c>
      <c r="B52" s="28">
        <f>[2]Stock!B47</f>
        <v>58743.225410821688</v>
      </c>
      <c r="C52" s="28">
        <f>[2]Stock!C47</f>
        <v>60819.69743184431</v>
      </c>
      <c r="D52" s="28">
        <f>[2]Stock!D47</f>
        <v>63578.395173650853</v>
      </c>
      <c r="E52" s="28">
        <f>[2]Stock!E47</f>
        <v>67071.268644845753</v>
      </c>
      <c r="F52" s="28">
        <f>[2]Stock!F47</f>
        <v>64962.70984794687</v>
      </c>
      <c r="G52" s="28">
        <f>[2]Stock!G47</f>
        <v>67722.935543888729</v>
      </c>
      <c r="H52" s="28">
        <f>[2]Stock!H47</f>
        <v>70023.250943079009</v>
      </c>
      <c r="I52" s="28">
        <f>[2]Stock!I47</f>
        <v>72665.061178313292</v>
      </c>
      <c r="J52" s="28">
        <f>[2]Stock!J47</f>
        <v>74679.651604140017</v>
      </c>
      <c r="K52" s="28">
        <f>[2]Stock!K47</f>
        <v>77288.611086725447</v>
      </c>
      <c r="L52" s="28">
        <f>[2]Stock!L47</f>
        <v>76139.54702199364</v>
      </c>
      <c r="M52" s="28">
        <f>[2]Stock!M47</f>
        <v>79371.070023849388</v>
      </c>
      <c r="N52" s="5">
        <f>[2]Stock!N47</f>
        <v>83031.309184326776</v>
      </c>
      <c r="O52" s="5">
        <f>[2]Stock!O47</f>
        <v>85302.227628796376</v>
      </c>
      <c r="P52" s="5">
        <f>[2]Stock!P47</f>
        <v>89399.203242277319</v>
      </c>
      <c r="Q52" s="5">
        <f>[2]Stock!Q47</f>
        <v>89240.865698010617</v>
      </c>
      <c r="R52" s="5">
        <f>[2]Stock!R47</f>
        <v>89074.876763926732</v>
      </c>
      <c r="S52" s="5">
        <f>[2]Stock!S47</f>
        <v>88901.280219112232</v>
      </c>
      <c r="T52" s="5">
        <f>[2]Stock!T47</f>
        <v>93058.805293707715</v>
      </c>
      <c r="U52" s="5">
        <f>[2]Stock!U47</f>
        <v>92869.742167099437</v>
      </c>
      <c r="V52" s="5">
        <f>[2]Stock!V47</f>
        <v>93752.846038507792</v>
      </c>
      <c r="W52" s="5">
        <f>[2]Stock!W47</f>
        <v>93920.85384130913</v>
      </c>
      <c r="X52" s="5">
        <f>[2]Stock!X47</f>
        <v>93709.253058637492</v>
      </c>
      <c r="Y52" s="5">
        <f>[2]Stock!Y47</f>
        <v>93490.77359681268</v>
      </c>
      <c r="Z52" s="5">
        <f>[2]Stock!Z47</f>
        <v>93265.701911089127</v>
      </c>
      <c r="AA52" s="5">
        <f>[2]Stock!AA47</f>
        <v>93034.309960345941</v>
      </c>
      <c r="AB52" s="5">
        <f>[2]Stock!AB47</f>
        <v>92796.894096023156</v>
      </c>
      <c r="AC52" s="5">
        <f>[2]Stock!AC47</f>
        <v>92553.761740071277</v>
      </c>
      <c r="AD52" s="5">
        <f>[2]Stock!AD47</f>
        <v>92305.109109344688</v>
      </c>
      <c r="AE52" s="5">
        <f>[2]Stock!AE47</f>
        <v>92051.202340699136</v>
      </c>
      <c r="AF52" s="5">
        <f>[2]Stock!AF47</f>
        <v>91792.261247016155</v>
      </c>
      <c r="AG52" s="5">
        <f>[2]Stock!AG47</f>
        <v>91528.504649359718</v>
      </c>
      <c r="AH52" s="5">
        <f>[2]Stock!AH47</f>
        <v>91260.214057466976</v>
      </c>
      <c r="AI52" s="5">
        <f>[2]Stock!AI47</f>
        <v>90987.637293497319</v>
      </c>
      <c r="AJ52" s="5">
        <f>[2]Stock!AJ47</f>
        <v>90711.039715951818</v>
      </c>
      <c r="AK52" s="5">
        <f>[2]Stock!AK47</f>
        <v>90430.710248386793</v>
      </c>
      <c r="AL52" s="5">
        <f>[2]Stock!AL47</f>
        <v>90146.973638892421</v>
      </c>
      <c r="AM52" s="5">
        <f>[2]Stock!AM47</f>
        <v>89860.107729181793</v>
      </c>
      <c r="AN52" s="5">
        <f>[2]Stock!AN47</f>
        <v>89570.318792200458</v>
      </c>
      <c r="AO52" s="5">
        <f>[2]Stock!AO47</f>
        <v>89277.811794979134</v>
      </c>
      <c r="AP52" s="5">
        <f>[2]Stock!AP47</f>
        <v>88982.752595419879</v>
      </c>
      <c r="AQ52" s="30"/>
    </row>
    <row r="53" spans="1:43" x14ac:dyDescent="0.2">
      <c r="A53" t="s">
        <v>30</v>
      </c>
      <c r="B53" s="28">
        <f>[2]Stock!B48</f>
        <v>3337.6894900120597</v>
      </c>
      <c r="C53" s="28">
        <f>[2]Stock!C48</f>
        <v>3455.6710749931713</v>
      </c>
      <c r="D53" s="28">
        <f>[2]Stock!D48</f>
        <v>3612.4155573492844</v>
      </c>
      <c r="E53" s="28">
        <f>[2]Stock!E48</f>
        <v>3810.8746476225524</v>
      </c>
      <c r="F53" s="28">
        <f>[2]Stock!F48</f>
        <v>3691.0699469738656</v>
      </c>
      <c r="G53" s="28">
        <f>[2]Stock!G48</f>
        <v>3847.9012450678424</v>
      </c>
      <c r="H53" s="28">
        <f>[2]Stock!H48</f>
        <v>3978.6012275406461</v>
      </c>
      <c r="I53" s="28">
        <f>[2]Stock!I48</f>
        <v>4128.7043619034948</v>
      </c>
      <c r="J53" s="28">
        <f>[2]Stock!J48</f>
        <v>4243.1699405967984</v>
      </c>
      <c r="K53" s="28">
        <f>[2]Stock!K48</f>
        <v>4391.4065514399017</v>
      </c>
      <c r="L53" s="28">
        <f>[2]Stock!L48</f>
        <v>4295.9061154268302</v>
      </c>
      <c r="M53" s="28">
        <f>[2]Stock!M48</f>
        <v>4479.5122098923721</v>
      </c>
      <c r="N53" s="5">
        <f>[2]Stock!N48</f>
        <v>4699.8469965416862</v>
      </c>
      <c r="O53" s="5">
        <f>[2]Stock!O48</f>
        <v>4928.7155155399214</v>
      </c>
      <c r="P53" s="5">
        <f>[2]Stock!P48</f>
        <v>5598.6642181661182</v>
      </c>
      <c r="Q53" s="5">
        <f>[2]Stock!Q48</f>
        <v>5589.6148241731107</v>
      </c>
      <c r="R53" s="5">
        <f>[2]Stock!R48</f>
        <v>5580.0839975033568</v>
      </c>
      <c r="S53" s="5">
        <f>[2]Stock!S48</f>
        <v>5570.0742524558273</v>
      </c>
      <c r="T53" s="5">
        <f>[2]Stock!T48</f>
        <v>10276.109421467601</v>
      </c>
      <c r="U53" s="5">
        <f>[2]Stock!U48</f>
        <v>10264.725406361093</v>
      </c>
      <c r="V53" s="5">
        <f>[2]Stock!V48</f>
        <v>13366.671179106412</v>
      </c>
      <c r="W53" s="5">
        <f>[2]Stock!W48</f>
        <v>15118.954377896025</v>
      </c>
      <c r="X53" s="5">
        <f>[2]Stock!X48</f>
        <v>15104.238396165694</v>
      </c>
      <c r="Y53" s="5">
        <f>[2]Stock!Y48</f>
        <v>17648.254612372642</v>
      </c>
      <c r="Z53" s="5">
        <f>[2]Stock!Z48</f>
        <v>18789.29322886738</v>
      </c>
      <c r="AA53" s="5">
        <f>[2]Stock!AA48</f>
        <v>19422.301199107744</v>
      </c>
      <c r="AB53" s="5">
        <f>[2]Stock!AB48</f>
        <v>19401.651640285556</v>
      </c>
      <c r="AC53" s="5">
        <f>[2]Stock!AC48</f>
        <v>19379.410860879168</v>
      </c>
      <c r="AD53" s="5">
        <f>[2]Stock!AD48</f>
        <v>19355.59228659172</v>
      </c>
      <c r="AE53" s="5">
        <f>[2]Stock!AE48</f>
        <v>19330.21365870766</v>
      </c>
      <c r="AF53" s="5">
        <f>[2]Stock!AF48</f>
        <v>19303.290422514561</v>
      </c>
      <c r="AG53" s="5">
        <f>[2]Stock!AG48</f>
        <v>19274.838303870398</v>
      </c>
      <c r="AH53" s="5">
        <f>[2]Stock!AH48</f>
        <v>19244.8769290292</v>
      </c>
      <c r="AI53" s="5">
        <f>[2]Stock!AI48</f>
        <v>19213.424342423103</v>
      </c>
      <c r="AJ53" s="5">
        <f>[2]Stock!AJ48</f>
        <v>19180.499917826313</v>
      </c>
      <c r="AK53" s="5">
        <f>[2]Stock!AK48</f>
        <v>19146.124699270797</v>
      </c>
      <c r="AL53" s="5">
        <f>[2]Stock!AL48</f>
        <v>19110.3220961388</v>
      </c>
      <c r="AM53" s="5">
        <f>[2]Stock!AM48</f>
        <v>19073.113176323113</v>
      </c>
      <c r="AN53" s="5">
        <f>[2]Stock!AN48</f>
        <v>19034.515261407509</v>
      </c>
      <c r="AO53" s="5">
        <f>[2]Stock!AO48</f>
        <v>18994.545919787637</v>
      </c>
      <c r="AP53" s="5">
        <f>[2]Stock!AP48</f>
        <v>18953.220814294109</v>
      </c>
      <c r="AQ53" s="30"/>
    </row>
    <row r="54" spans="1:43" x14ac:dyDescent="0.2">
      <c r="A54" t="s">
        <v>31</v>
      </c>
      <c r="B54" s="28">
        <f>[2]Stock!B49</f>
        <v>584.18858088951083</v>
      </c>
      <c r="C54" s="28">
        <f>[2]Stock!C49</f>
        <v>604.83864282830473</v>
      </c>
      <c r="D54" s="28">
        <f>[2]Stock!D49</f>
        <v>632.27329095357072</v>
      </c>
      <c r="E54" s="28">
        <f>[2]Stock!E49</f>
        <v>667.00915678480021</v>
      </c>
      <c r="F54" s="28">
        <f>[2]Stock!F49</f>
        <v>646.03999884926168</v>
      </c>
      <c r="G54" s="28">
        <f>[2]Stock!G49</f>
        <v>673.48984214557424</v>
      </c>
      <c r="H54" s="28">
        <f>[2]Stock!H49</f>
        <v>696.36597772126413</v>
      </c>
      <c r="I54" s="28">
        <f>[2]Stock!I49</f>
        <v>722.63820505484489</v>
      </c>
      <c r="J54" s="28">
        <f>[2]Stock!J49</f>
        <v>742.67286800885631</v>
      </c>
      <c r="K54" s="28">
        <f>[2]Stock!K49</f>
        <v>768.61840176310295</v>
      </c>
      <c r="L54" s="28">
        <f>[2]Stock!L49</f>
        <v>756.21245484798851</v>
      </c>
      <c r="M54" s="28">
        <f>[2]Stock!M49</f>
        <v>788.34287402534005</v>
      </c>
      <c r="N54" s="5">
        <f>[2]Stock!N49</f>
        <v>826.90682068543185</v>
      </c>
      <c r="O54" s="5">
        <f>[2]Stock!O49</f>
        <v>855.24541620206219</v>
      </c>
      <c r="P54" s="5">
        <f>[2]Stock!P49</f>
        <v>914.57517102202314</v>
      </c>
      <c r="Q54" s="5">
        <f>[2]Stock!Q49</f>
        <v>912.99666245697472</v>
      </c>
      <c r="R54" s="5">
        <f>[2]Stock!R49</f>
        <v>911.33976978212877</v>
      </c>
      <c r="S54" s="5">
        <f>[2]Stock!S49</f>
        <v>909.6049300276527</v>
      </c>
      <c r="T54" s="5">
        <f>[2]Stock!T49</f>
        <v>1034.0174594323894</v>
      </c>
      <c r="U54" s="5">
        <f>[2]Stock!U49</f>
        <v>1032.1167565858527</v>
      </c>
      <c r="V54" s="5">
        <f>[2]Stock!V49</f>
        <v>1079.544592965734</v>
      </c>
      <c r="W54" s="5">
        <f>[2]Stock!W49</f>
        <v>1098.7961572052591</v>
      </c>
      <c r="X54" s="5">
        <f>[2]Stock!X49</f>
        <v>1096.6335411420771</v>
      </c>
      <c r="Y54" s="5">
        <f>[2]Stock!Y49</f>
        <v>1094.3877379270111</v>
      </c>
      <c r="Z54" s="5">
        <f>[2]Stock!Z49</f>
        <v>1092.0616179283261</v>
      </c>
      <c r="AA54" s="5">
        <f>[2]Stock!AA49</f>
        <v>1089.6579111860337</v>
      </c>
      <c r="AB54" s="5">
        <f>[2]Stock!AB49</f>
        <v>1087.1795944728124</v>
      </c>
      <c r="AC54" s="5">
        <f>[2]Stock!AC49</f>
        <v>1084.629758684121</v>
      </c>
      <c r="AD54" s="5">
        <f>[2]Stock!AD49</f>
        <v>1082.0103917845115</v>
      </c>
      <c r="AE54" s="5">
        <f>[2]Stock!AE49</f>
        <v>1079.3241815754147</v>
      </c>
      <c r="AF54" s="5">
        <f>[2]Stock!AF49</f>
        <v>1076.5733586722899</v>
      </c>
      <c r="AG54" s="5">
        <f>[2]Stock!AG49</f>
        <v>1073.7601476877771</v>
      </c>
      <c r="AH54" s="5">
        <f>[2]Stock!AH49</f>
        <v>1070.8874010386851</v>
      </c>
      <c r="AI54" s="5">
        <f>[2]Stock!AI49</f>
        <v>1067.9576396664315</v>
      </c>
      <c r="AJ54" s="5">
        <f>[2]Stock!AJ49</f>
        <v>1064.9735628572573</v>
      </c>
      <c r="AK54" s="5">
        <f>[2]Stock!AK49</f>
        <v>1061.9381082215641</v>
      </c>
      <c r="AL54" s="5">
        <f>[2]Stock!AL49</f>
        <v>1058.8545736879514</v>
      </c>
      <c r="AM54" s="5">
        <f>[2]Stock!AM49</f>
        <v>1055.7257940324641</v>
      </c>
      <c r="AN54" s="5">
        <f>[2]Stock!AN49</f>
        <v>1052.5538953767448</v>
      </c>
      <c r="AO54" s="5">
        <f>[2]Stock!AO49</f>
        <v>1049.3409944993159</v>
      </c>
      <c r="AP54" s="5">
        <f>[2]Stock!AP49</f>
        <v>1046.0888225366332</v>
      </c>
      <c r="AQ54" s="30"/>
    </row>
    <row r="55" spans="1:43" x14ac:dyDescent="0.2">
      <c r="A55" t="s">
        <v>32</v>
      </c>
      <c r="B55" s="28">
        <f>[2]Stock!B50</f>
        <v>0</v>
      </c>
      <c r="C55" s="28">
        <f>[2]Stock!C50</f>
        <v>0</v>
      </c>
      <c r="D55" s="28">
        <f>[2]Stock!D50</f>
        <v>0</v>
      </c>
      <c r="E55" s="28">
        <f>[2]Stock!E50</f>
        <v>8.7793000002823265E-2</v>
      </c>
      <c r="F55" s="28">
        <f>[2]Stock!F50</f>
        <v>0.25509899996363755</v>
      </c>
      <c r="G55" s="28">
        <f>[2]Stock!G50</f>
        <v>4.432300000078147</v>
      </c>
      <c r="H55" s="28">
        <f>[2]Stock!H50</f>
        <v>91.657000000936392</v>
      </c>
      <c r="I55" s="28">
        <f>[2]Stock!I50</f>
        <v>190.229999972516</v>
      </c>
      <c r="J55" s="28">
        <f>[2]Stock!J50</f>
        <v>391.00800005499502</v>
      </c>
      <c r="K55" s="28">
        <f>[2]Stock!K50</f>
        <v>505.83499987788974</v>
      </c>
      <c r="L55" s="28">
        <f>[2]Stock!L50</f>
        <v>64.157599986206577</v>
      </c>
      <c r="M55" s="28">
        <f>[2]Stock!M50</f>
        <v>64.047593787381558</v>
      </c>
      <c r="N55" s="5">
        <f>[2]Stock!N50</f>
        <v>318.64741650450804</v>
      </c>
      <c r="O55" s="5">
        <f>[2]Stock!O50</f>
        <v>587.72582791518312</v>
      </c>
      <c r="P55" s="5">
        <f>[2]Stock!P50</f>
        <v>1377.0103473442832</v>
      </c>
      <c r="Q55" s="5">
        <f>[2]Stock!Q50</f>
        <v>1376.6901719540051</v>
      </c>
      <c r="R55" s="5">
        <f>[2]Stock!R50</f>
        <v>1376.2464730589177</v>
      </c>
      <c r="S55" s="5">
        <f>[2]Stock!S50</f>
        <v>1375.679369549016</v>
      </c>
      <c r="T55" s="5">
        <f>[2]Stock!T50</f>
        <v>7738.8484661736966</v>
      </c>
      <c r="U55" s="5">
        <f>[2]Stock!U50</f>
        <v>7737.4623212476417</v>
      </c>
      <c r="V55" s="5">
        <f>[2]Stock!V50</f>
        <v>12182.855265481787</v>
      </c>
      <c r="W55" s="5">
        <f>[2]Stock!W50</f>
        <v>14745.658491176178</v>
      </c>
      <c r="X55" s="5">
        <f>[2]Stock!X50</f>
        <v>14741.157572905833</v>
      </c>
      <c r="Y55" s="5">
        <f>[2]Stock!Y50</f>
        <v>20708.671278339487</v>
      </c>
      <c r="Z55" s="5">
        <f>[2]Stock!Z50</f>
        <v>25335.016858489187</v>
      </c>
      <c r="AA55" s="5">
        <f>[2]Stock!AA50</f>
        <v>31193.482128358224</v>
      </c>
      <c r="AB55" s="5">
        <f>[2]Stock!AB50</f>
        <v>31180.726285845903</v>
      </c>
      <c r="AC55" s="5">
        <f>[2]Stock!AC50</f>
        <v>31165.175071270405</v>
      </c>
      <c r="AD55" s="5">
        <f>[2]Stock!AD50</f>
        <v>44021.022357688533</v>
      </c>
      <c r="AE55" s="5">
        <f>[2]Stock!AE50</f>
        <v>51804.53817164975</v>
      </c>
      <c r="AF55" s="5">
        <f>[2]Stock!AF50</f>
        <v>55693.697443621124</v>
      </c>
      <c r="AG55" s="5">
        <f>[2]Stock!AG50</f>
        <v>59834.764509542045</v>
      </c>
      <c r="AH55" s="5">
        <f>[2]Stock!AH50</f>
        <v>65036.153814924357</v>
      </c>
      <c r="AI55" s="5">
        <f>[2]Stock!AI50</f>
        <v>69234.655004966582</v>
      </c>
      <c r="AJ55" s="5">
        <f>[2]Stock!AJ50</f>
        <v>75243.968485623409</v>
      </c>
      <c r="AK55" s="5">
        <f>[2]Stock!AK50</f>
        <v>75187.987947374218</v>
      </c>
      <c r="AL55" s="5">
        <f>[2]Stock!AL50</f>
        <v>75125.306812308234</v>
      </c>
      <c r="AM55" s="5">
        <f>[2]Stock!AM50</f>
        <v>85373.588916090943</v>
      </c>
      <c r="AN55" s="5">
        <f>[2]Stock!AN50</f>
        <v>85296.630790292853</v>
      </c>
      <c r="AO55" s="5">
        <f>[2]Stock!AO50</f>
        <v>85212.100019117381</v>
      </c>
      <c r="AP55" s="5">
        <f>[2]Stock!AP50</f>
        <v>87392.360037663093</v>
      </c>
      <c r="AQ55" s="30"/>
    </row>
    <row r="56" spans="1:43" x14ac:dyDescent="0.2">
      <c r="A56" t="s">
        <v>33</v>
      </c>
      <c r="B56" s="28">
        <f>[2]Stock!B51</f>
        <v>0</v>
      </c>
      <c r="C56" s="28">
        <f>[2]Stock!C51</f>
        <v>0</v>
      </c>
      <c r="D56" s="28">
        <f>[2]Stock!D51</f>
        <v>0</v>
      </c>
      <c r="E56" s="28">
        <f>[2]Stock!E51</f>
        <v>0</v>
      </c>
      <c r="F56" s="28">
        <f>[2]Stock!F51</f>
        <v>0</v>
      </c>
      <c r="G56" s="28">
        <f>[2]Stock!G51</f>
        <v>0</v>
      </c>
      <c r="H56" s="28">
        <f>[2]Stock!H51</f>
        <v>0</v>
      </c>
      <c r="I56" s="28">
        <f>[2]Stock!I51</f>
        <v>0</v>
      </c>
      <c r="J56" s="28">
        <f>[2]Stock!J51</f>
        <v>0</v>
      </c>
      <c r="K56" s="28">
        <f>[2]Stock!K51</f>
        <v>0</v>
      </c>
      <c r="L56" s="28">
        <f>[2]Stock!L51</f>
        <v>7.8083672274538287</v>
      </c>
      <c r="M56" s="28">
        <f>[2]Stock!M51</f>
        <v>38.837512789093886</v>
      </c>
      <c r="N56" s="5">
        <f>[2]Stock!N51</f>
        <v>38.83331497528102</v>
      </c>
      <c r="O56" s="5">
        <f>[2]Stock!O51</f>
        <v>38.825623202373393</v>
      </c>
      <c r="P56" s="5">
        <f>[2]Stock!P51</f>
        <v>38.814439546721715</v>
      </c>
      <c r="Q56" s="5">
        <f>[2]Stock!Q51</f>
        <v>38.79976702680267</v>
      </c>
      <c r="R56" s="5">
        <f>[2]Stock!R51</f>
        <v>38.781609601861128</v>
      </c>
      <c r="S56" s="5">
        <f>[2]Stock!S51</f>
        <v>38.759972170129622</v>
      </c>
      <c r="T56" s="5">
        <f>[2]Stock!T51</f>
        <v>38.734860566626118</v>
      </c>
      <c r="U56" s="5">
        <f>[2]Stock!U51</f>
        <v>38.706281560531508</v>
      </c>
      <c r="V56" s="5">
        <f>[2]Stock!V51</f>
        <v>38.674242852148517</v>
      </c>
      <c r="W56" s="5">
        <f>[2]Stock!W51</f>
        <v>38.638753069443865</v>
      </c>
      <c r="X56" s="5">
        <f>[2]Stock!X51</f>
        <v>38.599821764175886</v>
      </c>
      <c r="Y56" s="5">
        <f>[2]Stock!Y51</f>
        <v>38.557459407610075</v>
      </c>
      <c r="Z56" s="5">
        <f>[2]Stock!Z51</f>
        <v>38.511677385825195</v>
      </c>
      <c r="AA56" s="5">
        <f>[2]Stock!AA51</f>
        <v>38.4624879946129</v>
      </c>
      <c r="AB56" s="5">
        <f>[2]Stock!AB51</f>
        <v>38.409904433974155</v>
      </c>
      <c r="AC56" s="5">
        <f>[2]Stock!AC51</f>
        <v>38.353940802215732</v>
      </c>
      <c r="AD56" s="5">
        <f>[2]Stock!AD51</f>
        <v>38.294612089650663</v>
      </c>
      <c r="AE56" s="5">
        <f>[2]Stock!AE51</f>
        <v>38.231934171906488</v>
      </c>
      <c r="AF56" s="5">
        <f>[2]Stock!AF51</f>
        <v>38.165923802845469</v>
      </c>
      <c r="AG56" s="5">
        <f>[2]Stock!AG51</f>
        <v>38.096598607101257</v>
      </c>
      <c r="AH56" s="5">
        <f>[2]Stock!AH51</f>
        <v>38.023977072236605</v>
      </c>
      <c r="AI56" s="5">
        <f>[2]Stock!AI51</f>
        <v>37.948078540527057</v>
      </c>
      <c r="AJ56" s="5">
        <f>[2]Stock!AJ51</f>
        <v>37.86892320037569</v>
      </c>
      <c r="AK56" s="5">
        <f>[2]Stock!AK51</f>
        <v>37.786532077364257</v>
      </c>
      <c r="AL56" s="5">
        <f>[2]Stock!AL51</f>
        <v>37.700927024946289</v>
      </c>
      <c r="AM56" s="5">
        <f>[2]Stock!AM51</f>
        <v>37.612130714787916</v>
      </c>
      <c r="AN56" s="5">
        <f>[2]Stock!AN51</f>
        <v>37.520166626762411</v>
      </c>
      <c r="AO56" s="5">
        <f>[2]Stock!AO51</f>
        <v>37.425059038604566</v>
      </c>
      <c r="AP56" s="5">
        <f>[2]Stock!AP51</f>
        <v>37.32683301523133</v>
      </c>
      <c r="AQ56" s="30"/>
    </row>
    <row r="57" spans="1:43" x14ac:dyDescent="0.2">
      <c r="A57" t="s">
        <v>36</v>
      </c>
      <c r="B57" s="28">
        <f>[2]Stock!B52</f>
        <v>0</v>
      </c>
      <c r="C57" s="28">
        <f>[2]Stock!C52</f>
        <v>0</v>
      </c>
      <c r="D57" s="28">
        <f>[2]Stock!D52</f>
        <v>0</v>
      </c>
      <c r="E57" s="28">
        <f>[2]Stock!E52</f>
        <v>0</v>
      </c>
      <c r="F57" s="28">
        <f>[2]Stock!F52</f>
        <v>0</v>
      </c>
      <c r="G57" s="28">
        <f>[2]Stock!G52</f>
        <v>0</v>
      </c>
      <c r="H57" s="28">
        <f>[2]Stock!H52</f>
        <v>0</v>
      </c>
      <c r="I57" s="28">
        <f>[2]Stock!I52</f>
        <v>0</v>
      </c>
      <c r="J57" s="28">
        <f>[2]Stock!J52</f>
        <v>0</v>
      </c>
      <c r="K57" s="28">
        <f>[2]Stock!K52</f>
        <v>0</v>
      </c>
      <c r="L57" s="28">
        <f>[2]Stock!L52</f>
        <v>0</v>
      </c>
      <c r="M57" s="28">
        <f>[2]Stock!M52</f>
        <v>0</v>
      </c>
      <c r="N57" s="5">
        <f>[2]Stock!N52</f>
        <v>0</v>
      </c>
      <c r="O57" s="5">
        <f>[2]Stock!O52</f>
        <v>0</v>
      </c>
      <c r="P57" s="5">
        <f>[2]Stock!P52</f>
        <v>0</v>
      </c>
      <c r="Q57" s="5">
        <f>[2]Stock!Q52</f>
        <v>0</v>
      </c>
      <c r="R57" s="5">
        <f>[2]Stock!R52</f>
        <v>0</v>
      </c>
      <c r="S57" s="5">
        <f>[2]Stock!S52</f>
        <v>0</v>
      </c>
      <c r="T57" s="5">
        <f>[2]Stock!T52</f>
        <v>0</v>
      </c>
      <c r="U57" s="5">
        <f>[2]Stock!U52</f>
        <v>0</v>
      </c>
      <c r="V57" s="5">
        <f>[2]Stock!V52</f>
        <v>0</v>
      </c>
      <c r="W57" s="5">
        <f>[2]Stock!W52</f>
        <v>0</v>
      </c>
      <c r="X57" s="5">
        <f>[2]Stock!X52</f>
        <v>0</v>
      </c>
      <c r="Y57" s="5">
        <f>[2]Stock!Y52</f>
        <v>0</v>
      </c>
      <c r="Z57" s="5">
        <f>[2]Stock!Z52</f>
        <v>0</v>
      </c>
      <c r="AA57" s="5">
        <f>[2]Stock!AA52</f>
        <v>0</v>
      </c>
      <c r="AB57" s="5">
        <f>[2]Stock!AB52</f>
        <v>0</v>
      </c>
      <c r="AC57" s="5">
        <f>[2]Stock!AC52</f>
        <v>0</v>
      </c>
      <c r="AD57" s="5">
        <f>[2]Stock!AD52</f>
        <v>0</v>
      </c>
      <c r="AE57" s="5">
        <f>[2]Stock!AE52</f>
        <v>0</v>
      </c>
      <c r="AF57" s="5">
        <f>[2]Stock!AF52</f>
        <v>0</v>
      </c>
      <c r="AG57" s="5">
        <f>[2]Stock!AG52</f>
        <v>0</v>
      </c>
      <c r="AH57" s="5">
        <f>[2]Stock!AH52</f>
        <v>0</v>
      </c>
      <c r="AI57" s="5">
        <f>[2]Stock!AI52</f>
        <v>0</v>
      </c>
      <c r="AJ57" s="5">
        <f>[2]Stock!AJ52</f>
        <v>0</v>
      </c>
      <c r="AK57" s="5">
        <f>[2]Stock!AK52</f>
        <v>0</v>
      </c>
      <c r="AL57" s="5">
        <f>[2]Stock!AL52</f>
        <v>0</v>
      </c>
      <c r="AM57" s="5">
        <f>[2]Stock!AM52</f>
        <v>0</v>
      </c>
      <c r="AN57" s="5">
        <f>[2]Stock!AN52</f>
        <v>0</v>
      </c>
      <c r="AO57" s="5">
        <f>[2]Stock!AO52</f>
        <v>0</v>
      </c>
      <c r="AP57" s="5">
        <f>[2]Stock!AP52</f>
        <v>0</v>
      </c>
      <c r="AQ57" s="30"/>
    </row>
    <row r="58" spans="1:43" x14ac:dyDescent="0.2">
      <c r="A58" t="s">
        <v>34</v>
      </c>
      <c r="B58" s="28">
        <f>[2]Stock!B53</f>
        <v>0</v>
      </c>
      <c r="C58" s="28">
        <f>[2]Stock!C53</f>
        <v>0</v>
      </c>
      <c r="D58" s="28">
        <f>[2]Stock!D53</f>
        <v>0</v>
      </c>
      <c r="E58" s="28">
        <f>[2]Stock!E53</f>
        <v>0</v>
      </c>
      <c r="F58" s="28">
        <f>[2]Stock!F53</f>
        <v>0</v>
      </c>
      <c r="G58" s="28">
        <f>[2]Stock!G53</f>
        <v>0</v>
      </c>
      <c r="H58" s="28">
        <f>[2]Stock!H53</f>
        <v>0</v>
      </c>
      <c r="I58" s="28">
        <f>[2]Stock!I53</f>
        <v>0</v>
      </c>
      <c r="J58" s="28">
        <f>[2]Stock!J53</f>
        <v>0</v>
      </c>
      <c r="K58" s="28">
        <f>[2]Stock!K53</f>
        <v>0</v>
      </c>
      <c r="L58" s="28">
        <f>[2]Stock!L53</f>
        <v>0</v>
      </c>
      <c r="M58" s="28">
        <f>[2]Stock!M53</f>
        <v>0</v>
      </c>
      <c r="N58" s="5">
        <f>[2]Stock!N53</f>
        <v>0</v>
      </c>
      <c r="O58" s="5">
        <f>[2]Stock!O53</f>
        <v>0</v>
      </c>
      <c r="P58" s="5">
        <f>[2]Stock!P53</f>
        <v>0</v>
      </c>
      <c r="Q58" s="5">
        <f>[2]Stock!Q53</f>
        <v>0</v>
      </c>
      <c r="R58" s="5">
        <f>[2]Stock!R53</f>
        <v>0</v>
      </c>
      <c r="S58" s="5">
        <f>[2]Stock!S53</f>
        <v>0</v>
      </c>
      <c r="T58" s="5">
        <f>[2]Stock!T53</f>
        <v>0</v>
      </c>
      <c r="U58" s="5">
        <f>[2]Stock!U53</f>
        <v>0</v>
      </c>
      <c r="V58" s="5">
        <f>[2]Stock!V53</f>
        <v>0</v>
      </c>
      <c r="W58" s="5">
        <f>[2]Stock!W53</f>
        <v>0</v>
      </c>
      <c r="X58" s="5">
        <f>[2]Stock!X53</f>
        <v>0</v>
      </c>
      <c r="Y58" s="5">
        <f>[2]Stock!Y53</f>
        <v>0</v>
      </c>
      <c r="Z58" s="5">
        <f>[2]Stock!Z53</f>
        <v>0</v>
      </c>
      <c r="AA58" s="5">
        <f>[2]Stock!AA53</f>
        <v>0</v>
      </c>
      <c r="AB58" s="5">
        <f>[2]Stock!AB53</f>
        <v>0</v>
      </c>
      <c r="AC58" s="5">
        <f>[2]Stock!AC53</f>
        <v>0</v>
      </c>
      <c r="AD58" s="5">
        <f>[2]Stock!AD53</f>
        <v>0</v>
      </c>
      <c r="AE58" s="5">
        <f>[2]Stock!AE53</f>
        <v>0</v>
      </c>
      <c r="AF58" s="5">
        <f>[2]Stock!AF53</f>
        <v>0</v>
      </c>
      <c r="AG58" s="5">
        <f>[2]Stock!AG53</f>
        <v>0</v>
      </c>
      <c r="AH58" s="5">
        <f>[2]Stock!AH53</f>
        <v>0</v>
      </c>
      <c r="AI58" s="5">
        <f>[2]Stock!AI53</f>
        <v>0</v>
      </c>
      <c r="AJ58" s="5">
        <f>[2]Stock!AJ53</f>
        <v>0</v>
      </c>
      <c r="AK58" s="5">
        <f>[2]Stock!AK53</f>
        <v>0</v>
      </c>
      <c r="AL58" s="5">
        <f>[2]Stock!AL53</f>
        <v>0</v>
      </c>
      <c r="AM58" s="5">
        <f>[2]Stock!AM53</f>
        <v>0</v>
      </c>
      <c r="AN58" s="5">
        <f>[2]Stock!AN53</f>
        <v>0</v>
      </c>
      <c r="AO58" s="5">
        <f>[2]Stock!AO53</f>
        <v>0</v>
      </c>
      <c r="AP58" s="5">
        <f>[2]Stock!AP53</f>
        <v>0</v>
      </c>
      <c r="AQ58" s="30"/>
    </row>
    <row r="59" spans="1:43" x14ac:dyDescent="0.2">
      <c r="A59" s="12" t="s">
        <v>37</v>
      </c>
      <c r="B59" s="28">
        <f>[2]Stock!B54</f>
        <v>2549.0000008344546</v>
      </c>
      <c r="C59" s="28">
        <f>[2]Stock!C54</f>
        <v>2548.9999996989845</v>
      </c>
      <c r="D59" s="28">
        <f>[2]Stock!D54</f>
        <v>2549.000000480487</v>
      </c>
      <c r="E59" s="28">
        <f>[2]Stock!E54</f>
        <v>2548.9999995715375</v>
      </c>
      <c r="F59" s="28">
        <f>[2]Stock!F54</f>
        <v>10951.999999859445</v>
      </c>
      <c r="G59" s="28">
        <f>[2]Stock!G54</f>
        <v>10951.99999907211</v>
      </c>
      <c r="H59" s="28">
        <f>[2]Stock!H54</f>
        <v>10951.999999756059</v>
      </c>
      <c r="I59" s="28">
        <f>[2]Stock!I54</f>
        <v>10170.999999366286</v>
      </c>
      <c r="J59" s="28">
        <f>[2]Stock!J54</f>
        <v>9871.000001220571</v>
      </c>
      <c r="K59" s="28">
        <f>[2]Stock!K54</f>
        <v>9897.9999985667255</v>
      </c>
      <c r="L59" s="28">
        <f>[2]Stock!L54</f>
        <v>20612.108688657983</v>
      </c>
      <c r="M59" s="28">
        <f>[2]Stock!M54</f>
        <v>21392.660412717742</v>
      </c>
      <c r="N59" s="5">
        <f>[2]Stock!N54</f>
        <v>21364.152660593922</v>
      </c>
      <c r="O59" s="5">
        <f>[2]Stock!O54</f>
        <v>34952.608677889213</v>
      </c>
      <c r="P59" s="5">
        <f>[2]Stock!P54</f>
        <v>34919.160379889756</v>
      </c>
      <c r="Q59" s="5">
        <f>[2]Stock!Q54</f>
        <v>34882.641872022643</v>
      </c>
      <c r="R59" s="5">
        <f>[2]Stock!R54</f>
        <v>38945.359485494053</v>
      </c>
      <c r="S59" s="5">
        <f>[2]Stock!S54</f>
        <v>38902.361181883083</v>
      </c>
      <c r="T59" s="5">
        <f>[2]Stock!T54</f>
        <v>38855.954998585861</v>
      </c>
      <c r="U59" s="5">
        <f>[2]Stock!U54</f>
        <v>56806.084590755607</v>
      </c>
      <c r="V59" s="5">
        <f>[2]Stock!V54</f>
        <v>61141.788819271525</v>
      </c>
      <c r="W59" s="5">
        <f>[2]Stock!W54</f>
        <v>74081.654710039729</v>
      </c>
      <c r="X59" s="5">
        <f>[2]Stock!X54</f>
        <v>81015.136942725134</v>
      </c>
      <c r="Y59" s="5">
        <f>[2]Stock!Y54</f>
        <v>80941.677302228971</v>
      </c>
      <c r="Z59" s="5">
        <f>[2]Stock!Z54</f>
        <v>92861.304251511741</v>
      </c>
      <c r="AA59" s="5">
        <f>[2]Stock!AA54</f>
        <v>92773.045202548776</v>
      </c>
      <c r="AB59" s="5">
        <f>[2]Stock!AB54</f>
        <v>99948.151337803574</v>
      </c>
      <c r="AC59" s="5">
        <f>[2]Stock!AC54</f>
        <v>99843.640450275139</v>
      </c>
      <c r="AD59" s="5">
        <f>[2]Stock!AD54</f>
        <v>101584.89083873897</v>
      </c>
      <c r="AE59" s="5">
        <f>[2]Stock!AE54</f>
        <v>117137.20393772479</v>
      </c>
      <c r="AF59" s="5">
        <f>[2]Stock!AF54</f>
        <v>117006.07066974559</v>
      </c>
      <c r="AG59" s="5">
        <f>[2]Stock!AG54</f>
        <v>125254.07181310971</v>
      </c>
      <c r="AH59" s="5">
        <f>[2]Stock!AH54</f>
        <v>125860.13741933172</v>
      </c>
      <c r="AI59" s="5">
        <f>[2]Stock!AI54</f>
        <v>132861.23370125119</v>
      </c>
      <c r="AJ59" s="5">
        <f>[2]Stock!AJ54</f>
        <v>140281.11119036085</v>
      </c>
      <c r="AK59" s="5">
        <f>[2]Stock!AK54</f>
        <v>140096.8912764717</v>
      </c>
      <c r="AL59" s="5">
        <f>[2]Stock!AL54</f>
        <v>156480.28395914982</v>
      </c>
      <c r="AM59" s="5">
        <f>[2]Stock!AM54</f>
        <v>165314.62383630293</v>
      </c>
      <c r="AN59" s="5">
        <f>[2]Stock!AN54</f>
        <v>178838.46348482335</v>
      </c>
      <c r="AO59" s="5">
        <f>[2]Stock!AO54</f>
        <v>191601.61523853568</v>
      </c>
      <c r="AP59" s="5">
        <f>[2]Stock!AP54</f>
        <v>193213.93794190849</v>
      </c>
      <c r="AQ59" s="31"/>
    </row>
    <row r="60" spans="1:43" x14ac:dyDescent="0.2">
      <c r="A60" s="7" t="s">
        <v>28</v>
      </c>
      <c r="B60" s="28">
        <f>[2]Stock!B55</f>
        <v>748.46287024502078</v>
      </c>
      <c r="C60" s="28">
        <f>[2]Stock!C55</f>
        <v>748.46286991161264</v>
      </c>
      <c r="D60" s="28">
        <f>[2]Stock!D55</f>
        <v>748.46287014108543</v>
      </c>
      <c r="E60" s="28">
        <f>[2]Stock!E55</f>
        <v>748.4628698741908</v>
      </c>
      <c r="F60" s="28">
        <f>[2]Stock!F55</f>
        <v>3215.8357599587289</v>
      </c>
      <c r="G60" s="28">
        <f>[2]Stock!G55</f>
        <v>3215.8357597275435</v>
      </c>
      <c r="H60" s="28">
        <f>[2]Stock!H55</f>
        <v>3215.8357599283709</v>
      </c>
      <c r="I60" s="28">
        <f>[2]Stock!I55</f>
        <v>2986.5107298139228</v>
      </c>
      <c r="J60" s="28">
        <f>[2]Stock!J55</f>
        <v>2898.421730358396</v>
      </c>
      <c r="K60" s="28">
        <f>[2]Stock!K55</f>
        <v>2906.3497395791469</v>
      </c>
      <c r="L60" s="28">
        <f>[2]Stock!L55</f>
        <v>5209.3795645748851</v>
      </c>
      <c r="M60" s="28">
        <f>[2]Stock!M55</f>
        <v>5345.2897484542173</v>
      </c>
      <c r="N60" s="5">
        <f>[2]Stock!N55</f>
        <v>5337.0791235320212</v>
      </c>
      <c r="O60" s="5">
        <f>[2]Stock!O55</f>
        <v>9322.5626988988824</v>
      </c>
      <c r="P60" s="8">
        <f>[2]Stock!P55-P65-P136</f>
        <v>9313.0701433939703</v>
      </c>
      <c r="Q60" s="8">
        <f>[2]Stock!Q55-Q65-Q136</f>
        <v>9302.7605546449522</v>
      </c>
      <c r="R60" s="8">
        <f>[2]Stock!R55-R65-R136</f>
        <v>10182.937177873406</v>
      </c>
      <c r="S60" s="8">
        <f>[2]Stock!S55-S65-S136</f>
        <v>10035.675884424576</v>
      </c>
      <c r="T60" s="8">
        <f>[2]Stock!T55-T65-T136</f>
        <v>9894.2792447720676</v>
      </c>
      <c r="U60" s="8">
        <f>[2]Stock!U55-U65-U136</f>
        <v>11729.408380545703</v>
      </c>
      <c r="V60" s="8">
        <f>[2]Stock!V55-V65-V136</f>
        <v>11851.532654346685</v>
      </c>
      <c r="W60" s="8">
        <f>[2]Stock!W55-W65-W136</f>
        <v>12308.329167760367</v>
      </c>
      <c r="X60" s="8">
        <f>[2]Stock!X55-X65-X136</f>
        <v>12196.929760131201</v>
      </c>
      <c r="Y60" s="8">
        <f>[2]Stock!Y55-Y65-Y136</f>
        <v>11712.052419117825</v>
      </c>
      <c r="Z60" s="8">
        <f>[2]Stock!Z55-Z65-Z136</f>
        <v>11338.380105604281</v>
      </c>
      <c r="AA60" s="8">
        <f>[2]Stock!AA55-AA65-AA136</f>
        <v>10684.104745910621</v>
      </c>
      <c r="AB60" s="8">
        <f>[2]Stock!AB55-AB65-AB136</f>
        <v>9975.501526022319</v>
      </c>
      <c r="AC60" s="8">
        <f>[2]Stock!AC55-AC65-AC136</f>
        <v>9248.4401513030862</v>
      </c>
      <c r="AD60" s="8">
        <f>[2]Stock!AD55-AD65-AD136</f>
        <v>8543.1993428879668</v>
      </c>
      <c r="AE60" s="8">
        <f>[2]Stock!AE55-AE65-AE136</f>
        <v>7895.5677571954639</v>
      </c>
      <c r="AF60" s="8">
        <f>[2]Stock!AF55-AF65-AF136</f>
        <v>7329.6772589216098</v>
      </c>
      <c r="AG60" s="8">
        <f>[2]Stock!AG55-AG65-AG136</f>
        <v>6855.4508582037533</v>
      </c>
      <c r="AH60" s="8">
        <f>[2]Stock!AH55-AH65-AH136</f>
        <v>6470.6290251485379</v>
      </c>
      <c r="AI60" s="8">
        <f>[2]Stock!AI55-AI65-AI136</f>
        <v>6165.1664359465049</v>
      </c>
      <c r="AJ60" s="8">
        <f>[2]Stock!AJ55-AJ65-AJ136</f>
        <v>5925.647338636074</v>
      </c>
      <c r="AK60" s="8">
        <f>[2]Stock!AK55-AK65-AK136</f>
        <v>5738.4310588576573</v>
      </c>
      <c r="AL60" s="8">
        <f>[2]Stock!AL55-AL65-AL136</f>
        <v>5591.356337875286</v>
      </c>
      <c r="AM60" s="8">
        <f>[2]Stock!AM55-AM65-AM136</f>
        <v>5474.3702240643879</v>
      </c>
      <c r="AN60" s="8">
        <f>[2]Stock!AN55-AN65-AN136</f>
        <v>5379.5437983059082</v>
      </c>
      <c r="AO60" s="8">
        <f>[2]Stock!AO55-AO65-AO136</f>
        <v>5034.3393116205689</v>
      </c>
      <c r="AP60" s="8">
        <f>[2]Stock!AP55-AP65-AP136</f>
        <v>5009.2880410683129</v>
      </c>
      <c r="AQ60" s="30"/>
    </row>
    <row r="61" spans="1:43" x14ac:dyDescent="0.2">
      <c r="A61" s="7" t="s">
        <v>29</v>
      </c>
      <c r="B61" s="28">
        <f>[2]Stock!B56</f>
        <v>1789.5764305858456</v>
      </c>
      <c r="C61" s="28">
        <f>[2]Stock!C56</f>
        <v>1784.4784297892686</v>
      </c>
      <c r="D61" s="28">
        <f>[2]Stock!D56</f>
        <v>1781.9294303358943</v>
      </c>
      <c r="E61" s="28">
        <f>[2]Stock!E56</f>
        <v>1776.8314297013314</v>
      </c>
      <c r="F61" s="28">
        <f>[2]Stock!F56</f>
        <v>7634.189022523904</v>
      </c>
      <c r="G61" s="28">
        <f>[2]Stock!G56</f>
        <v>7612.2850219769407</v>
      </c>
      <c r="H61" s="28">
        <f>[2]Stock!H56</f>
        <v>6505.8055576769702</v>
      </c>
      <c r="I61" s="28">
        <f>[2]Stock!I56</f>
        <v>6786.904832977275</v>
      </c>
      <c r="J61" s="28">
        <f>[2]Stock!J56</f>
        <v>6577.7382255879847</v>
      </c>
      <c r="K61" s="28">
        <f>[2]Stock!K56</f>
        <v>6519.8155231068304</v>
      </c>
      <c r="L61" s="28">
        <f>[2]Stock!L56</f>
        <v>14542.260273867178</v>
      </c>
      <c r="M61" s="28">
        <f>[2]Stock!M56</f>
        <v>15147.045429273216</v>
      </c>
      <c r="N61" s="5">
        <f>[2]Stock!N56</f>
        <v>15128.139921892493</v>
      </c>
      <c r="O61" s="5">
        <f>[2]Stock!O56</f>
        <v>23895.05766472319</v>
      </c>
      <c r="P61" s="8">
        <f>[2]Stock!P56-P65-P135</f>
        <v>23872.724238613882</v>
      </c>
      <c r="Q61" s="8">
        <f>[2]Stock!Q56-Q65-Q135</f>
        <v>23848.290047020848</v>
      </c>
      <c r="R61" s="8">
        <f>[2]Stock!R56-R65-R135</f>
        <v>25782.62269998197</v>
      </c>
      <c r="S61" s="8">
        <f>[2]Stock!S56-S65-S135</f>
        <v>25649.089412798268</v>
      </c>
      <c r="T61" s="8">
        <f>[2]Stock!T56-T65-T135</f>
        <v>25500.486855545474</v>
      </c>
      <c r="U61" s="8">
        <f>[2]Stock!U56-U65-U135</f>
        <v>29756.055075690543</v>
      </c>
      <c r="V61" s="8">
        <f>[2]Stock!V56-V65-V135</f>
        <v>30313.877483194919</v>
      </c>
      <c r="W61" s="8">
        <f>[2]Stock!W56-W65-W135</f>
        <v>31694.785788595007</v>
      </c>
      <c r="X61" s="8">
        <f>[2]Stock!X56-X65-X135</f>
        <v>31926.865890921748</v>
      </c>
      <c r="Y61" s="8">
        <f>[2]Stock!Y56-Y65-Y135</f>
        <v>31447.389637620632</v>
      </c>
      <c r="Z61" s="8">
        <f>[2]Stock!Z56-Z65-Z135</f>
        <v>31320.950904381847</v>
      </c>
      <c r="AA61" s="8">
        <f>[2]Stock!AA56-AA65-AA135</f>
        <v>30668.534184453129</v>
      </c>
      <c r="AB61" s="8">
        <f>[2]Stock!AB56-AB65-AB135</f>
        <v>29953.850314204519</v>
      </c>
      <c r="AC61" s="8">
        <f>[2]Stock!AC56-AC65-AC135</f>
        <v>29208.463757001162</v>
      </c>
      <c r="AD61" s="8">
        <f>[2]Stock!AD56-AD65-AD135</f>
        <v>28469.906177484689</v>
      </c>
      <c r="AE61" s="8">
        <f>[2]Stock!AE56-AE65-AE135</f>
        <v>27773.873994438203</v>
      </c>
      <c r="AF61" s="8">
        <f>[2]Stock!AF56-AF65-AF135</f>
        <v>27147.100947973944</v>
      </c>
      <c r="AG61" s="8">
        <f>[2]Stock!AG56-AG65-AG135</f>
        <v>26603.790234422409</v>
      </c>
      <c r="AH61" s="8">
        <f>[2]Stock!AH56-AH65-AH135</f>
        <v>26146.196756188096</v>
      </c>
      <c r="AI61" s="8">
        <f>[2]Stock!AI56-AI65-AI135</f>
        <v>25767.888151189538</v>
      </c>
      <c r="AJ61" s="8">
        <f>[2]Stock!AJ56-AJ65-AJ135</f>
        <v>25457.700633564975</v>
      </c>
      <c r="AK61" s="8">
        <f>[2]Stock!AK56-AK65-AK135</f>
        <v>25202.981491101153</v>
      </c>
      <c r="AL61" s="8">
        <f>[2]Stock!AL56-AL65-AL135</f>
        <v>24991.658903742224</v>
      </c>
      <c r="AM61" s="8">
        <f>[2]Stock!AM56-AM65-AM135</f>
        <v>24813.254985620792</v>
      </c>
      <c r="AN61" s="8">
        <f>[2]Stock!AN56-AN65-AN135</f>
        <v>24659.198190342668</v>
      </c>
      <c r="AO61" s="8">
        <f>[2]Stock!AO56-AO65-AO135</f>
        <v>24316.384090558611</v>
      </c>
      <c r="AP61" s="8">
        <f>[2]Stock!AP56-AP65-AP135</f>
        <v>24189.478878864873</v>
      </c>
      <c r="AQ61" s="30"/>
    </row>
    <row r="62" spans="1:43" x14ac:dyDescent="0.2">
      <c r="A62" t="s">
        <v>30</v>
      </c>
      <c r="B62" s="28">
        <f>[2]Stock!B57</f>
        <v>2.5490000008344542</v>
      </c>
      <c r="C62" s="28">
        <f>[2]Stock!C57</f>
        <v>7.6469999990969519</v>
      </c>
      <c r="D62" s="28">
        <f>[2]Stock!D57</f>
        <v>10.196000001921943</v>
      </c>
      <c r="E62" s="28">
        <f>[2]Stock!E57</f>
        <v>15.293999997429227</v>
      </c>
      <c r="F62" s="28">
        <f>[2]Stock!F57</f>
        <v>65.71199999915666</v>
      </c>
      <c r="G62" s="28">
        <f>[2]Stock!G57</f>
        <v>87.615999992576889</v>
      </c>
      <c r="H62" s="28">
        <f>[2]Stock!H57</f>
        <v>98.567999997804577</v>
      </c>
      <c r="I62" s="28">
        <f>[2]Stock!I57</f>
        <v>111.88099999302916</v>
      </c>
      <c r="J62" s="28">
        <f>[2]Stock!J57</f>
        <v>118.45200001464683</v>
      </c>
      <c r="K62" s="28">
        <f>[2]Stock!K57</f>
        <v>138.57199997993411</v>
      </c>
      <c r="L62" s="28">
        <f>[2]Stock!L57</f>
        <v>308.29780468282672</v>
      </c>
      <c r="M62" s="28">
        <f>[2]Stock!M57</f>
        <v>342.9116388079442</v>
      </c>
      <c r="N62" s="5">
        <f>[2]Stock!N57</f>
        <v>342.45739235885958</v>
      </c>
      <c r="O62" s="5">
        <f>[2]Stock!O57</f>
        <v>525.36272120246667</v>
      </c>
      <c r="P62" s="5">
        <f>[2]Stock!P57</f>
        <v>524.83241651145977</v>
      </c>
      <c r="Q62" s="5">
        <f>[2]Stock!Q57</f>
        <v>524.25603510988265</v>
      </c>
      <c r="R62" s="5">
        <f>[2]Stock!R57</f>
        <v>1158.4242365738864</v>
      </c>
      <c r="S62" s="5">
        <f>[2]Stock!S57</f>
        <v>1157.6990429732764</v>
      </c>
      <c r="T62" s="5">
        <f>[2]Stock!T57</f>
        <v>1156.871153371223</v>
      </c>
      <c r="U62" s="5">
        <f>[2]Stock!U57</f>
        <v>5487.6977594096261</v>
      </c>
      <c r="V62" s="5">
        <f>[2]Stock!V57</f>
        <v>6512.7261934419503</v>
      </c>
      <c r="W62" s="5">
        <f>[2]Stock!W57</f>
        <v>9247.4684424077132</v>
      </c>
      <c r="X62" s="5">
        <f>[2]Stock!X57</f>
        <v>10437.584713958366</v>
      </c>
      <c r="Y62" s="5">
        <f>[2]Stock!Y57</f>
        <v>10433.818575757494</v>
      </c>
      <c r="Z62" s="5">
        <f>[2]Stock!Z57</f>
        <v>10984.157361385402</v>
      </c>
      <c r="AA62" s="5">
        <f>[2]Stock!AA57</f>
        <v>10978.48000203029</v>
      </c>
      <c r="AB62" s="5">
        <f>[2]Stock!AB57</f>
        <v>10971.825321159395</v>
      </c>
      <c r="AC62" s="5">
        <f>[2]Stock!AC57</f>
        <v>10964.195901238902</v>
      </c>
      <c r="AD62" s="5">
        <f>[2]Stock!AD57</f>
        <v>10955.594221519119</v>
      </c>
      <c r="AE62" s="5">
        <f>[2]Stock!AE57</f>
        <v>10946.023243978136</v>
      </c>
      <c r="AF62" s="5">
        <f>[2]Stock!AF57</f>
        <v>10935.486035796101</v>
      </c>
      <c r="AG62" s="5">
        <f>[2]Stock!AG57</f>
        <v>10923.98591515634</v>
      </c>
      <c r="AH62" s="5">
        <f>[2]Stock!AH57</f>
        <v>10911.526656374255</v>
      </c>
      <c r="AI62" s="5">
        <f>[2]Stock!AI57</f>
        <v>10898.112176394836</v>
      </c>
      <c r="AJ62" s="5">
        <f>[2]Stock!AJ57</f>
        <v>10883.746699342855</v>
      </c>
      <c r="AK62" s="5">
        <f>[2]Stock!AK57</f>
        <v>10868.434774548001</v>
      </c>
      <c r="AL62" s="5">
        <f>[2]Stock!AL57</f>
        <v>10852.181314645131</v>
      </c>
      <c r="AM62" s="5">
        <f>[2]Stock!AM57</f>
        <v>10834.991325835315</v>
      </c>
      <c r="AN62" s="5">
        <f>[2]Stock!AN57</f>
        <v>10816.86982615729</v>
      </c>
      <c r="AO62" s="5">
        <f>[2]Stock!AO57</f>
        <v>10797.822071171342</v>
      </c>
      <c r="AP62" s="5">
        <f>[2]Stock!AP57</f>
        <v>10777.853429447476</v>
      </c>
      <c r="AQ62" s="30"/>
    </row>
    <row r="63" spans="1:43" x14ac:dyDescent="0.2">
      <c r="A63" t="s">
        <v>31</v>
      </c>
      <c r="B63" s="28">
        <f>[2]Stock!B58</f>
        <v>8.4117000027536974</v>
      </c>
      <c r="C63" s="28">
        <f>[2]Stock!C58</f>
        <v>8.4116999990066486</v>
      </c>
      <c r="D63" s="28">
        <f>[2]Stock!D58</f>
        <v>8.4117000015856043</v>
      </c>
      <c r="E63" s="28">
        <f>[2]Stock!E58</f>
        <v>8.4116999985860765</v>
      </c>
      <c r="F63" s="28">
        <f>[2]Stock!F58</f>
        <v>36.141599999536162</v>
      </c>
      <c r="G63" s="28">
        <f>[2]Stock!G58</f>
        <v>36.14159999693797</v>
      </c>
      <c r="H63" s="28">
        <f>[2]Stock!H58</f>
        <v>36.141599999195009</v>
      </c>
      <c r="I63" s="28">
        <f>[2]Stock!I58</f>
        <v>35.598499997782</v>
      </c>
      <c r="J63" s="28">
        <f>[2]Stock!J58</f>
        <v>39.484000004882283</v>
      </c>
      <c r="K63" s="28">
        <f>[2]Stock!K58</f>
        <v>63.347199990827036</v>
      </c>
      <c r="L63" s="28">
        <f>[2]Stock!L58</f>
        <v>136.17170221895472</v>
      </c>
      <c r="M63" s="28">
        <f>[2]Stock!M58</f>
        <v>142.12753557333704</v>
      </c>
      <c r="N63" s="5">
        <f>[2]Stock!N58</f>
        <v>141.93928831722368</v>
      </c>
      <c r="O63" s="5">
        <f>[2]Stock!O58</f>
        <v>141.73867111121703</v>
      </c>
      <c r="P63" s="5">
        <f>[2]Stock!P58</f>
        <v>141.52573710707341</v>
      </c>
      <c r="Q63" s="5">
        <f>[2]Stock!Q58</f>
        <v>141.30054266605381</v>
      </c>
      <c r="R63" s="5">
        <f>[2]Stock!R58</f>
        <v>141.06314733406307</v>
      </c>
      <c r="S63" s="5">
        <f>[2]Stock!S58</f>
        <v>140.81361381541052</v>
      </c>
      <c r="T63" s="5">
        <f>[2]Stock!T58</f>
        <v>140.55200794520965</v>
      </c>
      <c r="U63" s="5">
        <f>[2]Stock!U58</f>
        <v>140.27839866043243</v>
      </c>
      <c r="V63" s="5">
        <f>[2]Stock!V58</f>
        <v>139.99304195363709</v>
      </c>
      <c r="W63" s="5">
        <f>[2]Stock!W58</f>
        <v>139.69623792557252</v>
      </c>
      <c r="X63" s="5">
        <f>[2]Stock!X58</f>
        <v>139.38853037189509</v>
      </c>
      <c r="Y63" s="5">
        <f>[2]Stock!Y58</f>
        <v>139.07038988912646</v>
      </c>
      <c r="Z63" s="5">
        <f>[2]Stock!Z58</f>
        <v>138.74220629878297</v>
      </c>
      <c r="AA63" s="5">
        <f>[2]Stock!AA58</f>
        <v>138.40435037316951</v>
      </c>
      <c r="AB63" s="5">
        <f>[2]Stock!AB58</f>
        <v>138.05722580063693</v>
      </c>
      <c r="AC63" s="5">
        <f>[2]Stock!AC58</f>
        <v>137.70125137947866</v>
      </c>
      <c r="AD63" s="5">
        <f>[2]Stock!AD58</f>
        <v>137.33669761354858</v>
      </c>
      <c r="AE63" s="5">
        <f>[2]Stock!AE58</f>
        <v>136.96392875186791</v>
      </c>
      <c r="AF63" s="5">
        <f>[2]Stock!AF58</f>
        <v>136.58324744423933</v>
      </c>
      <c r="AG63" s="5">
        <f>[2]Stock!AG58</f>
        <v>136.19495531611642</v>
      </c>
      <c r="AH63" s="5">
        <f>[2]Stock!AH58</f>
        <v>135.79943806281469</v>
      </c>
      <c r="AI63" s="5">
        <f>[2]Stock!AI58</f>
        <v>135.39703665462454</v>
      </c>
      <c r="AJ63" s="5">
        <f>[2]Stock!AJ58</f>
        <v>134.98811578465896</v>
      </c>
      <c r="AK63" s="5">
        <f>[2]Stock!AK58</f>
        <v>134.57307192077403</v>
      </c>
      <c r="AL63" s="5">
        <f>[2]Stock!AL58</f>
        <v>134.15234968374514</v>
      </c>
      <c r="AM63" s="5">
        <f>[2]Stock!AM58</f>
        <v>133.7263312866146</v>
      </c>
      <c r="AN63" s="5">
        <f>[2]Stock!AN58</f>
        <v>133.29530357276141</v>
      </c>
      <c r="AO63" s="5">
        <f>[2]Stock!AO58</f>
        <v>132.85955190551985</v>
      </c>
      <c r="AP63" s="5">
        <f>[2]Stock!AP58</f>
        <v>132.41930964553111</v>
      </c>
      <c r="AQ63" s="30"/>
    </row>
    <row r="64" spans="1:43" x14ac:dyDescent="0.2">
      <c r="A64" t="s">
        <v>32</v>
      </c>
      <c r="B64" s="28">
        <f>[2]Stock!B59</f>
        <v>0</v>
      </c>
      <c r="C64" s="28">
        <f>[2]Stock!C59</f>
        <v>0</v>
      </c>
      <c r="D64" s="28">
        <f>[2]Stock!D59</f>
        <v>0</v>
      </c>
      <c r="E64" s="28">
        <f>[2]Stock!E59</f>
        <v>0</v>
      </c>
      <c r="F64" s="28">
        <f>[2]Stock!F59</f>
        <v>0.12156719999843983</v>
      </c>
      <c r="G64" s="28">
        <f>[2]Stock!G59</f>
        <v>0.12156719998970043</v>
      </c>
      <c r="H64" s="28">
        <f>[2]Stock!H59</f>
        <v>1095.6490319755958</v>
      </c>
      <c r="I64" s="28">
        <f>[2]Stock!I59</f>
        <v>250.10488998441704</v>
      </c>
      <c r="J64" s="28">
        <f>[2]Stock!J59</f>
        <v>236.90400002929366</v>
      </c>
      <c r="K64" s="28">
        <f>[2]Stock!K59</f>
        <v>269.91549056091498</v>
      </c>
      <c r="L64" s="28">
        <f>[2]Stock!L59</f>
        <v>415.99927342122095</v>
      </c>
      <c r="M64" s="28">
        <f>[2]Stock!M59</f>
        <v>415.28599083594855</v>
      </c>
      <c r="N64" s="5">
        <f>[2]Stock!N59</f>
        <v>414.53686484610614</v>
      </c>
      <c r="O64" s="5">
        <f>[2]Stock!O59</f>
        <v>1067.8868524380914</v>
      </c>
      <c r="P64" s="5">
        <f>[2]Stock!P59</f>
        <v>1067.0077748858098</v>
      </c>
      <c r="Q64" s="5">
        <f>[2]Stock!Q59</f>
        <v>1066.0346233470686</v>
      </c>
      <c r="R64" s="5">
        <f>[2]Stock!R59</f>
        <v>1680.3121546464902</v>
      </c>
      <c r="S64" s="5">
        <f>[2]Stock!S59</f>
        <v>1679.0962740998443</v>
      </c>
      <c r="T64" s="5">
        <f>[2]Stock!T59</f>
        <v>1677.7318028991913</v>
      </c>
      <c r="U64" s="5">
        <f>[2]Stock!U59</f>
        <v>8876.1916559777037</v>
      </c>
      <c r="V64" s="5">
        <f>[2]Stock!V59</f>
        <v>11069.124174575074</v>
      </c>
      <c r="W64" s="5">
        <f>[2]Stock!W59</f>
        <v>18865.803307713479</v>
      </c>
      <c r="X64" s="5">
        <f>[2]Stock!X59</f>
        <v>23760.803140817945</v>
      </c>
      <c r="Y64" s="5">
        <f>[2]Stock!Y59</f>
        <v>23753.68588702914</v>
      </c>
      <c r="Z64" s="5">
        <f>[2]Stock!Z59</f>
        <v>34544.424244038681</v>
      </c>
      <c r="AA64" s="5">
        <f>[2]Stock!AA59</f>
        <v>34532.088555399343</v>
      </c>
      <c r="AB64" s="5">
        <f>[2]Stock!AB59</f>
        <v>41787.865619052558</v>
      </c>
      <c r="AC64" s="5">
        <f>[2]Stock!AC59</f>
        <v>41768.703563495561</v>
      </c>
      <c r="AD64" s="5">
        <f>[2]Stock!AD59</f>
        <v>43599.931976250031</v>
      </c>
      <c r="AE64" s="5">
        <f>[2]Stock!AE59</f>
        <v>59246.788865188297</v>
      </c>
      <c r="AF64" s="5">
        <f>[2]Stock!AF59</f>
        <v>59214.70991030689</v>
      </c>
      <c r="AG64" s="5">
        <f>[2]Stock!AG59</f>
        <v>67566.219908570871</v>
      </c>
      <c r="AH64" s="5">
        <f>[2]Stock!AH59</f>
        <v>68280.179655008251</v>
      </c>
      <c r="AI64" s="5">
        <f>[2]Stock!AI59</f>
        <v>75393.491818601731</v>
      </c>
      <c r="AJ64" s="5">
        <f>[2]Stock!AJ59</f>
        <v>82929.839017476494</v>
      </c>
      <c r="AK64" s="5">
        <f>[2]Stock!AK59</f>
        <v>82866.269178165196</v>
      </c>
      <c r="AL64" s="5">
        <f>[2]Stock!AL59</f>
        <v>99374.410879873089</v>
      </c>
      <c r="AM64" s="5">
        <f>[2]Stock!AM59</f>
        <v>108337.52564494214</v>
      </c>
      <c r="AN64" s="5">
        <f>[2]Stock!AN59</f>
        <v>121994.10618498137</v>
      </c>
      <c r="AO64" s="5">
        <f>[2]Stock!AO59</f>
        <v>134893.90434885904</v>
      </c>
      <c r="AP64" s="5">
        <f>[2]Stock!AP59</f>
        <v>136646.72533078855</v>
      </c>
      <c r="AQ64" s="30"/>
    </row>
    <row r="65" spans="1:43" x14ac:dyDescent="0.2">
      <c r="A65" s="10" t="s">
        <v>11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5"/>
      <c r="O65" s="5"/>
      <c r="P65" s="11">
        <f>P135+P136+O65</f>
        <v>0</v>
      </c>
      <c r="Q65" s="11">
        <f t="shared" ref="Q65:AP65" si="2">Q135+Q136+P65</f>
        <v>0</v>
      </c>
      <c r="R65" s="11">
        <f t="shared" si="2"/>
        <v>0</v>
      </c>
      <c r="S65" s="11">
        <f t="shared" si="2"/>
        <v>79.995628280972738</v>
      </c>
      <c r="T65" s="11">
        <f t="shared" si="2"/>
        <v>188.67649785537208</v>
      </c>
      <c r="U65" s="11">
        <f t="shared" si="2"/>
        <v>335.04324990880502</v>
      </c>
      <c r="V65" s="11">
        <f t="shared" si="2"/>
        <v>529.85948441336348</v>
      </c>
      <c r="W65" s="11">
        <f t="shared" si="2"/>
        <v>785.14372726698548</v>
      </c>
      <c r="X65" s="11">
        <f t="shared" si="2"/>
        <v>1112.9028552413133</v>
      </c>
      <c r="Y65" s="11">
        <f t="shared" si="2"/>
        <v>1522.8543933922401</v>
      </c>
      <c r="Z65" s="11">
        <f t="shared" si="2"/>
        <v>2019.1679185025828</v>
      </c>
      <c r="AA65" s="11">
        <f t="shared" si="2"/>
        <v>2596.8670717979535</v>
      </c>
      <c r="AB65" s="11">
        <f t="shared" si="2"/>
        <v>3239.3061120237885</v>
      </c>
      <c r="AC65" s="11">
        <f t="shared" si="2"/>
        <v>3918.4806235979509</v>
      </c>
      <c r="AD65" s="11">
        <f t="shared" si="2"/>
        <v>4599.1343265673331</v>
      </c>
      <c r="AE65" s="11">
        <f t="shared" si="2"/>
        <v>5245.7068026903653</v>
      </c>
      <c r="AF65" s="11">
        <f t="shared" si="2"/>
        <v>5829.4066685125572</v>
      </c>
      <c r="AG65" s="11">
        <f t="shared" si="2"/>
        <v>6332.6121812378897</v>
      </c>
      <c r="AH65" s="11">
        <f t="shared" si="2"/>
        <v>6749.4726679224932</v>
      </c>
      <c r="AI65" s="11">
        <f t="shared" si="2"/>
        <v>7083.550228195857</v>
      </c>
      <c r="AJ65" s="11">
        <f t="shared" si="2"/>
        <v>7344.2465160587308</v>
      </c>
      <c r="AK65" s="11">
        <f t="shared" si="2"/>
        <v>7543.4827175291502</v>
      </c>
      <c r="AL65" s="11">
        <f t="shared" si="2"/>
        <v>7693.3356085787063</v>
      </c>
      <c r="AM65" s="11">
        <f t="shared" si="2"/>
        <v>7804.6969560790567</v>
      </c>
      <c r="AN65" s="11">
        <f t="shared" si="2"/>
        <v>7886.7156909588211</v>
      </c>
      <c r="AO65" s="11">
        <f t="shared" si="2"/>
        <v>8104.3404969812354</v>
      </c>
      <c r="AP65" s="11">
        <f t="shared" si="2"/>
        <v>8187.5044616234291</v>
      </c>
      <c r="AQ65" s="30"/>
    </row>
    <row r="66" spans="1:43" x14ac:dyDescent="0.2">
      <c r="A66" t="s">
        <v>33</v>
      </c>
      <c r="B66" s="28">
        <f>[2]Stock!B60</f>
        <v>0</v>
      </c>
      <c r="C66" s="28">
        <f>[2]Stock!C60</f>
        <v>0</v>
      </c>
      <c r="D66" s="28">
        <f>[2]Stock!D60</f>
        <v>0</v>
      </c>
      <c r="E66" s="28">
        <f>[2]Stock!E60</f>
        <v>0</v>
      </c>
      <c r="F66" s="28">
        <f>[2]Stock!F60</f>
        <v>0</v>
      </c>
      <c r="G66" s="28">
        <f>[2]Stock!G60</f>
        <v>0</v>
      </c>
      <c r="H66" s="28">
        <f>[2]Stock!H60</f>
        <v>0</v>
      </c>
      <c r="I66" s="28">
        <f>[2]Stock!I60</f>
        <v>0</v>
      </c>
      <c r="J66" s="28">
        <f>[2]Stock!J60</f>
        <v>0</v>
      </c>
      <c r="K66" s="28">
        <f>[2]Stock!K60</f>
        <v>0</v>
      </c>
      <c r="L66" s="28">
        <f>[2]Stock!L60</f>
        <v>0</v>
      </c>
      <c r="M66" s="28">
        <f>[2]Stock!M60</f>
        <v>0</v>
      </c>
      <c r="N66" s="5">
        <f>[2]Stock!N60</f>
        <v>0</v>
      </c>
      <c r="O66" s="5">
        <f>[2]Stock!O60</f>
        <v>0</v>
      </c>
      <c r="P66" s="5">
        <f>[2]Stock!P60</f>
        <v>0</v>
      </c>
      <c r="Q66" s="5">
        <f>[2]Stock!Q60</f>
        <v>0</v>
      </c>
      <c r="R66" s="5">
        <f>[2]Stock!R60</f>
        <v>0</v>
      </c>
      <c r="S66" s="5">
        <f>[2]Stock!S60</f>
        <v>0</v>
      </c>
      <c r="T66" s="5">
        <f>[2]Stock!T60</f>
        <v>0</v>
      </c>
      <c r="U66" s="5">
        <f>[2]Stock!U60</f>
        <v>0</v>
      </c>
      <c r="V66" s="5">
        <f>[2]Stock!V60</f>
        <v>0</v>
      </c>
      <c r="W66" s="5">
        <f>[2]Stock!W60</f>
        <v>0</v>
      </c>
      <c r="X66" s="5">
        <f>[2]Stock!X60</f>
        <v>0</v>
      </c>
      <c r="Y66" s="5">
        <f>[2]Stock!Y60</f>
        <v>0</v>
      </c>
      <c r="Z66" s="5">
        <f>[2]Stock!Z60</f>
        <v>0</v>
      </c>
      <c r="AA66" s="5">
        <f>[2]Stock!AA60</f>
        <v>0</v>
      </c>
      <c r="AB66" s="5">
        <f>[2]Stock!AB60</f>
        <v>0</v>
      </c>
      <c r="AC66" s="5">
        <f>[2]Stock!AC60</f>
        <v>0</v>
      </c>
      <c r="AD66" s="5">
        <f>[2]Stock!AD60</f>
        <v>0</v>
      </c>
      <c r="AE66" s="5">
        <f>[2]Stock!AE60</f>
        <v>0</v>
      </c>
      <c r="AF66" s="5">
        <f>[2]Stock!AF60</f>
        <v>0</v>
      </c>
      <c r="AG66" s="5">
        <f>[2]Stock!AG60</f>
        <v>0</v>
      </c>
      <c r="AH66" s="5">
        <f>[2]Stock!AH60</f>
        <v>0</v>
      </c>
      <c r="AI66" s="5">
        <f>[2]Stock!AI60</f>
        <v>0</v>
      </c>
      <c r="AJ66" s="5">
        <f>[2]Stock!AJ60</f>
        <v>0</v>
      </c>
      <c r="AK66" s="5">
        <f>[2]Stock!AK60</f>
        <v>0</v>
      </c>
      <c r="AL66" s="5">
        <f>[2]Stock!AL60</f>
        <v>0</v>
      </c>
      <c r="AM66" s="5">
        <f>[2]Stock!AM60</f>
        <v>0</v>
      </c>
      <c r="AN66" s="5">
        <f>[2]Stock!AN60</f>
        <v>0</v>
      </c>
      <c r="AO66" s="5">
        <f>[2]Stock!AO60</f>
        <v>0</v>
      </c>
      <c r="AP66" s="5">
        <f>[2]Stock!AP60</f>
        <v>0</v>
      </c>
      <c r="AQ66" s="30"/>
    </row>
    <row r="67" spans="1:43" x14ac:dyDescent="0.2">
      <c r="A67" t="s">
        <v>36</v>
      </c>
      <c r="B67" s="28">
        <f>[2]Stock!B61</f>
        <v>0</v>
      </c>
      <c r="C67" s="28">
        <f>[2]Stock!C61</f>
        <v>0</v>
      </c>
      <c r="D67" s="28">
        <f>[2]Stock!D61</f>
        <v>0</v>
      </c>
      <c r="E67" s="28">
        <f>[2]Stock!E61</f>
        <v>0</v>
      </c>
      <c r="F67" s="28">
        <f>[2]Stock!F61</f>
        <v>5.0178121279356031E-5</v>
      </c>
      <c r="G67" s="28">
        <f>[2]Stock!G61</f>
        <v>5.0178121275748734E-5</v>
      </c>
      <c r="H67" s="28">
        <f>[2]Stock!H61</f>
        <v>5.0178121278882363E-5</v>
      </c>
      <c r="I67" s="28">
        <f>[2]Stock!I61</f>
        <v>4.6599860437096571E-5</v>
      </c>
      <c r="J67" s="28">
        <f>[2]Stock!J61</f>
        <v>4.5225368445592221E-5</v>
      </c>
      <c r="K67" s="28">
        <f>[2]Stock!K61</f>
        <v>4.5349072713433272E-5</v>
      </c>
      <c r="L67" s="28">
        <f>[2]Stock!L61</f>
        <v>6.989291818676417E-5</v>
      </c>
      <c r="M67" s="28">
        <f>[2]Stock!M61</f>
        <v>6.9773078070298352E-5</v>
      </c>
      <c r="N67" s="5">
        <f>[2]Stock!N61</f>
        <v>6.9647215827585722E-5</v>
      </c>
      <c r="O67" s="5">
        <f>[2]Stock!O61</f>
        <v>6.9515364811331522E-5</v>
      </c>
      <c r="P67" s="5">
        <f>[2]Stock!P61</f>
        <v>6.9377559917385944E-5</v>
      </c>
      <c r="Q67" s="5">
        <f>[2]Stock!Q61</f>
        <v>6.9233837569353167E-5</v>
      </c>
      <c r="R67" s="5">
        <f>[2]Stock!R61</f>
        <v>6.9084235702548426E-5</v>
      </c>
      <c r="S67" s="5">
        <f>[2]Stock!S61</f>
        <v>6.8928793747312142E-5</v>
      </c>
      <c r="T67" s="5">
        <f>[2]Stock!T61</f>
        <v>6.8767552611692274E-5</v>
      </c>
      <c r="U67" s="5">
        <f>[2]Stock!U61</f>
        <v>6.8600554663504607E-5</v>
      </c>
      <c r="V67" s="5">
        <f>[2]Stock!V61</f>
        <v>6.8427971431245287E-5</v>
      </c>
      <c r="W67" s="5">
        <f>[2]Stock!W61</f>
        <v>6.8250004374515024E-5</v>
      </c>
      <c r="X67" s="5">
        <f>[2]Stock!X61</f>
        <v>6.8067023437779628E-5</v>
      </c>
      <c r="Y67" s="5">
        <f>[2]Stock!Y61</f>
        <v>6.7879347069752676E-5</v>
      </c>
      <c r="Z67" s="5">
        <f>[2]Stock!Z61</f>
        <v>6.7687236968007599E-5</v>
      </c>
      <c r="AA67" s="5">
        <f>[2]Stock!AA61</f>
        <v>6.7490940932265404E-5</v>
      </c>
      <c r="AB67" s="5">
        <f>[2]Stock!AB61</f>
        <v>6.7290728942334961E-5</v>
      </c>
      <c r="AC67" s="5">
        <f>[2]Stock!AC61</f>
        <v>6.7086880801915888E-5</v>
      </c>
      <c r="AD67" s="5">
        <f>[2]Stock!AD61</f>
        <v>6.6879572710134072E-5</v>
      </c>
      <c r="AE67" s="5">
        <f>[2]Stock!AE61</f>
        <v>6.6669045287669551E-5</v>
      </c>
      <c r="AF67" s="5">
        <f>[2]Stock!AF61</f>
        <v>6.6455495744019931E-5</v>
      </c>
      <c r="AG67" s="5">
        <f>[2]Stock!AG61</f>
        <v>6.6239119933576797E-5</v>
      </c>
      <c r="AH67" s="5">
        <f>[2]Stock!AH61</f>
        <v>6.6020171433011295E-5</v>
      </c>
      <c r="AI67" s="5">
        <f>[2]Stock!AI61</f>
        <v>6.579887213971648E-5</v>
      </c>
      <c r="AJ67" s="5">
        <f>[2]Stock!AJ61</f>
        <v>6.5575459794036702E-5</v>
      </c>
      <c r="AK67" s="5">
        <f>[2]Stock!AK61</f>
        <v>6.5350193575644883E-5</v>
      </c>
      <c r="AL67" s="5">
        <f>[2]Stock!AL61</f>
        <v>6.5123365480168651E-5</v>
      </c>
      <c r="AM67" s="5">
        <f>[2]Stock!AM61</f>
        <v>6.4895223576679558E-5</v>
      </c>
      <c r="AN67" s="5">
        <f>[2]Stock!AN61</f>
        <v>6.4665949133529629E-5</v>
      </c>
      <c r="AO67" s="5">
        <f>[2]Stock!AO61</f>
        <v>6.4435721803244984E-5</v>
      </c>
      <c r="AP67" s="5">
        <f>[2]Stock!AP61</f>
        <v>6.4204684558419645E-5</v>
      </c>
      <c r="AQ67" s="30"/>
    </row>
    <row r="68" spans="1:43" x14ac:dyDescent="0.2">
      <c r="A68" t="s">
        <v>34</v>
      </c>
      <c r="B68" s="28">
        <f>[2]Stock!B62</f>
        <v>0</v>
      </c>
      <c r="C68" s="28">
        <f>[2]Stock!C62</f>
        <v>0</v>
      </c>
      <c r="D68" s="28">
        <f>[2]Stock!D62</f>
        <v>0</v>
      </c>
      <c r="E68" s="28">
        <f>[2]Stock!E62</f>
        <v>0</v>
      </c>
      <c r="F68" s="28">
        <f>[2]Stock!F62</f>
        <v>0</v>
      </c>
      <c r="G68" s="28">
        <f>[2]Stock!G62</f>
        <v>0</v>
      </c>
      <c r="H68" s="28">
        <f>[2]Stock!H62</f>
        <v>0</v>
      </c>
      <c r="I68" s="28">
        <f>[2]Stock!I62</f>
        <v>0</v>
      </c>
      <c r="J68" s="28">
        <f>[2]Stock!J62</f>
        <v>0</v>
      </c>
      <c r="K68" s="28">
        <f>[2]Stock!K62</f>
        <v>0</v>
      </c>
      <c r="L68" s="28">
        <f>[2]Stock!L62</f>
        <v>0</v>
      </c>
      <c r="M68" s="28">
        <f>[2]Stock!M62</f>
        <v>0</v>
      </c>
      <c r="N68" s="5">
        <f>[2]Stock!N62</f>
        <v>0</v>
      </c>
      <c r="O68" s="5">
        <f>[2]Stock!O62</f>
        <v>0</v>
      </c>
      <c r="P68" s="5">
        <f>[2]Stock!P62</f>
        <v>0</v>
      </c>
      <c r="Q68" s="5">
        <f>[2]Stock!Q62</f>
        <v>0</v>
      </c>
      <c r="R68" s="5">
        <f>[2]Stock!R62</f>
        <v>0</v>
      </c>
      <c r="S68" s="5">
        <f>[2]Stock!S62</f>
        <v>0</v>
      </c>
      <c r="T68" s="5">
        <f>[2]Stock!T62</f>
        <v>0</v>
      </c>
      <c r="U68" s="5">
        <f>[2]Stock!U62</f>
        <v>0</v>
      </c>
      <c r="V68" s="5">
        <f>[2]Stock!V62</f>
        <v>0</v>
      </c>
      <c r="W68" s="5">
        <f>[2]Stock!W62</f>
        <v>0</v>
      </c>
      <c r="X68" s="5">
        <f>[2]Stock!X62</f>
        <v>0</v>
      </c>
      <c r="Y68" s="5">
        <f>[2]Stock!Y62</f>
        <v>0</v>
      </c>
      <c r="Z68" s="5">
        <f>[2]Stock!Z62</f>
        <v>0</v>
      </c>
      <c r="AA68" s="5">
        <f>[2]Stock!AA62</f>
        <v>0</v>
      </c>
      <c r="AB68" s="5">
        <f>[2]Stock!AB62</f>
        <v>0</v>
      </c>
      <c r="AC68" s="5">
        <f>[2]Stock!AC62</f>
        <v>0</v>
      </c>
      <c r="AD68" s="5">
        <f>[2]Stock!AD62</f>
        <v>0</v>
      </c>
      <c r="AE68" s="5">
        <f>[2]Stock!AE62</f>
        <v>0</v>
      </c>
      <c r="AF68" s="5">
        <f>[2]Stock!AF62</f>
        <v>0</v>
      </c>
      <c r="AG68" s="5">
        <f>[2]Stock!AG62</f>
        <v>0</v>
      </c>
      <c r="AH68" s="5">
        <f>[2]Stock!AH62</f>
        <v>0</v>
      </c>
      <c r="AI68" s="5">
        <f>[2]Stock!AI62</f>
        <v>0</v>
      </c>
      <c r="AJ68" s="5">
        <f>[2]Stock!AJ62</f>
        <v>0</v>
      </c>
      <c r="AK68" s="5">
        <f>[2]Stock!AK62</f>
        <v>0</v>
      </c>
      <c r="AL68" s="5">
        <f>[2]Stock!AL62</f>
        <v>0</v>
      </c>
      <c r="AM68" s="5">
        <f>[2]Stock!AM62</f>
        <v>0</v>
      </c>
      <c r="AN68" s="5">
        <f>[2]Stock!AN62</f>
        <v>0</v>
      </c>
      <c r="AO68" s="5">
        <f>[2]Stock!AO62</f>
        <v>0</v>
      </c>
      <c r="AP68" s="5">
        <f>[2]Stock!AP62</f>
        <v>0</v>
      </c>
      <c r="AQ68" s="30"/>
    </row>
    <row r="69" spans="1:43" x14ac:dyDescent="0.2">
      <c r="A69" s="4" t="s">
        <v>38</v>
      </c>
      <c r="B69" s="28">
        <f>[2]Stock!B63</f>
        <v>254157.99997789052</v>
      </c>
      <c r="C69" s="28">
        <f>[2]Stock!C63</f>
        <v>276440.00002793327</v>
      </c>
      <c r="D69" s="28">
        <f>[2]Stock!D63</f>
        <v>303447.99997210118</v>
      </c>
      <c r="E69" s="28">
        <f>[2]Stock!E63</f>
        <v>317659.00000491913</v>
      </c>
      <c r="F69" s="28">
        <f>[2]Stock!F63</f>
        <v>332895.00001757254</v>
      </c>
      <c r="G69" s="28">
        <f>[2]Stock!G63</f>
        <v>345811.99998407817</v>
      </c>
      <c r="H69" s="28">
        <f>[2]Stock!H63</f>
        <v>354240.99998313771</v>
      </c>
      <c r="I69" s="28">
        <f>[2]Stock!I63</f>
        <v>360641.99996203533</v>
      </c>
      <c r="J69" s="28">
        <f>[2]Stock!J63</f>
        <v>367341.00002683984</v>
      </c>
      <c r="K69" s="28">
        <f>[2]Stock!K63</f>
        <v>376515.99997927644</v>
      </c>
      <c r="L69" s="28">
        <f>[2]Stock!L63</f>
        <v>396666.2044059445</v>
      </c>
      <c r="M69" s="28">
        <f>[2]Stock!M63</f>
        <v>411049.69202765368</v>
      </c>
      <c r="N69" s="5">
        <f>[2]Stock!N63</f>
        <v>418588.95658138464</v>
      </c>
      <c r="O69" s="5">
        <f>[2]Stock!O63</f>
        <v>425507.09314402449</v>
      </c>
      <c r="P69" s="5">
        <f>[2]Stock!P63</f>
        <v>432129.46792789444</v>
      </c>
      <c r="Q69" s="5">
        <f>[2]Stock!Q63</f>
        <v>438460.37874431221</v>
      </c>
      <c r="R69" s="5">
        <f>[2]Stock!R63</f>
        <v>444504.30102433742</v>
      </c>
      <c r="S69" s="5">
        <f>[2]Stock!S63</f>
        <v>450265.58267364034</v>
      </c>
      <c r="T69" s="5">
        <f>[2]Stock!T63</f>
        <v>453249.03894454101</v>
      </c>
      <c r="U69" s="5">
        <f>[2]Stock!U63</f>
        <v>452896.73111716396</v>
      </c>
      <c r="V69" s="5">
        <f>[2]Stock!V63</f>
        <v>446724.53671776503</v>
      </c>
      <c r="W69" s="5">
        <f>[2]Stock!W63</f>
        <v>429751.47351586784</v>
      </c>
      <c r="X69" s="5">
        <f>[2]Stock!X63</f>
        <v>410255.02877250442</v>
      </c>
      <c r="Y69" s="5">
        <f>[2]Stock!Y63</f>
        <v>388243.10512106342</v>
      </c>
      <c r="Z69" s="5">
        <f>[2]Stock!Z63</f>
        <v>374490.4713954539</v>
      </c>
      <c r="AA69" s="5">
        <f>[2]Stock!AA63</f>
        <v>377091.00413794292</v>
      </c>
      <c r="AB69" s="5">
        <f>[2]Stock!AB63</f>
        <v>358541.07896614738</v>
      </c>
      <c r="AC69" s="5">
        <f>[2]Stock!AC63</f>
        <v>318853.73492179858</v>
      </c>
      <c r="AD69" s="5">
        <f>[2]Stock!AD63</f>
        <v>279546.86420503701</v>
      </c>
      <c r="AE69" s="5">
        <f>[2]Stock!AE63</f>
        <v>240589.07992806379</v>
      </c>
      <c r="AF69" s="5">
        <f>[2]Stock!AF63</f>
        <v>208575.34041946978</v>
      </c>
      <c r="AG69" s="5">
        <f>[2]Stock!AG63</f>
        <v>219794.69192366957</v>
      </c>
      <c r="AH69" s="5">
        <f>[2]Stock!AH63</f>
        <v>231253.99510874986</v>
      </c>
      <c r="AI69" s="5">
        <f>[2]Stock!AI63</f>
        <v>242936.35519306795</v>
      </c>
      <c r="AJ69" s="5">
        <f>[2]Stock!AJ63</f>
        <v>254892.35990675152</v>
      </c>
      <c r="AK69" s="5">
        <f>[2]Stock!AK63</f>
        <v>267087.78756969899</v>
      </c>
      <c r="AL69" s="5">
        <f>[2]Stock!AL63</f>
        <v>279873.90532436839</v>
      </c>
      <c r="AM69" s="5">
        <f>[2]Stock!AM63</f>
        <v>292903.27128574986</v>
      </c>
      <c r="AN69" s="5">
        <f>[2]Stock!AN63</f>
        <v>306179.08342597284</v>
      </c>
      <c r="AO69" s="5">
        <f>[2]Stock!AO63</f>
        <v>319705.83382631256</v>
      </c>
      <c r="AP69" s="5">
        <f>[2]Stock!AP63</f>
        <v>333489.55628829077</v>
      </c>
      <c r="AQ69" s="29"/>
    </row>
    <row r="70" spans="1:43" x14ac:dyDescent="0.2">
      <c r="A70" s="12" t="s">
        <v>39</v>
      </c>
      <c r="B70" s="28">
        <f>[2]Stock!B64</f>
        <v>188078.99998729501</v>
      </c>
      <c r="C70" s="28">
        <f>[2]Stock!C64</f>
        <v>199899.0000149511</v>
      </c>
      <c r="D70" s="28">
        <f>[2]Stock!D64</f>
        <v>213764.99997386898</v>
      </c>
      <c r="E70" s="28">
        <f>[2]Stock!E64</f>
        <v>223727.00000173826</v>
      </c>
      <c r="F70" s="28">
        <f>[2]Stock!F64</f>
        <v>234502.00000838618</v>
      </c>
      <c r="G70" s="28">
        <f>[2]Stock!G64</f>
        <v>244589.9999877582</v>
      </c>
      <c r="H70" s="28">
        <f>[2]Stock!H64</f>
        <v>251941.00000373571</v>
      </c>
      <c r="I70" s="28">
        <f>[2]Stock!I64</f>
        <v>257486.99998046044</v>
      </c>
      <c r="J70" s="28">
        <f>[2]Stock!J64</f>
        <v>263003.00003190828</v>
      </c>
      <c r="K70" s="28">
        <f>[2]Stock!K64</f>
        <v>269881.99998674565</v>
      </c>
      <c r="L70" s="28">
        <f>[2]Stock!L64</f>
        <v>284942.15277306503</v>
      </c>
      <c r="M70" s="28">
        <f>[2]Stock!M64</f>
        <v>295315.22679160879</v>
      </c>
      <c r="N70" s="5">
        <f>[2]Stock!N64</f>
        <v>300600.04921038367</v>
      </c>
      <c r="O70" s="5">
        <f>[2]Stock!O64</f>
        <v>305318.47881907539</v>
      </c>
      <c r="P70" s="5">
        <f>[2]Stock!P64</f>
        <v>309704.4530342014</v>
      </c>
      <c r="Q70" s="5">
        <f>[2]Stock!Q64</f>
        <v>313761.46982081851</v>
      </c>
      <c r="R70" s="5">
        <f>[2]Stock!R64</f>
        <v>317493.18645617284</v>
      </c>
      <c r="S70" s="5">
        <f>[2]Stock!S64</f>
        <v>320903.18204486876</v>
      </c>
      <c r="T70" s="5">
        <f>[2]Stock!T64</f>
        <v>323995.42753965245</v>
      </c>
      <c r="U70" s="5">
        <f>[2]Stock!U64</f>
        <v>326202.28095200646</v>
      </c>
      <c r="V70" s="5">
        <f>[2]Stock!V64</f>
        <v>327530.00846962904</v>
      </c>
      <c r="W70" s="5">
        <f>[2]Stock!W64</f>
        <v>327984.85716808663</v>
      </c>
      <c r="X70" s="5">
        <f>[2]Stock!X64</f>
        <v>328323.472577054</v>
      </c>
      <c r="Y70" s="5">
        <f>[2]Stock!Y64</f>
        <v>328549.78476536693</v>
      </c>
      <c r="Z70" s="5">
        <f>[2]Stock!Z64</f>
        <v>328667.55889947759</v>
      </c>
      <c r="AA70" s="5">
        <f>[2]Stock!AA64</f>
        <v>328680.45916711807</v>
      </c>
      <c r="AB70" s="5">
        <f>[2]Stock!AB64</f>
        <v>307340.55607864074</v>
      </c>
      <c r="AC70" s="5">
        <f>[2]Stock!AC64</f>
        <v>264713.86327632068</v>
      </c>
      <c r="AD70" s="5">
        <f>[2]Stock!AD64</f>
        <v>222358.17297573306</v>
      </c>
      <c r="AE70" s="5">
        <f>[2]Stock!AE64</f>
        <v>180266.15944438946</v>
      </c>
      <c r="AF70" s="5">
        <f>[2]Stock!AF64</f>
        <v>145047.31426026247</v>
      </c>
      <c r="AG70" s="5">
        <f>[2]Stock!AG64</f>
        <v>152999.74984239286</v>
      </c>
      <c r="AH70" s="5">
        <f>[2]Stock!AH64</f>
        <v>161137.40872945215</v>
      </c>
      <c r="AI70" s="5">
        <f>[2]Stock!AI64</f>
        <v>169453.44375896722</v>
      </c>
      <c r="AJ70" s="5">
        <f>[2]Stock!AJ64</f>
        <v>177944.6029193555</v>
      </c>
      <c r="AK70" s="5">
        <f>[2]Stock!AK64</f>
        <v>186609.8598880918</v>
      </c>
      <c r="AL70" s="5">
        <f>[2]Stock!AL64</f>
        <v>195799.23420244781</v>
      </c>
      <c r="AM70" s="5">
        <f>[2]Stock!AM64</f>
        <v>205162.85957157574</v>
      </c>
      <c r="AN70" s="5">
        <f>[2]Stock!AN64</f>
        <v>214703.82837619295</v>
      </c>
      <c r="AO70" s="5">
        <f>[2]Stock!AO64</f>
        <v>224425.37774179067</v>
      </c>
      <c r="AP70" s="5">
        <f>[2]Stock!AP64</f>
        <v>234330.88115948788</v>
      </c>
      <c r="AQ70" s="31"/>
    </row>
    <row r="71" spans="1:43" x14ac:dyDescent="0.2">
      <c r="A71" t="s">
        <v>28</v>
      </c>
      <c r="B71" s="28">
        <f>[2]Stock!B65</f>
        <v>33425.456301442071</v>
      </c>
      <c r="C71" s="28">
        <f>[2]Stock!C65</f>
        <v>35526.11025235711</v>
      </c>
      <c r="D71" s="28">
        <f>[2]Stock!D65</f>
        <v>37990.379924855995</v>
      </c>
      <c r="E71" s="28">
        <f>[2]Stock!E65</f>
        <v>39760.829558408914</v>
      </c>
      <c r="F71" s="28">
        <f>[2]Stock!F65</f>
        <v>41675.765792090402</v>
      </c>
      <c r="G71" s="28">
        <f>[2]Stock!G65</f>
        <v>43468.608174824389</v>
      </c>
      <c r="H71" s="28">
        <f>[2]Stock!H65</f>
        <v>44775.030102963909</v>
      </c>
      <c r="I71" s="28">
        <f>[2]Stock!I65</f>
        <v>45760.666882627425</v>
      </c>
      <c r="J71" s="28">
        <f>[2]Stock!J65</f>
        <v>46740.972066570743</v>
      </c>
      <c r="K71" s="28">
        <f>[2]Stock!K65</f>
        <v>47963.510002244431</v>
      </c>
      <c r="L71" s="28">
        <f>[2]Stock!L65</f>
        <v>50697.076654404911</v>
      </c>
      <c r="M71" s="28">
        <f>[2]Stock!M65</f>
        <v>52540.577344673569</v>
      </c>
      <c r="N71" s="5">
        <f>[2]Stock!N65</f>
        <v>53377.989251939762</v>
      </c>
      <c r="O71" s="5">
        <f>[2]Stock!O65</f>
        <v>54169.429982558053</v>
      </c>
      <c r="P71" s="5">
        <f>[2]Stock!P65</f>
        <v>54925.749244265819</v>
      </c>
      <c r="Q71" s="5">
        <f>[2]Stock!Q65</f>
        <v>55614.972548925762</v>
      </c>
      <c r="R71" s="5">
        <f>[2]Stock!R65</f>
        <v>56202.489408035763</v>
      </c>
      <c r="S71" s="5">
        <f>[2]Stock!S65</f>
        <v>56684.188993280019</v>
      </c>
      <c r="T71" s="5">
        <f>[2]Stock!T65</f>
        <v>57084.016626236946</v>
      </c>
      <c r="U71" s="5">
        <f>[2]Stock!U65</f>
        <v>57412.192916851593</v>
      </c>
      <c r="V71" s="5">
        <f>[2]Stock!V65</f>
        <v>57664.708560409221</v>
      </c>
      <c r="W71" s="5">
        <f>[2]Stock!W65</f>
        <v>57847.812121858049</v>
      </c>
      <c r="X71" s="5">
        <f>[2]Stock!X65</f>
        <v>57974.008838858739</v>
      </c>
      <c r="Y71" s="5">
        <f>[2]Stock!Y65</f>
        <v>58056.715534037285</v>
      </c>
      <c r="Z71" s="5">
        <f>[2]Stock!Z65</f>
        <v>58105.811000854439</v>
      </c>
      <c r="AA71" s="5">
        <f>[2]Stock!AA65</f>
        <v>58126.392745363002</v>
      </c>
      <c r="AB71" s="5">
        <f>[2]Stock!AB65</f>
        <v>58120.318167982899</v>
      </c>
      <c r="AC71" s="5">
        <f>[2]Stock!AC65</f>
        <v>58089.509422441966</v>
      </c>
      <c r="AD71" s="5">
        <f>[2]Stock!AD65</f>
        <v>58038.020209426162</v>
      </c>
      <c r="AE71" s="5">
        <f>[2]Stock!AE65</f>
        <v>57970.932239138434</v>
      </c>
      <c r="AF71" s="5">
        <f>[2]Stock!AF65</f>
        <v>57892.46784913374</v>
      </c>
      <c r="AG71" s="5">
        <f>[2]Stock!AG65</f>
        <v>57805.481921561928</v>
      </c>
      <c r="AH71" s="5">
        <f>[2]Stock!AH65</f>
        <v>57711.785323782249</v>
      </c>
      <c r="AI71" s="5">
        <f>[2]Stock!AI65</f>
        <v>57612.562504166133</v>
      </c>
      <c r="AJ71" s="5">
        <f>[2]Stock!AJ65</f>
        <v>57508.644643440515</v>
      </c>
      <c r="AK71" s="5">
        <f>[2]Stock!AK65</f>
        <v>57337.159571878634</v>
      </c>
      <c r="AL71" s="5">
        <f>[2]Stock!AL65</f>
        <v>57162.557188787468</v>
      </c>
      <c r="AM71" s="5">
        <f>[2]Stock!AM65</f>
        <v>56985.081343023943</v>
      </c>
      <c r="AN71" s="5">
        <f>[2]Stock!AN65</f>
        <v>56804.90375948773</v>
      </c>
      <c r="AO71" s="5">
        <f>[2]Stock!AO65</f>
        <v>56622.240471026467</v>
      </c>
      <c r="AP71" s="5">
        <f>[2]Stock!AP65</f>
        <v>56437.359414781749</v>
      </c>
      <c r="AQ71" s="30"/>
    </row>
    <row r="72" spans="1:43" x14ac:dyDescent="0.2">
      <c r="A72" t="s">
        <v>29</v>
      </c>
      <c r="B72" s="28">
        <f>[2]Stock!B66</f>
        <v>153974.5253297271</v>
      </c>
      <c r="C72" s="28">
        <f>[2]Stock!C66</f>
        <v>163651.19786509068</v>
      </c>
      <c r="D72" s="28">
        <f>[2]Stock!D66</f>
        <v>175002.86797201712</v>
      </c>
      <c r="E72" s="28">
        <f>[2]Stock!E66</f>
        <v>183158.4527301747</v>
      </c>
      <c r="F72" s="28">
        <f>[2]Stock!F66</f>
        <v>191978.83481558011</v>
      </c>
      <c r="G72" s="28">
        <f>[2]Stock!G66</f>
        <v>200218.78557227779</v>
      </c>
      <c r="H72" s="28">
        <f>[2]Stock!H66</f>
        <v>206231.19757207608</v>
      </c>
      <c r="I72" s="28">
        <f>[2]Stock!I66</f>
        <v>210758.10919148134</v>
      </c>
      <c r="J72" s="28">
        <f>[2]Stock!J66</f>
        <v>215259.91218952791</v>
      </c>
      <c r="K72" s="28">
        <f>[2]Stock!K66</f>
        <v>220873.97035430875</v>
      </c>
      <c r="L72" s="28">
        <f>[2]Stock!L66</f>
        <v>233080.00620615424</v>
      </c>
      <c r="M72" s="28">
        <f>[2]Stock!M66</f>
        <v>241538.58781887114</v>
      </c>
      <c r="N72" s="5">
        <f>[2]Stock!N66</f>
        <v>245785.39946510765</v>
      </c>
      <c r="O72" s="5">
        <f>[2]Stock!O66</f>
        <v>249356.05295035793</v>
      </c>
      <c r="P72" s="5">
        <f>[2]Stock!P66</f>
        <v>252311.72311354725</v>
      </c>
      <c r="Q72" s="5">
        <f>[2]Stock!Q66</f>
        <v>254477.81069949613</v>
      </c>
      <c r="R72" s="5">
        <f>[2]Stock!R66</f>
        <v>255665.315365747</v>
      </c>
      <c r="S72" s="5">
        <f>[2]Stock!S66</f>
        <v>255853.20250260393</v>
      </c>
      <c r="T72" s="5">
        <f>[2]Stock!T66</f>
        <v>255175.1027753496</v>
      </c>
      <c r="U72" s="5">
        <f>[2]Stock!U66</f>
        <v>253117.5458614419</v>
      </c>
      <c r="V72" s="5">
        <f>[2]Stock!V66</f>
        <v>249662.23535649193</v>
      </c>
      <c r="W72" s="5">
        <f>[2]Stock!W66</f>
        <v>244847.31355080774</v>
      </c>
      <c r="X72" s="5">
        <f>[2]Stock!X66</f>
        <v>239495.18536997846</v>
      </c>
      <c r="Y72" s="5">
        <f>[2]Stock!Y66</f>
        <v>233680.20502229859</v>
      </c>
      <c r="Z72" s="5">
        <f>[2]Stock!Z66</f>
        <v>227456.90319859301</v>
      </c>
      <c r="AA72" s="5">
        <f>[2]Stock!AA66</f>
        <v>220853.77752168986</v>
      </c>
      <c r="AB72" s="5">
        <f>[2]Stock!AB66</f>
        <v>192630.10288534503</v>
      </c>
      <c r="AC72" s="5">
        <f>[2]Stock!AC66</f>
        <v>142859.36092113156</v>
      </c>
      <c r="AD72" s="5">
        <f>[2]Stock!AD66</f>
        <v>93118.749615452456</v>
      </c>
      <c r="AE72" s="5">
        <f>[2]Stock!AE66</f>
        <v>43426.142496537497</v>
      </c>
      <c r="AF72" s="5">
        <f>[2]Stock!AF66</f>
        <v>411.50751624778513</v>
      </c>
      <c r="AG72" s="5">
        <f>[2]Stock!AG66</f>
        <v>385.63306511070857</v>
      </c>
      <c r="AH72" s="5">
        <f>[2]Stock!AH66</f>
        <v>369.36510190482477</v>
      </c>
      <c r="AI72" s="5">
        <f>[2]Stock!AI66</f>
        <v>359.18222828961649</v>
      </c>
      <c r="AJ72" s="5">
        <f>[2]Stock!AJ66</f>
        <v>353.06855667970018</v>
      </c>
      <c r="AK72" s="5">
        <f>[2]Stock!AK66</f>
        <v>0</v>
      </c>
      <c r="AL72" s="5">
        <f>[2]Stock!AL66</f>
        <v>0</v>
      </c>
      <c r="AM72" s="5">
        <f>[2]Stock!AM66</f>
        <v>0</v>
      </c>
      <c r="AN72" s="5">
        <f>[2]Stock!AN66</f>
        <v>0</v>
      </c>
      <c r="AO72" s="5">
        <f>[2]Stock!AO66</f>
        <v>0</v>
      </c>
      <c r="AP72" s="5">
        <f>[2]Stock!AP66</f>
        <v>0</v>
      </c>
      <c r="AQ72" s="30"/>
    </row>
    <row r="73" spans="1:43" x14ac:dyDescent="0.2">
      <c r="A73" t="s">
        <v>30</v>
      </c>
      <c r="B73" s="28">
        <f>[2]Stock!B67</f>
        <v>656.50855735565199</v>
      </c>
      <c r="C73" s="28">
        <f>[2]Stock!C67</f>
        <v>697.76744945218809</v>
      </c>
      <c r="D73" s="28">
        <f>[2]Stock!D67</f>
        <v>746.16810890878708</v>
      </c>
      <c r="E73" s="28">
        <f>[2]Stock!E67</f>
        <v>780.94146620606762</v>
      </c>
      <c r="F73" s="28">
        <f>[2]Stock!F67</f>
        <v>818.55268122927305</v>
      </c>
      <c r="G73" s="28">
        <f>[2]Stock!G67</f>
        <v>853.76585395726863</v>
      </c>
      <c r="H73" s="28">
        <f>[2]Stock!H67</f>
        <v>879.4252546130399</v>
      </c>
      <c r="I73" s="28">
        <f>[2]Stock!I67</f>
        <v>898.78412213179524</v>
      </c>
      <c r="J73" s="28">
        <f>[2]Stock!J67</f>
        <v>918.03827191137918</v>
      </c>
      <c r="K73" s="28">
        <f>[2]Stock!K67</f>
        <v>942.05010915373396</v>
      </c>
      <c r="L73" s="28">
        <f>[2]Stock!L67</f>
        <v>1026.3714736943411</v>
      </c>
      <c r="M73" s="28">
        <f>[2]Stock!M67</f>
        <v>1062.5768682764931</v>
      </c>
      <c r="N73" s="5">
        <f>[2]Stock!N67</f>
        <v>1082.5143264375772</v>
      </c>
      <c r="O73" s="5">
        <f>[2]Stock!O67</f>
        <v>1149.0256617346074</v>
      </c>
      <c r="P73" s="5">
        <f>[2]Stock!P67</f>
        <v>1361.689027602524</v>
      </c>
      <c r="Q73" s="5">
        <f>[2]Stock!Q67</f>
        <v>1949.0178898605318</v>
      </c>
      <c r="R73" s="5">
        <f>[2]Stock!R67</f>
        <v>3174.7678710388909</v>
      </c>
      <c r="S73" s="5">
        <f>[2]Stock!S67</f>
        <v>4998.4930630731942</v>
      </c>
      <c r="T73" s="5">
        <f>[2]Stock!T67</f>
        <v>7156.4454475830225</v>
      </c>
      <c r="U73" s="5">
        <f>[2]Stock!U67</f>
        <v>9468.5918729736259</v>
      </c>
      <c r="V73" s="5">
        <f>[2]Stock!V67</f>
        <v>11862.80573238455</v>
      </c>
      <c r="W73" s="5">
        <f>[2]Stock!W67</f>
        <v>14315.390807927262</v>
      </c>
      <c r="X73" s="5">
        <f>[2]Stock!X67</f>
        <v>16819.399233571188</v>
      </c>
      <c r="Y73" s="5">
        <f>[2]Stock!Y67</f>
        <v>19373.208784863669</v>
      </c>
      <c r="Z73" s="5">
        <f>[2]Stock!Z67</f>
        <v>21976.865253502237</v>
      </c>
      <c r="AA73" s="5">
        <f>[2]Stock!AA67</f>
        <v>24630.95230510187</v>
      </c>
      <c r="AB73" s="5">
        <f>[2]Stock!AB67</f>
        <v>27336.204729893932</v>
      </c>
      <c r="AC73" s="5">
        <f>[2]Stock!AC67</f>
        <v>30093.409563463694</v>
      </c>
      <c r="AD73" s="5">
        <f>[2]Stock!AD67</f>
        <v>32903.422272451775</v>
      </c>
      <c r="AE73" s="5">
        <f>[2]Stock!AE67</f>
        <v>35767.093159664772</v>
      </c>
      <c r="AF73" s="5">
        <f>[2]Stock!AF67</f>
        <v>38685.279040365589</v>
      </c>
      <c r="AG73" s="5">
        <f>[2]Stock!AG67</f>
        <v>41658.902393155186</v>
      </c>
      <c r="AH73" s="5">
        <f>[2]Stock!AH67</f>
        <v>44688.874478860365</v>
      </c>
      <c r="AI73" s="5">
        <f>[2]Stock!AI67</f>
        <v>47776.122620216724</v>
      </c>
      <c r="AJ73" s="5">
        <f>[2]Stock!AJ67</f>
        <v>50921.596175551473</v>
      </c>
      <c r="AK73" s="5">
        <f>[2]Stock!AK67</f>
        <v>54126.300067655022</v>
      </c>
      <c r="AL73" s="5">
        <f>[2]Stock!AL67</f>
        <v>57391.200971423888</v>
      </c>
      <c r="AM73" s="5">
        <f>[2]Stock!AM67</f>
        <v>60717.34003609472</v>
      </c>
      <c r="AN73" s="5">
        <f>[2]Stock!AN67</f>
        <v>64105.744522532914</v>
      </c>
      <c r="AO73" s="5">
        <f>[2]Stock!AO67</f>
        <v>67557.477563625405</v>
      </c>
      <c r="AP73" s="5">
        <f>[2]Stock!AP67</f>
        <v>71073.632662274234</v>
      </c>
      <c r="AQ73" s="30"/>
    </row>
    <row r="74" spans="1:43" x14ac:dyDescent="0.2">
      <c r="A74" t="s">
        <v>31</v>
      </c>
      <c r="B74" s="28">
        <f>[2]Stock!B68</f>
        <v>22.509798770199435</v>
      </c>
      <c r="C74" s="28">
        <f>[2]Stock!C68</f>
        <v>23.92444805110939</v>
      </c>
      <c r="D74" s="28">
        <f>[2]Stock!D68</f>
        <v>25.583968087072574</v>
      </c>
      <c r="E74" s="28">
        <f>[2]Stock!E68</f>
        <v>26.776246948568044</v>
      </c>
      <c r="F74" s="28">
        <f>[2]Stock!F68</f>
        <v>28.065827826363687</v>
      </c>
      <c r="G74" s="28">
        <f>[2]Stock!G68</f>
        <v>29.273186699734868</v>
      </c>
      <c r="H74" s="28">
        <f>[2]Stock!H68</f>
        <v>30.152974082327102</v>
      </c>
      <c r="I74" s="28">
        <f>[2]Stock!I68</f>
        <v>30.816734222821452</v>
      </c>
      <c r="J74" s="28">
        <f>[2]Stock!J68</f>
        <v>31.476903891858875</v>
      </c>
      <c r="K74" s="28">
        <f>[2]Stock!K68</f>
        <v>32.300201042173676</v>
      </c>
      <c r="L74" s="28">
        <f>[2]Stock!L68</f>
        <v>33.201411623407942</v>
      </c>
      <c r="M74" s="28">
        <f>[2]Stock!M68</f>
        <v>33.156116059077874</v>
      </c>
      <c r="N74" s="5">
        <f>[2]Stock!N68</f>
        <v>33.840188375478547</v>
      </c>
      <c r="O74" s="5">
        <f>[2]Stock!O68</f>
        <v>34.493568954757698</v>
      </c>
      <c r="P74" s="5">
        <f>[2]Stock!P68</f>
        <v>35.1161818582991</v>
      </c>
      <c r="Q74" s="5">
        <f>[2]Stock!Q68</f>
        <v>35.683591183236928</v>
      </c>
      <c r="R74" s="5">
        <f>[2]Stock!R68</f>
        <v>36.177177327361747</v>
      </c>
      <c r="S74" s="5">
        <f>[2]Stock!S68</f>
        <v>36.585650639464028</v>
      </c>
      <c r="T74" s="5">
        <f>[2]Stock!T68</f>
        <v>36.905360855330436</v>
      </c>
      <c r="U74" s="5">
        <f>[2]Stock!U68</f>
        <v>37.139422054863836</v>
      </c>
      <c r="V74" s="5">
        <f>[2]Stock!V68</f>
        <v>37.296090594021081</v>
      </c>
      <c r="W74" s="5">
        <f>[2]Stock!W68</f>
        <v>37.386731152822584</v>
      </c>
      <c r="X74" s="5">
        <f>[2]Stock!X68</f>
        <v>37.423915363254757</v>
      </c>
      <c r="Y74" s="5">
        <f>[2]Stock!Y68</f>
        <v>37.419830648159575</v>
      </c>
      <c r="Z74" s="5">
        <f>[2]Stock!Z68</f>
        <v>37.385212585430317</v>
      </c>
      <c r="AA74" s="5">
        <f>[2]Stock!AA68</f>
        <v>37.328764409409246</v>
      </c>
      <c r="AB74" s="5">
        <f>[2]Stock!AB68</f>
        <v>37.257100432391127</v>
      </c>
      <c r="AC74" s="5">
        <f>[2]Stock!AC68</f>
        <v>37.174978059293402</v>
      </c>
      <c r="AD74" s="5">
        <f>[2]Stock!AD68</f>
        <v>37.085600591873174</v>
      </c>
      <c r="AE74" s="5">
        <f>[2]Stock!AE68</f>
        <v>36.991024277149791</v>
      </c>
      <c r="AF74" s="5">
        <f>[2]Stock!AF68</f>
        <v>36.892511160670118</v>
      </c>
      <c r="AG74" s="5">
        <f>[2]Stock!AG68</f>
        <v>36.79081452287668</v>
      </c>
      <c r="AH74" s="5">
        <f>[2]Stock!AH68</f>
        <v>36.686374572993046</v>
      </c>
      <c r="AI74" s="5">
        <f>[2]Stock!AI68</f>
        <v>36.579454270226492</v>
      </c>
      <c r="AJ74" s="5">
        <f>[2]Stock!AJ68</f>
        <v>36.470222357644296</v>
      </c>
      <c r="AK74" s="5">
        <f>[2]Stock!AK68</f>
        <v>36.358829953802996</v>
      </c>
      <c r="AL74" s="5">
        <f>[2]Stock!AL68</f>
        <v>36.245515097883491</v>
      </c>
      <c r="AM74" s="5">
        <f>[2]Stock!AM68</f>
        <v>36.130450922602186</v>
      </c>
      <c r="AN74" s="5">
        <f>[2]Stock!AN68</f>
        <v>36.01375611776772</v>
      </c>
      <c r="AO74" s="5">
        <f>[2]Stock!AO68</f>
        <v>35.895576639784373</v>
      </c>
      <c r="AP74" s="5">
        <f>[2]Stock!AP68</f>
        <v>35.776092116430199</v>
      </c>
      <c r="AQ74" s="30"/>
    </row>
    <row r="75" spans="1:43" x14ac:dyDescent="0.2">
      <c r="A75" t="s">
        <v>32</v>
      </c>
      <c r="B75" s="28">
        <f>[2]Stock!B69</f>
        <v>0</v>
      </c>
      <c r="C75" s="28">
        <f>[2]Stock!C69</f>
        <v>0</v>
      </c>
      <c r="D75" s="28">
        <f>[2]Stock!D69</f>
        <v>0</v>
      </c>
      <c r="E75" s="28">
        <f>[2]Stock!E69</f>
        <v>0</v>
      </c>
      <c r="F75" s="28">
        <f>[2]Stock!F69</f>
        <v>0.78089166002792632</v>
      </c>
      <c r="G75" s="28">
        <f>[2]Stock!G69</f>
        <v>19.567199999020652</v>
      </c>
      <c r="H75" s="28">
        <f>[2]Stock!H69</f>
        <v>25.194100000373567</v>
      </c>
      <c r="I75" s="28">
        <f>[2]Stock!I69</f>
        <v>38.623049997069074</v>
      </c>
      <c r="J75" s="28">
        <f>[2]Stock!J69</f>
        <v>52.600600006381654</v>
      </c>
      <c r="K75" s="28">
        <f>[2]Stock!K69</f>
        <v>70.169319996553853</v>
      </c>
      <c r="L75" s="28">
        <f>[2]Stock!L69</f>
        <v>80.449479998177694</v>
      </c>
      <c r="M75" s="28">
        <f>[2]Stock!M69</f>
        <v>81.634292239103772</v>
      </c>
      <c r="N75" s="5">
        <f>[2]Stock!N69</f>
        <v>97.226786351104963</v>
      </c>
      <c r="O75" s="5">
        <f>[2]Stock!O69</f>
        <v>126.44123314437252</v>
      </c>
      <c r="P75" s="5">
        <f>[2]Stock!P69</f>
        <v>182.9065008672778</v>
      </c>
      <c r="Q75" s="5">
        <f>[2]Stock!Q69</f>
        <v>290.73539611523182</v>
      </c>
      <c r="R75" s="5">
        <f>[2]Stock!R69</f>
        <v>492.41384781562562</v>
      </c>
      <c r="S75" s="5">
        <f>[2]Stock!S69</f>
        <v>856.41197711207656</v>
      </c>
      <c r="T75" s="5">
        <f>[2]Stock!T69</f>
        <v>1476.7809252908678</v>
      </c>
      <c r="U75" s="5">
        <f>[2]Stock!U69</f>
        <v>2450.5013753978956</v>
      </c>
      <c r="V75" s="5">
        <f>[2]Stock!V69</f>
        <v>3832.3205355176265</v>
      </c>
      <c r="W75" s="5">
        <f>[2]Stock!W69</f>
        <v>5603.4675668162281</v>
      </c>
      <c r="X75" s="5">
        <f>[2]Stock!X69</f>
        <v>7689.315875867771</v>
      </c>
      <c r="Y75" s="5">
        <f>[2]Stock!Y69</f>
        <v>10003.366322153372</v>
      </c>
      <c r="Z75" s="5">
        <f>[2]Stock!Z69</f>
        <v>12476.469666027109</v>
      </c>
      <c r="AA75" s="5">
        <f>[2]Stock!AA69</f>
        <v>15063.03905980675</v>
      </c>
      <c r="AB75" s="5">
        <f>[2]Stock!AB69</f>
        <v>17736.094205899768</v>
      </c>
      <c r="AC75" s="5">
        <f>[2]Stock!AC69</f>
        <v>20480.697712195168</v>
      </c>
      <c r="AD75" s="5">
        <f>[2]Stock!AD69</f>
        <v>23289.047178475357</v>
      </c>
      <c r="AE75" s="5">
        <f>[2]Stock!AE69</f>
        <v>26157.300297027989</v>
      </c>
      <c r="AF75" s="5">
        <f>[2]Stock!AF69</f>
        <v>29083.790638491009</v>
      </c>
      <c r="AG75" s="5">
        <f>[2]Stock!AG69</f>
        <v>32068.088708065341</v>
      </c>
      <c r="AH75" s="5">
        <f>[2]Stock!AH69</f>
        <v>35110.382076092937</v>
      </c>
      <c r="AI75" s="5">
        <f>[2]Stock!AI69</f>
        <v>38211.209955602644</v>
      </c>
      <c r="AJ75" s="5">
        <f>[2]Stock!AJ69</f>
        <v>41371.312452729333</v>
      </c>
      <c r="AK75" s="5">
        <f>[2]Stock!AK69</f>
        <v>45004.973140643953</v>
      </c>
      <c r="AL75" s="5">
        <f>[2]Stock!AL69</f>
        <v>48698.405840460771</v>
      </c>
      <c r="AM75" s="5">
        <f>[2]Stock!AM69</f>
        <v>52621.403624189981</v>
      </c>
      <c r="AN75" s="5">
        <f>[2]Stock!AN69</f>
        <v>56717.390669724307</v>
      </c>
      <c r="AO75" s="5">
        <f>[2]Stock!AO69</f>
        <v>60991.56275719007</v>
      </c>
      <c r="AP75" s="5">
        <f>[2]Stock!AP69</f>
        <v>65449.243628359865</v>
      </c>
      <c r="AQ75" s="30"/>
    </row>
    <row r="76" spans="1:43" x14ac:dyDescent="0.2">
      <c r="A76" t="s">
        <v>33</v>
      </c>
      <c r="B76" s="28">
        <f>[2]Stock!B70</f>
        <v>0</v>
      </c>
      <c r="C76" s="28">
        <f>[2]Stock!C70</f>
        <v>0</v>
      </c>
      <c r="D76" s="28">
        <f>[2]Stock!D70</f>
        <v>0</v>
      </c>
      <c r="E76" s="28">
        <f>[2]Stock!E70</f>
        <v>0</v>
      </c>
      <c r="F76" s="28">
        <f>[2]Stock!F70</f>
        <v>0</v>
      </c>
      <c r="G76" s="28">
        <f>[2]Stock!G70</f>
        <v>0</v>
      </c>
      <c r="H76" s="28">
        <f>[2]Stock!H70</f>
        <v>0</v>
      </c>
      <c r="I76" s="28">
        <f>[2]Stock!I70</f>
        <v>0</v>
      </c>
      <c r="J76" s="28">
        <f>[2]Stock!J70</f>
        <v>0</v>
      </c>
      <c r="K76" s="28">
        <f>[2]Stock!K70</f>
        <v>0</v>
      </c>
      <c r="L76" s="28">
        <f>[2]Stock!L70</f>
        <v>25.047547189948052</v>
      </c>
      <c r="M76" s="28">
        <f>[2]Stock!M70</f>
        <v>58.694351489421734</v>
      </c>
      <c r="N76" s="5">
        <f>[2]Stock!N70</f>
        <v>223.07614541812063</v>
      </c>
      <c r="O76" s="5">
        <f>[2]Stock!O70</f>
        <v>483.02572032310229</v>
      </c>
      <c r="P76" s="5">
        <f>[2]Stock!P70</f>
        <v>887.24415738823359</v>
      </c>
      <c r="Q76" s="5">
        <f>[2]Stock!Q70</f>
        <v>1393.1905964668015</v>
      </c>
      <c r="R76" s="5">
        <f>[2]Stock!R70</f>
        <v>1921.8858577445051</v>
      </c>
      <c r="S76" s="5">
        <f>[2]Stock!S70</f>
        <v>2473.9863072534445</v>
      </c>
      <c r="T76" s="5">
        <f>[2]Stock!T70</f>
        <v>3065.4621789175449</v>
      </c>
      <c r="U76" s="5">
        <f>[2]Stock!U70</f>
        <v>3714.6870819642099</v>
      </c>
      <c r="V76" s="5">
        <f>[2]Stock!V70</f>
        <v>4466.964879112219</v>
      </c>
      <c r="W76" s="5">
        <f>[2]Stock!W70</f>
        <v>5325.1781906946981</v>
      </c>
      <c r="X76" s="5">
        <f>[2]Stock!X70</f>
        <v>6289.4857234771562</v>
      </c>
      <c r="Y76" s="5">
        <f>[2]Stock!Y70</f>
        <v>7357.5326180710945</v>
      </c>
      <c r="Z76" s="5">
        <f>[2]Stock!Z70</f>
        <v>8524.931659491207</v>
      </c>
      <c r="AA76" s="5">
        <f>[2]Stock!AA70</f>
        <v>9785.8911834391183</v>
      </c>
      <c r="AB76" s="5">
        <f>[2]Stock!AB70</f>
        <v>11133.840127835374</v>
      </c>
      <c r="AC76" s="5">
        <f>[2]Stock!AC70</f>
        <v>12561.996030444681</v>
      </c>
      <c r="AD76" s="5">
        <f>[2]Stock!AD70</f>
        <v>14063.827868295255</v>
      </c>
      <c r="AE76" s="5">
        <f>[2]Stock!AE70</f>
        <v>15633.317424866134</v>
      </c>
      <c r="AF76" s="5">
        <f>[2]Stock!AF70</f>
        <v>17265.131794365898</v>
      </c>
      <c r="AG76" s="5">
        <f>[2]Stock!AG70</f>
        <v>18954.722134235071</v>
      </c>
      <c r="AH76" s="5">
        <f>[2]Stock!AH70</f>
        <v>20698.276139412366</v>
      </c>
      <c r="AI76" s="5">
        <f>[2]Stock!AI70</f>
        <v>22492.684019986034</v>
      </c>
      <c r="AJ76" s="5">
        <f>[2]Stock!AJ70</f>
        <v>24335.46995998923</v>
      </c>
      <c r="AK76" s="5">
        <f>[2]Stock!AK70</f>
        <v>26224.730652253806</v>
      </c>
      <c r="AL76" s="5">
        <f>[2]Stock!AL70</f>
        <v>28158.99867562014</v>
      </c>
      <c r="AM76" s="5">
        <f>[2]Stock!AM70</f>
        <v>29970.39058910924</v>
      </c>
      <c r="AN76" s="5">
        <f>[2]Stock!AN70</f>
        <v>31717.294513813365</v>
      </c>
      <c r="AO76" s="5">
        <f>[2]Stock!AO70</f>
        <v>33396.351982971522</v>
      </c>
      <c r="AP76" s="5">
        <f>[2]Stock!AP70</f>
        <v>35004.110642967345</v>
      </c>
      <c r="AQ76" s="30"/>
    </row>
    <row r="77" spans="1:43" x14ac:dyDescent="0.2">
      <c r="A77" t="s">
        <v>36</v>
      </c>
      <c r="B77" s="28">
        <f>[2]Stock!B71</f>
        <v>0</v>
      </c>
      <c r="C77" s="28">
        <f>[2]Stock!C71</f>
        <v>0</v>
      </c>
      <c r="D77" s="28">
        <f>[2]Stock!D71</f>
        <v>0</v>
      </c>
      <c r="E77" s="28">
        <f>[2]Stock!E71</f>
        <v>0</v>
      </c>
      <c r="F77" s="28">
        <f>[2]Stock!F71</f>
        <v>0</v>
      </c>
      <c r="G77" s="28">
        <f>[2]Stock!G71</f>
        <v>0</v>
      </c>
      <c r="H77" s="28">
        <f>[2]Stock!H71</f>
        <v>0</v>
      </c>
      <c r="I77" s="28">
        <f>[2]Stock!I71</f>
        <v>0</v>
      </c>
      <c r="J77" s="28">
        <f>[2]Stock!J71</f>
        <v>0</v>
      </c>
      <c r="K77" s="28">
        <f>[2]Stock!K71</f>
        <v>0</v>
      </c>
      <c r="L77" s="28">
        <f>[2]Stock!L71</f>
        <v>0</v>
      </c>
      <c r="M77" s="28">
        <f>[2]Stock!M71</f>
        <v>0</v>
      </c>
      <c r="N77" s="5">
        <f>[2]Stock!N71</f>
        <v>0</v>
      </c>
      <c r="O77" s="5">
        <f>[2]Stock!O71</f>
        <v>0</v>
      </c>
      <c r="P77" s="5">
        <f>[2]Stock!P71</f>
        <v>0</v>
      </c>
      <c r="Q77" s="5">
        <f>[2]Stock!Q71</f>
        <v>0</v>
      </c>
      <c r="R77" s="5">
        <f>[2]Stock!R71</f>
        <v>0</v>
      </c>
      <c r="S77" s="5">
        <f>[2]Stock!S71</f>
        <v>0</v>
      </c>
      <c r="T77" s="5">
        <f>[2]Stock!T71</f>
        <v>0</v>
      </c>
      <c r="U77" s="5">
        <f>[2]Stock!U71</f>
        <v>0</v>
      </c>
      <c r="V77" s="5">
        <f>[2]Stock!V71</f>
        <v>0</v>
      </c>
      <c r="W77" s="5">
        <f>[2]Stock!W71</f>
        <v>0</v>
      </c>
      <c r="X77" s="5">
        <f>[2]Stock!X71</f>
        <v>0</v>
      </c>
      <c r="Y77" s="5">
        <f>[2]Stock!Y71</f>
        <v>0</v>
      </c>
      <c r="Z77" s="5">
        <f>[2]Stock!Z71</f>
        <v>0</v>
      </c>
      <c r="AA77" s="5">
        <f>[2]Stock!AA71</f>
        <v>0</v>
      </c>
      <c r="AB77" s="5">
        <f>[2]Stock!AB71</f>
        <v>0</v>
      </c>
      <c r="AC77" s="5">
        <f>[2]Stock!AC71</f>
        <v>0</v>
      </c>
      <c r="AD77" s="5">
        <f>[2]Stock!AD71</f>
        <v>0</v>
      </c>
      <c r="AE77" s="5">
        <f>[2]Stock!AE71</f>
        <v>0</v>
      </c>
      <c r="AF77" s="5">
        <f>[2]Stock!AF71</f>
        <v>0</v>
      </c>
      <c r="AG77" s="5">
        <f>[2]Stock!AG71</f>
        <v>0</v>
      </c>
      <c r="AH77" s="5">
        <f>[2]Stock!AH71</f>
        <v>0</v>
      </c>
      <c r="AI77" s="5">
        <f>[2]Stock!AI71</f>
        <v>0</v>
      </c>
      <c r="AJ77" s="5">
        <f>[2]Stock!AJ71</f>
        <v>0</v>
      </c>
      <c r="AK77" s="5">
        <f>[2]Stock!AK71</f>
        <v>0</v>
      </c>
      <c r="AL77" s="5">
        <f>[2]Stock!AL71</f>
        <v>0</v>
      </c>
      <c r="AM77" s="5">
        <f>[2]Stock!AM71</f>
        <v>0</v>
      </c>
      <c r="AN77" s="5">
        <f>[2]Stock!AN71</f>
        <v>0</v>
      </c>
      <c r="AO77" s="5">
        <f>[2]Stock!AO71</f>
        <v>0</v>
      </c>
      <c r="AP77" s="5">
        <f>[2]Stock!AP71</f>
        <v>0</v>
      </c>
      <c r="AQ77" s="30"/>
    </row>
    <row r="78" spans="1:43" x14ac:dyDescent="0.2">
      <c r="A78" t="s">
        <v>34</v>
      </c>
      <c r="B78" s="28">
        <f>[2]Stock!B72</f>
        <v>0</v>
      </c>
      <c r="C78" s="28">
        <f>[2]Stock!C72</f>
        <v>0</v>
      </c>
      <c r="D78" s="28">
        <f>[2]Stock!D72</f>
        <v>0</v>
      </c>
      <c r="E78" s="28">
        <f>[2]Stock!E72</f>
        <v>0</v>
      </c>
      <c r="F78" s="28">
        <f>[2]Stock!F72</f>
        <v>0</v>
      </c>
      <c r="G78" s="28">
        <f>[2]Stock!G72</f>
        <v>0</v>
      </c>
      <c r="H78" s="28">
        <f>[2]Stock!H72</f>
        <v>0</v>
      </c>
      <c r="I78" s="28">
        <f>[2]Stock!I72</f>
        <v>0</v>
      </c>
      <c r="J78" s="28">
        <f>[2]Stock!J72</f>
        <v>0</v>
      </c>
      <c r="K78" s="28">
        <f>[2]Stock!K72</f>
        <v>0</v>
      </c>
      <c r="L78" s="28">
        <f>[2]Stock!L72</f>
        <v>0</v>
      </c>
      <c r="M78" s="28">
        <f>[2]Stock!M72</f>
        <v>0</v>
      </c>
      <c r="N78" s="5">
        <f>[2]Stock!N72</f>
        <v>3.046753945810104E-3</v>
      </c>
      <c r="O78" s="5">
        <f>[2]Stock!O72</f>
        <v>9.7020025397723478E-3</v>
      </c>
      <c r="P78" s="5">
        <f>[2]Stock!P72</f>
        <v>2.4808672001971455E-2</v>
      </c>
      <c r="Q78" s="5">
        <f>[2]Stock!Q72</f>
        <v>5.9098770825542143E-2</v>
      </c>
      <c r="R78" s="5">
        <f>[2]Stock!R72</f>
        <v>0.13692846366722622</v>
      </c>
      <c r="S78" s="5">
        <f>[2]Stock!S72</f>
        <v>0.31355090661441187</v>
      </c>
      <c r="T78" s="5">
        <f>[2]Stock!T72</f>
        <v>0.71422541916586213</v>
      </c>
      <c r="U78" s="5">
        <f>[2]Stock!U72</f>
        <v>1.6224213223908717</v>
      </c>
      <c r="V78" s="5">
        <f>[2]Stock!V72</f>
        <v>3.6773151194516234</v>
      </c>
      <c r="W78" s="5">
        <f>[2]Stock!W72</f>
        <v>8.3081988298564422</v>
      </c>
      <c r="X78" s="5">
        <f>[2]Stock!X72</f>
        <v>18.653619937413485</v>
      </c>
      <c r="Y78" s="5">
        <f>[2]Stock!Y72</f>
        <v>41.336653294752267</v>
      </c>
      <c r="Z78" s="5">
        <f>[2]Stock!Z72</f>
        <v>89.192908424126358</v>
      </c>
      <c r="AA78" s="5">
        <f>[2]Stock!AA72</f>
        <v>183.0775873080641</v>
      </c>
      <c r="AB78" s="5">
        <f>[2]Stock!AB72</f>
        <v>346.73886125130599</v>
      </c>
      <c r="AC78" s="5">
        <f>[2]Stock!AC72</f>
        <v>591.71464858433978</v>
      </c>
      <c r="AD78" s="5">
        <f>[2]Stock!AD72</f>
        <v>908.02023104018235</v>
      </c>
      <c r="AE78" s="5">
        <f>[2]Stock!AE72</f>
        <v>1274.3828028774901</v>
      </c>
      <c r="AF78" s="5">
        <f>[2]Stock!AF72</f>
        <v>1672.2449104977759</v>
      </c>
      <c r="AG78" s="5">
        <f>[2]Stock!AG72</f>
        <v>2090.1308057417591</v>
      </c>
      <c r="AH78" s="5">
        <f>[2]Stock!AH72</f>
        <v>2522.0392348264263</v>
      </c>
      <c r="AI78" s="5">
        <f>[2]Stock!AI72</f>
        <v>2965.1029764358636</v>
      </c>
      <c r="AJ78" s="5">
        <f>[2]Stock!AJ72</f>
        <v>3418.0409086075861</v>
      </c>
      <c r="AK78" s="5">
        <f>[2]Stock!AK72</f>
        <v>3880.3376257065934</v>
      </c>
      <c r="AL78" s="5">
        <f>[2]Stock!AL72</f>
        <v>4351.8260110576612</v>
      </c>
      <c r="AM78" s="5">
        <f>[2]Stock!AM72</f>
        <v>4832.5135282352476</v>
      </c>
      <c r="AN78" s="5">
        <f>[2]Stock!AN72</f>
        <v>5322.4811545168432</v>
      </c>
      <c r="AO78" s="5">
        <f>[2]Stock!AO72</f>
        <v>5821.8493903374356</v>
      </c>
      <c r="AP78" s="5">
        <f>[2]Stock!AP72</f>
        <v>6330.7587189882443</v>
      </c>
      <c r="AQ78" s="30"/>
    </row>
    <row r="79" spans="1:43" x14ac:dyDescent="0.2">
      <c r="A79" t="s">
        <v>40</v>
      </c>
      <c r="B79" s="28">
        <f>[2]Stock!B73</f>
        <v>0</v>
      </c>
      <c r="C79" s="28">
        <f>[2]Stock!C73</f>
        <v>0</v>
      </c>
      <c r="D79" s="28">
        <f>[2]Stock!D73</f>
        <v>0</v>
      </c>
      <c r="E79" s="28">
        <f>[2]Stock!E73</f>
        <v>0</v>
      </c>
      <c r="F79" s="28">
        <f>[2]Stock!F73</f>
        <v>0</v>
      </c>
      <c r="G79" s="28">
        <f>[2]Stock!G73</f>
        <v>0</v>
      </c>
      <c r="H79" s="28">
        <f>[2]Stock!H73</f>
        <v>0</v>
      </c>
      <c r="I79" s="28">
        <f>[2]Stock!I73</f>
        <v>0</v>
      </c>
      <c r="J79" s="28">
        <f>[2]Stock!J73</f>
        <v>0</v>
      </c>
      <c r="K79" s="28">
        <f>[2]Stock!K73</f>
        <v>0</v>
      </c>
      <c r="L79" s="28">
        <f>[2]Stock!L73</f>
        <v>0</v>
      </c>
      <c r="M79" s="28">
        <f>[2]Stock!M73</f>
        <v>0</v>
      </c>
      <c r="N79" s="5">
        <f>[2]Stock!N73</f>
        <v>0</v>
      </c>
      <c r="O79" s="5">
        <f>[2]Stock!O73</f>
        <v>0</v>
      </c>
      <c r="P79" s="5">
        <f>[2]Stock!P73</f>
        <v>0</v>
      </c>
      <c r="Q79" s="5">
        <f>[2]Stock!Q73</f>
        <v>0</v>
      </c>
      <c r="R79" s="5">
        <f>[2]Stock!R73</f>
        <v>0</v>
      </c>
      <c r="S79" s="5">
        <f>[2]Stock!S73</f>
        <v>0</v>
      </c>
      <c r="T79" s="5">
        <f>[2]Stock!T73</f>
        <v>0</v>
      </c>
      <c r="U79" s="5">
        <f>[2]Stock!U73</f>
        <v>0</v>
      </c>
      <c r="V79" s="5">
        <f>[2]Stock!V73</f>
        <v>0</v>
      </c>
      <c r="W79" s="5">
        <f>[2]Stock!W73</f>
        <v>0</v>
      </c>
      <c r="X79" s="5">
        <f>[2]Stock!X73</f>
        <v>0</v>
      </c>
      <c r="Y79" s="5">
        <f>[2]Stock!Y73</f>
        <v>0</v>
      </c>
      <c r="Z79" s="5">
        <f>[2]Stock!Z73</f>
        <v>0</v>
      </c>
      <c r="AA79" s="5">
        <f>[2]Stock!AA73</f>
        <v>0</v>
      </c>
      <c r="AB79" s="5">
        <f>[2]Stock!AB73</f>
        <v>0</v>
      </c>
      <c r="AC79" s="5">
        <f>[2]Stock!AC73</f>
        <v>0</v>
      </c>
      <c r="AD79" s="5">
        <f>[2]Stock!AD73</f>
        <v>0</v>
      </c>
      <c r="AE79" s="5">
        <f>[2]Stock!AE73</f>
        <v>0</v>
      </c>
      <c r="AF79" s="5">
        <f>[2]Stock!AF73</f>
        <v>0</v>
      </c>
      <c r="AG79" s="5">
        <f>[2]Stock!AG73</f>
        <v>0</v>
      </c>
      <c r="AH79" s="5">
        <f>[2]Stock!AH73</f>
        <v>0</v>
      </c>
      <c r="AI79" s="5">
        <f>[2]Stock!AI73</f>
        <v>0</v>
      </c>
      <c r="AJ79" s="5">
        <f>[2]Stock!AJ73</f>
        <v>0</v>
      </c>
      <c r="AK79" s="5">
        <f>[2]Stock!AK73</f>
        <v>0</v>
      </c>
      <c r="AL79" s="5">
        <f>[2]Stock!AL73</f>
        <v>0</v>
      </c>
      <c r="AM79" s="5">
        <f>[2]Stock!AM73</f>
        <v>0</v>
      </c>
      <c r="AN79" s="5">
        <f>[2]Stock!AN73</f>
        <v>0</v>
      </c>
      <c r="AO79" s="5">
        <f>[2]Stock!AO73</f>
        <v>0</v>
      </c>
      <c r="AP79" s="5">
        <f>[2]Stock!AP73</f>
        <v>0</v>
      </c>
      <c r="AQ79" s="30"/>
    </row>
    <row r="80" spans="1:43" x14ac:dyDescent="0.2">
      <c r="A80" s="12" t="s">
        <v>41</v>
      </c>
      <c r="B80" s="28">
        <f>[2]Stock!B74</f>
        <v>66078.999990595505</v>
      </c>
      <c r="C80" s="28">
        <f>[2]Stock!C74</f>
        <v>76541.000012982186</v>
      </c>
      <c r="D80" s="28">
        <f>[2]Stock!D74</f>
        <v>89682.999998232204</v>
      </c>
      <c r="E80" s="28">
        <f>[2]Stock!E74</f>
        <v>93932.000003180903</v>
      </c>
      <c r="F80" s="28">
        <f>[2]Stock!F74</f>
        <v>98393.000009186362</v>
      </c>
      <c r="G80" s="28">
        <f>[2]Stock!G74</f>
        <v>101221.99999631995</v>
      </c>
      <c r="H80" s="28">
        <f>[2]Stock!H74</f>
        <v>102299.999979402</v>
      </c>
      <c r="I80" s="28">
        <f>[2]Stock!I74</f>
        <v>103154.9999815749</v>
      </c>
      <c r="J80" s="28">
        <f>[2]Stock!J74</f>
        <v>104337.99999493157</v>
      </c>
      <c r="K80" s="28">
        <f>[2]Stock!K74</f>
        <v>106633.99999253079</v>
      </c>
      <c r="L80" s="28">
        <f>[2]Stock!L74</f>
        <v>111724.05163287949</v>
      </c>
      <c r="M80" s="28">
        <f>[2]Stock!M74</f>
        <v>115734.46523604493</v>
      </c>
      <c r="N80" s="5">
        <f>[2]Stock!N74</f>
        <v>117988.90737100103</v>
      </c>
      <c r="O80" s="5">
        <f>[2]Stock!O74</f>
        <v>120188.6143249491</v>
      </c>
      <c r="P80" s="5">
        <f>[2]Stock!P74</f>
        <v>122425.01489369305</v>
      </c>
      <c r="Q80" s="5">
        <f>[2]Stock!Q74</f>
        <v>124698.90892349374</v>
      </c>
      <c r="R80" s="5">
        <f>[2]Stock!R74</f>
        <v>127011.11456816459</v>
      </c>
      <c r="S80" s="5">
        <f>[2]Stock!S74</f>
        <v>129362.40062877156</v>
      </c>
      <c r="T80" s="5">
        <f>[2]Stock!T74</f>
        <v>129253.61140488856</v>
      </c>
      <c r="U80" s="5">
        <f>[2]Stock!U74</f>
        <v>126694.45016515748</v>
      </c>
      <c r="V80" s="5">
        <f>[2]Stock!V74</f>
        <v>119194.52824813605</v>
      </c>
      <c r="W80" s="5">
        <f>[2]Stock!W74</f>
        <v>101766.61634778116</v>
      </c>
      <c r="X80" s="5">
        <f>[2]Stock!X74</f>
        <v>81931.556195450394</v>
      </c>
      <c r="Y80" s="5">
        <f>[2]Stock!Y74</f>
        <v>59693.320355696553</v>
      </c>
      <c r="Z80" s="5">
        <f>[2]Stock!Z74</f>
        <v>45822.912495976321</v>
      </c>
      <c r="AA80" s="5">
        <f>[2]Stock!AA74</f>
        <v>48410.544970824805</v>
      </c>
      <c r="AB80" s="5">
        <f>[2]Stock!AB74</f>
        <v>51200.522887506675</v>
      </c>
      <c r="AC80" s="5">
        <f>[2]Stock!AC74</f>
        <v>54139.871645477862</v>
      </c>
      <c r="AD80" s="5">
        <f>[2]Stock!AD74</f>
        <v>57188.69122930392</v>
      </c>
      <c r="AE80" s="5">
        <f>[2]Stock!AE74</f>
        <v>60322.920483674345</v>
      </c>
      <c r="AF80" s="5">
        <f>[2]Stock!AF74</f>
        <v>63528.026159207322</v>
      </c>
      <c r="AG80" s="5">
        <f>[2]Stock!AG74</f>
        <v>66794.942081276706</v>
      </c>
      <c r="AH80" s="5">
        <f>[2]Stock!AH74</f>
        <v>70116.586379297718</v>
      </c>
      <c r="AI80" s="5">
        <f>[2]Stock!AI74</f>
        <v>73482.911434100723</v>
      </c>
      <c r="AJ80" s="5">
        <f>[2]Stock!AJ74</f>
        <v>76947.75698739606</v>
      </c>
      <c r="AK80" s="5">
        <f>[2]Stock!AK74</f>
        <v>80477.927681607209</v>
      </c>
      <c r="AL80" s="5">
        <f>[2]Stock!AL74</f>
        <v>84074.671121920561</v>
      </c>
      <c r="AM80" s="5">
        <f>[2]Stock!AM74</f>
        <v>87740.411714174144</v>
      </c>
      <c r="AN80" s="5">
        <f>[2]Stock!AN74</f>
        <v>91475.255049779909</v>
      </c>
      <c r="AO80" s="5">
        <f>[2]Stock!AO74</f>
        <v>95280.45608452188</v>
      </c>
      <c r="AP80" s="5">
        <f>[2]Stock!AP74</f>
        <v>99158.675128802919</v>
      </c>
      <c r="AQ80" s="31"/>
    </row>
    <row r="81" spans="1:43" x14ac:dyDescent="0.2">
      <c r="A81" t="s">
        <v>28</v>
      </c>
      <c r="B81" s="28">
        <f>[2]Stock!B75</f>
        <v>7613.483613016434</v>
      </c>
      <c r="C81" s="28">
        <f>[2]Stock!C75</f>
        <v>8818.8932853957795</v>
      </c>
      <c r="D81" s="28">
        <f>[2]Stock!D75</f>
        <v>10333.08692549632</v>
      </c>
      <c r="E81" s="28">
        <f>[2]Stock!E75</f>
        <v>10822.647783166496</v>
      </c>
      <c r="F81" s="28">
        <f>[2]Stock!F75</f>
        <v>11336.634835758434</v>
      </c>
      <c r="G81" s="28">
        <f>[2]Stock!G75</f>
        <v>11662.58627337599</v>
      </c>
      <c r="H81" s="28">
        <f>[2]Stock!H75</f>
        <v>11786.791167626745</v>
      </c>
      <c r="I81" s="28">
        <f>[2]Stock!I75</f>
        <v>11885.302472377098</v>
      </c>
      <c r="J81" s="28">
        <f>[2]Stock!J75</f>
        <v>12021.605249616026</v>
      </c>
      <c r="K81" s="28">
        <f>[2]Stock!K75</f>
        <v>12286.145547739417</v>
      </c>
      <c r="L81" s="28">
        <f>[2]Stock!L75</f>
        <v>12921.26207023302</v>
      </c>
      <c r="M81" s="28">
        <f>[2]Stock!M75</f>
        <v>13383.329125286664</v>
      </c>
      <c r="N81" s="5">
        <f>[2]Stock!N75</f>
        <v>13365.82521390753</v>
      </c>
      <c r="O81" s="5">
        <f>[2]Stock!O75</f>
        <v>13347.149314171778</v>
      </c>
      <c r="P81" s="5">
        <f>[2]Stock!P75</f>
        <v>13327.306402311149</v>
      </c>
      <c r="Q81" s="5">
        <f>[2]Stock!Q75</f>
        <v>13306.301760562586</v>
      </c>
      <c r="R81" s="5">
        <f>[2]Stock!R75</f>
        <v>13284.140974824732</v>
      </c>
      <c r="S81" s="5">
        <f>[2]Stock!S75</f>
        <v>13260.829932182241</v>
      </c>
      <c r="T81" s="5">
        <f>[2]Stock!T75</f>
        <v>13236.37481829938</v>
      </c>
      <c r="U81" s="5">
        <f>[2]Stock!U75</f>
        <v>13210.782114684553</v>
      </c>
      <c r="V81" s="5">
        <f>[2]Stock!V75</f>
        <v>13184.064068931262</v>
      </c>
      <c r="W81" s="5">
        <f>[2]Stock!W75</f>
        <v>13156.235323883746</v>
      </c>
      <c r="X81" s="5">
        <f>[2]Stock!X75</f>
        <v>13127.332469140185</v>
      </c>
      <c r="Y81" s="5">
        <f>[2]Stock!Y75</f>
        <v>13097.38870721975</v>
      </c>
      <c r="Z81" s="5">
        <f>[2]Stock!Z75</f>
        <v>13066.442563823643</v>
      </c>
      <c r="AA81" s="5">
        <f>[2]Stock!AA75</f>
        <v>13034.514035825656</v>
      </c>
      <c r="AB81" s="5">
        <f>[2]Stock!AB75</f>
        <v>13001.623197563044</v>
      </c>
      <c r="AC81" s="5">
        <f>[2]Stock!AC75</f>
        <v>12967.794496049331</v>
      </c>
      <c r="AD81" s="5">
        <f>[2]Stock!AD75</f>
        <v>12933.038448328611</v>
      </c>
      <c r="AE81" s="5">
        <f>[2]Stock!AE75</f>
        <v>12897.364695928132</v>
      </c>
      <c r="AF81" s="5">
        <f>[2]Stock!AF75</f>
        <v>12860.782017853306</v>
      </c>
      <c r="AG81" s="5">
        <f>[2]Stock!AG75</f>
        <v>12823.30047483923</v>
      </c>
      <c r="AH81" s="5">
        <f>[2]Stock!AH75</f>
        <v>12784.933517163081</v>
      </c>
      <c r="AI81" s="5">
        <f>[2]Stock!AI75</f>
        <v>12745.701118783214</v>
      </c>
      <c r="AJ81" s="5">
        <f>[2]Stock!AJ75</f>
        <v>12705.627559402514</v>
      </c>
      <c r="AK81" s="5">
        <f>[2]Stock!AK75</f>
        <v>12664.7625240703</v>
      </c>
      <c r="AL81" s="5">
        <f>[2]Stock!AL75</f>
        <v>12623.201866651307</v>
      </c>
      <c r="AM81" s="5">
        <f>[2]Stock!AM75</f>
        <v>12581.026799135325</v>
      </c>
      <c r="AN81" s="5">
        <f>[2]Stock!AN75</f>
        <v>12538.266139377462</v>
      </c>
      <c r="AO81" s="5">
        <f>[2]Stock!AO75</f>
        <v>12494.95700371193</v>
      </c>
      <c r="AP81" s="5">
        <f>[2]Stock!AP75</f>
        <v>12451.242446435332</v>
      </c>
      <c r="AQ81" s="30"/>
    </row>
    <row r="82" spans="1:43" x14ac:dyDescent="0.2">
      <c r="A82" t="s">
        <v>29</v>
      </c>
      <c r="B82" s="28">
        <f>[2]Stock!B76</f>
        <v>52654.337489306126</v>
      </c>
      <c r="C82" s="28">
        <f>[2]Stock!C76</f>
        <v>60990.869217544714</v>
      </c>
      <c r="D82" s="28">
        <f>[2]Stock!D76</f>
        <v>71462.929972191341</v>
      </c>
      <c r="E82" s="28">
        <f>[2]Stock!E76</f>
        <v>74848.699736934665</v>
      </c>
      <c r="F82" s="28">
        <f>[2]Stock!F76</f>
        <v>78403.399412920044</v>
      </c>
      <c r="G82" s="28">
        <f>[2]Stock!G76</f>
        <v>80657.65749946759</v>
      </c>
      <c r="H82" s="28">
        <f>[2]Stock!H76</f>
        <v>81516.65014358671</v>
      </c>
      <c r="I82" s="28">
        <f>[2]Stock!I76</f>
        <v>82197.947661318161</v>
      </c>
      <c r="J82" s="28">
        <f>[2]Stock!J76</f>
        <v>83140.608445561273</v>
      </c>
      <c r="K82" s="28">
        <f>[2]Stock!K76</f>
        <v>84970.15124684824</v>
      </c>
      <c r="L82" s="28">
        <f>[2]Stock!L76</f>
        <v>88851.74498129233</v>
      </c>
      <c r="M82" s="28">
        <f>[2]Stock!M76</f>
        <v>91976.502841086345</v>
      </c>
      <c r="N82" s="5">
        <f>[2]Stock!N76</f>
        <v>93768.132615674913</v>
      </c>
      <c r="O82" s="5">
        <f>[2]Stock!O76</f>
        <v>95218.861414583866</v>
      </c>
      <c r="P82" s="5">
        <f>[2]Stock!P76</f>
        <v>96316.144305148744</v>
      </c>
      <c r="Q82" s="5">
        <f>[2]Stock!Q76</f>
        <v>97125.272698686473</v>
      </c>
      <c r="R82" s="5">
        <f>[2]Stock!R76</f>
        <v>97779.86168768318</v>
      </c>
      <c r="S82" s="5">
        <f>[2]Stock!S76</f>
        <v>98378.890402625242</v>
      </c>
      <c r="T82" s="5">
        <f>[2]Stock!T76</f>
        <v>96463.301174511071</v>
      </c>
      <c r="U82" s="5">
        <f>[2]Stock!U76</f>
        <v>92051.536495008317</v>
      </c>
      <c r="V82" s="5">
        <f>[2]Stock!V76</f>
        <v>82645.447669603382</v>
      </c>
      <c r="W82" s="5">
        <f>[2]Stock!W76</f>
        <v>63232.849266333935</v>
      </c>
      <c r="X82" s="5">
        <f>[2]Stock!X76</f>
        <v>41285.559958376871</v>
      </c>
      <c r="Y82" s="5">
        <f>[2]Stock!Y76</f>
        <v>16742.73058020942</v>
      </c>
      <c r="Z82" s="5">
        <f>[2]Stock!Z76</f>
        <v>339.69636242477054</v>
      </c>
      <c r="AA82" s="5">
        <f>[2]Stock!AA76</f>
        <v>193.31145023725003</v>
      </c>
      <c r="AB82" s="5">
        <f>[2]Stock!AB76</f>
        <v>100.85932239145245</v>
      </c>
      <c r="AC82" s="5">
        <f>[2]Stock!AC76</f>
        <v>49.297667329148368</v>
      </c>
      <c r="AD82" s="5">
        <f>[2]Stock!AD76</f>
        <v>22.773118487182263</v>
      </c>
      <c r="AE82" s="5">
        <f>[2]Stock!AE76</f>
        <v>11.761052241092264</v>
      </c>
      <c r="AF82" s="5">
        <f>[2]Stock!AF76</f>
        <v>10.86954925999652</v>
      </c>
      <c r="AG82" s="5">
        <f>[2]Stock!AG76</f>
        <v>18.107949340544383</v>
      </c>
      <c r="AH82" s="5">
        <f>[2]Stock!AH76</f>
        <v>36.472839242699983</v>
      </c>
      <c r="AI82" s="5">
        <f>[2]Stock!AI76</f>
        <v>2.1057871720048862</v>
      </c>
      <c r="AJ82" s="5">
        <f>[2]Stock!AJ76</f>
        <v>2.1478966892329079</v>
      </c>
      <c r="AK82" s="5">
        <f>[2]Stock!AK76</f>
        <v>2.1908675951824348</v>
      </c>
      <c r="AL82" s="5">
        <f>[2]Stock!AL76</f>
        <v>1.1173380015678873</v>
      </c>
      <c r="AM82" s="5">
        <f>[2]Stock!AM76</f>
        <v>1.1396879407738854</v>
      </c>
      <c r="AN82" s="5">
        <f>[2]Stock!AN76</f>
        <v>1.1624813595218653</v>
      </c>
      <c r="AO82" s="5">
        <f>[2]Stock!AO76</f>
        <v>3.952432418292733E-7</v>
      </c>
      <c r="AP82" s="5">
        <f>[2]Stock!AP76</f>
        <v>0</v>
      </c>
      <c r="AQ82" s="30"/>
    </row>
    <row r="83" spans="1:43" x14ac:dyDescent="0.2">
      <c r="A83" t="s">
        <v>30</v>
      </c>
      <c r="B83" s="28">
        <f>[2]Stock!B77</f>
        <v>5811.1788882729415</v>
      </c>
      <c r="C83" s="28">
        <f>[2]Stock!C77</f>
        <v>6731.237510041693</v>
      </c>
      <c r="D83" s="28">
        <f>[2]Stock!D77</f>
        <v>7886.9831005445358</v>
      </c>
      <c r="E83" s="28">
        <f>[2]Stock!E77</f>
        <v>8260.6524830797352</v>
      </c>
      <c r="F83" s="28">
        <f>[2]Stock!F77</f>
        <v>8652.9657605078755</v>
      </c>
      <c r="G83" s="28">
        <f>[2]Stock!G77</f>
        <v>8901.7562234763682</v>
      </c>
      <c r="H83" s="28">
        <f>[2]Stock!H77</f>
        <v>8996.5586681885507</v>
      </c>
      <c r="I83" s="28">
        <f>[2]Stock!I77</f>
        <v>9071.7498478796442</v>
      </c>
      <c r="J83" s="28">
        <f>[2]Stock!J77</f>
        <v>9175.7862997542688</v>
      </c>
      <c r="K83" s="28">
        <f>[2]Stock!K77</f>
        <v>9377.7031979431395</v>
      </c>
      <c r="L83" s="28">
        <f>[2]Stock!L77</f>
        <v>9904.2499894275334</v>
      </c>
      <c r="M83" s="28">
        <f>[2]Stock!M77</f>
        <v>10256.930290048924</v>
      </c>
      <c r="N83" s="5">
        <f>[2]Stock!N77</f>
        <v>10737.235677806926</v>
      </c>
      <c r="O83" s="5">
        <f>[2]Stock!O77</f>
        <v>11504.853487034723</v>
      </c>
      <c r="P83" s="5">
        <f>[2]Stock!P77</f>
        <v>12663.696285769438</v>
      </c>
      <c r="Q83" s="5">
        <f>[2]Stock!Q77</f>
        <v>14149.129384269076</v>
      </c>
      <c r="R83" s="5">
        <f>[2]Stock!R77</f>
        <v>15828.006277790248</v>
      </c>
      <c r="S83" s="5">
        <f>[2]Stock!S77</f>
        <v>17601.253810659939</v>
      </c>
      <c r="T83" s="5">
        <f>[2]Stock!T77</f>
        <v>19426.642538842374</v>
      </c>
      <c r="U83" s="5">
        <f>[2]Stock!U77</f>
        <v>21290.217919451719</v>
      </c>
      <c r="V83" s="5">
        <f>[2]Stock!V77</f>
        <v>23187.324579178385</v>
      </c>
      <c r="W83" s="5">
        <f>[2]Stock!W77</f>
        <v>25115.350582731262</v>
      </c>
      <c r="X83" s="5">
        <f>[2]Stock!X77</f>
        <v>27071.076610235112</v>
      </c>
      <c r="Y83" s="5">
        <f>[2]Stock!Y77</f>
        <v>29049.181931137042</v>
      </c>
      <c r="Z83" s="5">
        <f>[2]Stock!Z77</f>
        <v>31042.05607272077</v>
      </c>
      <c r="AA83" s="5">
        <f>[2]Stock!AA77</f>
        <v>33042.75329188654</v>
      </c>
      <c r="AB83" s="5">
        <f>[2]Stock!AB77</f>
        <v>35050.333619333294</v>
      </c>
      <c r="AC83" s="5">
        <f>[2]Stock!AC77</f>
        <v>37070.815913708459</v>
      </c>
      <c r="AD83" s="5">
        <f>[2]Stock!AD77</f>
        <v>39112.205444288695</v>
      </c>
      <c r="AE83" s="5">
        <f>[2]Stock!AE77</f>
        <v>41180.16263724801</v>
      </c>
      <c r="AF83" s="5">
        <f>[2]Stock!AF77</f>
        <v>43276.73698633803</v>
      </c>
      <c r="AG83" s="5">
        <f>[2]Stock!AG77</f>
        <v>45400.317344400253</v>
      </c>
      <c r="AH83" s="5">
        <f>[2]Stock!AH77</f>
        <v>47546.244232474397</v>
      </c>
      <c r="AI83" s="5">
        <f>[2]Stock!AI77</f>
        <v>49709.883128362933</v>
      </c>
      <c r="AJ83" s="5">
        <f>[2]Stock!AJ77</f>
        <v>51891.333422045311</v>
      </c>
      <c r="AK83" s="5">
        <f>[2]Stock!AK77</f>
        <v>54096.190047145465</v>
      </c>
      <c r="AL83" s="5">
        <f>[2]Stock!AL77</f>
        <v>56331.495888060243</v>
      </c>
      <c r="AM83" s="5">
        <f>[2]Stock!AM77</f>
        <v>58602.731671679976</v>
      </c>
      <c r="AN83" s="5">
        <f>[2]Stock!AN77</f>
        <v>60913.356936573437</v>
      </c>
      <c r="AO83" s="5">
        <f>[2]Stock!AO77</f>
        <v>63265.542612363017</v>
      </c>
      <c r="AP83" s="5">
        <f>[2]Stock!AP77</f>
        <v>65660.845132448507</v>
      </c>
      <c r="AQ83" s="30"/>
    </row>
    <row r="84" spans="1:43" x14ac:dyDescent="0.2">
      <c r="A84" t="s">
        <v>31</v>
      </c>
      <c r="B84" s="28">
        <f>[2]Stock!B78</f>
        <v>0</v>
      </c>
      <c r="C84" s="28">
        <f>[2]Stock!C78</f>
        <v>0</v>
      </c>
      <c r="D84" s="28">
        <f>[2]Stock!D78</f>
        <v>0</v>
      </c>
      <c r="E84" s="28">
        <f>[2]Stock!E78</f>
        <v>0</v>
      </c>
      <c r="F84" s="28">
        <f>[2]Stock!F78</f>
        <v>0</v>
      </c>
      <c r="G84" s="28">
        <f>[2]Stock!G78</f>
        <v>0</v>
      </c>
      <c r="H84" s="28">
        <f>[2]Stock!H78</f>
        <v>0</v>
      </c>
      <c r="I84" s="28">
        <f>[2]Stock!I78</f>
        <v>0</v>
      </c>
      <c r="J84" s="28">
        <f>[2]Stock!J78</f>
        <v>0</v>
      </c>
      <c r="K84" s="28">
        <f>[2]Stock!K78</f>
        <v>0</v>
      </c>
      <c r="L84" s="28">
        <f>[2]Stock!L78</f>
        <v>0</v>
      </c>
      <c r="M84" s="28">
        <f>[2]Stock!M78</f>
        <v>0</v>
      </c>
      <c r="N84" s="5">
        <f>[2]Stock!N78</f>
        <v>0</v>
      </c>
      <c r="O84" s="5">
        <f>[2]Stock!O78</f>
        <v>0</v>
      </c>
      <c r="P84" s="5">
        <f>[2]Stock!P78</f>
        <v>0</v>
      </c>
      <c r="Q84" s="5">
        <f>[2]Stock!Q78</f>
        <v>0</v>
      </c>
      <c r="R84" s="5">
        <f>[2]Stock!R78</f>
        <v>0</v>
      </c>
      <c r="S84" s="5">
        <f>[2]Stock!S78</f>
        <v>0</v>
      </c>
      <c r="T84" s="5">
        <f>[2]Stock!T78</f>
        <v>0</v>
      </c>
      <c r="U84" s="5">
        <f>[2]Stock!U78</f>
        <v>0</v>
      </c>
      <c r="V84" s="5">
        <f>[2]Stock!V78</f>
        <v>0</v>
      </c>
      <c r="W84" s="5">
        <f>[2]Stock!W78</f>
        <v>0</v>
      </c>
      <c r="X84" s="5">
        <f>[2]Stock!X78</f>
        <v>0</v>
      </c>
      <c r="Y84" s="5">
        <f>[2]Stock!Y78</f>
        <v>0</v>
      </c>
      <c r="Z84" s="5">
        <f>[2]Stock!Z78</f>
        <v>0</v>
      </c>
      <c r="AA84" s="5">
        <f>[2]Stock!AA78</f>
        <v>0</v>
      </c>
      <c r="AB84" s="5">
        <f>[2]Stock!AB78</f>
        <v>0</v>
      </c>
      <c r="AC84" s="5">
        <f>[2]Stock!AC78</f>
        <v>0</v>
      </c>
      <c r="AD84" s="5">
        <f>[2]Stock!AD78</f>
        <v>0</v>
      </c>
      <c r="AE84" s="5">
        <f>[2]Stock!AE78</f>
        <v>0</v>
      </c>
      <c r="AF84" s="5">
        <f>[2]Stock!AF78</f>
        <v>0</v>
      </c>
      <c r="AG84" s="5">
        <f>[2]Stock!AG78</f>
        <v>0</v>
      </c>
      <c r="AH84" s="5">
        <f>[2]Stock!AH78</f>
        <v>0</v>
      </c>
      <c r="AI84" s="5">
        <f>[2]Stock!AI78</f>
        <v>0</v>
      </c>
      <c r="AJ84" s="5">
        <f>[2]Stock!AJ78</f>
        <v>0</v>
      </c>
      <c r="AK84" s="5">
        <f>[2]Stock!AK78</f>
        <v>0</v>
      </c>
      <c r="AL84" s="5">
        <f>[2]Stock!AL78</f>
        <v>0</v>
      </c>
      <c r="AM84" s="5">
        <f>[2]Stock!AM78</f>
        <v>0</v>
      </c>
      <c r="AN84" s="5">
        <f>[2]Stock!AN78</f>
        <v>0</v>
      </c>
      <c r="AO84" s="5">
        <f>[2]Stock!AO78</f>
        <v>0</v>
      </c>
      <c r="AP84" s="5">
        <f>[2]Stock!AP78</f>
        <v>0</v>
      </c>
      <c r="AQ84" s="30"/>
    </row>
    <row r="85" spans="1:43" x14ac:dyDescent="0.2">
      <c r="A85" t="s">
        <v>32</v>
      </c>
      <c r="B85" s="28">
        <f>[2]Stock!B79</f>
        <v>0</v>
      </c>
      <c r="C85" s="28">
        <f>[2]Stock!C79</f>
        <v>0</v>
      </c>
      <c r="D85" s="28">
        <f>[2]Stock!D79</f>
        <v>0</v>
      </c>
      <c r="E85" s="28">
        <f>[2]Stock!E79</f>
        <v>0</v>
      </c>
      <c r="F85" s="28">
        <f>[2]Stock!F79</f>
        <v>0</v>
      </c>
      <c r="G85" s="28">
        <f>[2]Stock!G79</f>
        <v>0</v>
      </c>
      <c r="H85" s="28">
        <f>[2]Stock!H79</f>
        <v>0</v>
      </c>
      <c r="I85" s="28">
        <f>[2]Stock!I79</f>
        <v>0</v>
      </c>
      <c r="J85" s="28">
        <f>[2]Stock!J79</f>
        <v>0</v>
      </c>
      <c r="K85" s="28">
        <f>[2]Stock!K79</f>
        <v>0</v>
      </c>
      <c r="L85" s="28">
        <f>[2]Stock!L79</f>
        <v>0</v>
      </c>
      <c r="M85" s="28">
        <f>[2]Stock!M79</f>
        <v>0</v>
      </c>
      <c r="N85" s="5">
        <f>[2]Stock!N79</f>
        <v>2.4062862120673746E-2</v>
      </c>
      <c r="O85" s="5">
        <f>[2]Stock!O79</f>
        <v>8.2151192704441128E-2</v>
      </c>
      <c r="P85" s="5">
        <f>[2]Stock!P79</f>
        <v>0.22786008808685715</v>
      </c>
      <c r="Q85" s="5">
        <f>[2]Stock!Q79</f>
        <v>0.59330044512337365</v>
      </c>
      <c r="R85" s="5">
        <f>[2]Stock!R79</f>
        <v>1.5094550004324574</v>
      </c>
      <c r="S85" s="5">
        <f>[2]Stock!S79</f>
        <v>3.8037973634518676</v>
      </c>
      <c r="T85" s="5">
        <f>[2]Stock!T79</f>
        <v>9.5348050204447556</v>
      </c>
      <c r="U85" s="5">
        <f>[2]Stock!U79</f>
        <v>23.760442105924874</v>
      </c>
      <c r="V85" s="5">
        <f>[2]Stock!V79</f>
        <v>58.544509914346136</v>
      </c>
      <c r="W85" s="5">
        <f>[2]Stock!W79</f>
        <v>140.68561870713353</v>
      </c>
      <c r="X85" s="5">
        <f>[2]Stock!X79</f>
        <v>320.75131842926282</v>
      </c>
      <c r="Y85" s="5">
        <f>[2]Stock!Y79</f>
        <v>665.47976532277562</v>
      </c>
      <c r="Z85" s="5">
        <f>[2]Stock!Z79</f>
        <v>1211.9144730108465</v>
      </c>
      <c r="AA85" s="5">
        <f>[2]Stock!AA79</f>
        <v>1931.291507632902</v>
      </c>
      <c r="AB85" s="5">
        <f>[2]Stock!AB79</f>
        <v>2763.3065497248313</v>
      </c>
      <c r="AC85" s="5">
        <f>[2]Stock!AC79</f>
        <v>3660.6730707897586</v>
      </c>
      <c r="AD85" s="5">
        <f>[2]Stock!AD79</f>
        <v>4597.661220600261</v>
      </c>
      <c r="AE85" s="5">
        <f>[2]Stock!AE79</f>
        <v>5562.4247723860799</v>
      </c>
      <c r="AF85" s="5">
        <f>[2]Stock!AF79</f>
        <v>6549.969510135792</v>
      </c>
      <c r="AG85" s="5">
        <f>[2]Stock!AG79</f>
        <v>7558.3701965389264</v>
      </c>
      <c r="AH85" s="5">
        <f>[2]Stock!AH79</f>
        <v>8583.9776441847389</v>
      </c>
      <c r="AI85" s="5">
        <f>[2]Stock!AI79</f>
        <v>9686.0476159500195</v>
      </c>
      <c r="AJ85" s="5">
        <f>[2]Stock!AJ79</f>
        <v>10831.515384737626</v>
      </c>
      <c r="AK85" s="5">
        <f>[2]Stock!AK79</f>
        <v>12016.084595352328</v>
      </c>
      <c r="AL85" s="5">
        <f>[2]Stock!AL79</f>
        <v>13235.015951777063</v>
      </c>
      <c r="AM85" s="5">
        <f>[2]Stock!AM79</f>
        <v>14482.942169536935</v>
      </c>
      <c r="AN85" s="5">
        <f>[2]Stock!AN79</f>
        <v>15757.537393478358</v>
      </c>
      <c r="AO85" s="5">
        <f>[2]Stock!AO79</f>
        <v>17058.983745215482</v>
      </c>
      <c r="AP85" s="5">
        <f>[2]Stock!AP79</f>
        <v>18385.837561577588</v>
      </c>
      <c r="AQ85" s="30"/>
    </row>
    <row r="86" spans="1:43" x14ac:dyDescent="0.2">
      <c r="A86" t="s">
        <v>33</v>
      </c>
      <c r="B86" s="28">
        <f>[2]Stock!B80</f>
        <v>0</v>
      </c>
      <c r="C86" s="28">
        <f>[2]Stock!C80</f>
        <v>0</v>
      </c>
      <c r="D86" s="28">
        <f>[2]Stock!D80</f>
        <v>0</v>
      </c>
      <c r="E86" s="28">
        <f>[2]Stock!E80</f>
        <v>0</v>
      </c>
      <c r="F86" s="28">
        <f>[2]Stock!F80</f>
        <v>0</v>
      </c>
      <c r="G86" s="28">
        <f>[2]Stock!G80</f>
        <v>0</v>
      </c>
      <c r="H86" s="28">
        <f>[2]Stock!H80</f>
        <v>0</v>
      </c>
      <c r="I86" s="28">
        <f>[2]Stock!I80</f>
        <v>0</v>
      </c>
      <c r="J86" s="28">
        <f>[2]Stock!J80</f>
        <v>0</v>
      </c>
      <c r="K86" s="28">
        <f>[2]Stock!K80</f>
        <v>0</v>
      </c>
      <c r="L86" s="28">
        <f>[2]Stock!L80</f>
        <v>0</v>
      </c>
      <c r="M86" s="28">
        <f>[2]Stock!M80</f>
        <v>0</v>
      </c>
      <c r="N86" s="5">
        <f>[2]Stock!N80</f>
        <v>0</v>
      </c>
      <c r="O86" s="5">
        <f>[2]Stock!O80</f>
        <v>0</v>
      </c>
      <c r="P86" s="5">
        <f>[2]Stock!P80</f>
        <v>0</v>
      </c>
      <c r="Q86" s="5">
        <f>[2]Stock!Q80</f>
        <v>0</v>
      </c>
      <c r="R86" s="5">
        <f>[2]Stock!R80</f>
        <v>0</v>
      </c>
      <c r="S86" s="5">
        <f>[2]Stock!S80</f>
        <v>0</v>
      </c>
      <c r="T86" s="5">
        <f>[2]Stock!T80</f>
        <v>0</v>
      </c>
      <c r="U86" s="5">
        <f>[2]Stock!U80</f>
        <v>0</v>
      </c>
      <c r="V86" s="5">
        <f>[2]Stock!V80</f>
        <v>0</v>
      </c>
      <c r="W86" s="5">
        <f>[2]Stock!W80</f>
        <v>0</v>
      </c>
      <c r="X86" s="5">
        <f>[2]Stock!X80</f>
        <v>0</v>
      </c>
      <c r="Y86" s="5">
        <f>[2]Stock!Y80</f>
        <v>0</v>
      </c>
      <c r="Z86" s="5">
        <f>[2]Stock!Z80</f>
        <v>0</v>
      </c>
      <c r="AA86" s="5">
        <f>[2]Stock!AA80</f>
        <v>0</v>
      </c>
      <c r="AB86" s="5">
        <f>[2]Stock!AB80</f>
        <v>0</v>
      </c>
      <c r="AC86" s="5">
        <f>[2]Stock!AC80</f>
        <v>0</v>
      </c>
      <c r="AD86" s="5">
        <f>[2]Stock!AD80</f>
        <v>0</v>
      </c>
      <c r="AE86" s="5">
        <f>[2]Stock!AE80</f>
        <v>0</v>
      </c>
      <c r="AF86" s="5">
        <f>[2]Stock!AF80</f>
        <v>0</v>
      </c>
      <c r="AG86" s="5">
        <f>[2]Stock!AG80</f>
        <v>0</v>
      </c>
      <c r="AH86" s="5">
        <f>[2]Stock!AH80</f>
        <v>0</v>
      </c>
      <c r="AI86" s="5">
        <f>[2]Stock!AI80</f>
        <v>0</v>
      </c>
      <c r="AJ86" s="5">
        <f>[2]Stock!AJ80</f>
        <v>0</v>
      </c>
      <c r="AK86" s="5">
        <f>[2]Stock!AK80</f>
        <v>0</v>
      </c>
      <c r="AL86" s="5">
        <f>[2]Stock!AL80</f>
        <v>0</v>
      </c>
      <c r="AM86" s="5">
        <f>[2]Stock!AM80</f>
        <v>0</v>
      </c>
      <c r="AN86" s="5">
        <f>[2]Stock!AN80</f>
        <v>0</v>
      </c>
      <c r="AO86" s="5">
        <f>[2]Stock!AO80</f>
        <v>0</v>
      </c>
      <c r="AP86" s="5">
        <f>[2]Stock!AP80</f>
        <v>0</v>
      </c>
      <c r="AQ86" s="30"/>
    </row>
    <row r="87" spans="1:43" x14ac:dyDescent="0.2">
      <c r="A87" t="s">
        <v>36</v>
      </c>
      <c r="B87" s="28">
        <f>[2]Stock!B81</f>
        <v>0</v>
      </c>
      <c r="C87" s="28">
        <f>[2]Stock!C81</f>
        <v>0</v>
      </c>
      <c r="D87" s="28">
        <f>[2]Stock!D81</f>
        <v>0</v>
      </c>
      <c r="E87" s="28">
        <f>[2]Stock!E81</f>
        <v>0</v>
      </c>
      <c r="F87" s="28">
        <f>[2]Stock!F81</f>
        <v>0</v>
      </c>
      <c r="G87" s="28">
        <f>[2]Stock!G81</f>
        <v>0</v>
      </c>
      <c r="H87" s="28">
        <f>[2]Stock!H81</f>
        <v>0</v>
      </c>
      <c r="I87" s="28">
        <f>[2]Stock!I81</f>
        <v>0</v>
      </c>
      <c r="J87" s="28">
        <f>[2]Stock!J81</f>
        <v>0</v>
      </c>
      <c r="K87" s="28">
        <f>[2]Stock!K81</f>
        <v>0</v>
      </c>
      <c r="L87" s="28">
        <f>[2]Stock!L81</f>
        <v>0</v>
      </c>
      <c r="M87" s="28">
        <f>[2]Stock!M81</f>
        <v>0</v>
      </c>
      <c r="N87" s="5">
        <f>[2]Stock!N81</f>
        <v>0</v>
      </c>
      <c r="O87" s="5">
        <f>[2]Stock!O81</f>
        <v>0</v>
      </c>
      <c r="P87" s="5">
        <f>[2]Stock!P81</f>
        <v>0</v>
      </c>
      <c r="Q87" s="5">
        <f>[2]Stock!Q81</f>
        <v>0</v>
      </c>
      <c r="R87" s="5">
        <f>[2]Stock!R81</f>
        <v>0</v>
      </c>
      <c r="S87" s="5">
        <f>[2]Stock!S81</f>
        <v>0</v>
      </c>
      <c r="T87" s="5">
        <f>[2]Stock!T81</f>
        <v>0</v>
      </c>
      <c r="U87" s="5">
        <f>[2]Stock!U81</f>
        <v>0</v>
      </c>
      <c r="V87" s="5">
        <f>[2]Stock!V81</f>
        <v>0</v>
      </c>
      <c r="W87" s="5">
        <f>[2]Stock!W81</f>
        <v>0</v>
      </c>
      <c r="X87" s="5">
        <f>[2]Stock!X81</f>
        <v>0</v>
      </c>
      <c r="Y87" s="5">
        <f>[2]Stock!Y81</f>
        <v>0</v>
      </c>
      <c r="Z87" s="5">
        <f>[2]Stock!Z81</f>
        <v>0</v>
      </c>
      <c r="AA87" s="5">
        <f>[2]Stock!AA81</f>
        <v>0</v>
      </c>
      <c r="AB87" s="5">
        <f>[2]Stock!AB81</f>
        <v>0</v>
      </c>
      <c r="AC87" s="5">
        <f>[2]Stock!AC81</f>
        <v>0</v>
      </c>
      <c r="AD87" s="5">
        <f>[2]Stock!AD81</f>
        <v>0</v>
      </c>
      <c r="AE87" s="5">
        <f>[2]Stock!AE81</f>
        <v>0</v>
      </c>
      <c r="AF87" s="5">
        <f>[2]Stock!AF81</f>
        <v>0</v>
      </c>
      <c r="AG87" s="5">
        <f>[2]Stock!AG81</f>
        <v>0</v>
      </c>
      <c r="AH87" s="5">
        <f>[2]Stock!AH81</f>
        <v>0</v>
      </c>
      <c r="AI87" s="5">
        <f>[2]Stock!AI81</f>
        <v>0</v>
      </c>
      <c r="AJ87" s="5">
        <f>[2]Stock!AJ81</f>
        <v>0</v>
      </c>
      <c r="AK87" s="5">
        <f>[2]Stock!AK81</f>
        <v>0</v>
      </c>
      <c r="AL87" s="5">
        <f>[2]Stock!AL81</f>
        <v>0</v>
      </c>
      <c r="AM87" s="5">
        <f>[2]Stock!AM81</f>
        <v>0</v>
      </c>
      <c r="AN87" s="5">
        <f>[2]Stock!AN81</f>
        <v>0</v>
      </c>
      <c r="AO87" s="5">
        <f>[2]Stock!AO81</f>
        <v>0</v>
      </c>
      <c r="AP87" s="5">
        <f>[2]Stock!AP81</f>
        <v>0</v>
      </c>
      <c r="AQ87" s="30"/>
    </row>
    <row r="88" spans="1:43" x14ac:dyDescent="0.2">
      <c r="A88" t="s">
        <v>34</v>
      </c>
      <c r="B88" s="28">
        <f>[2]Stock!B82</f>
        <v>0</v>
      </c>
      <c r="C88" s="28">
        <f>[2]Stock!C82</f>
        <v>0</v>
      </c>
      <c r="D88" s="28">
        <f>[2]Stock!D82</f>
        <v>0</v>
      </c>
      <c r="E88" s="28">
        <f>[2]Stock!E82</f>
        <v>0</v>
      </c>
      <c r="F88" s="28">
        <f>[2]Stock!F82</f>
        <v>0</v>
      </c>
      <c r="G88" s="28">
        <f>[2]Stock!G82</f>
        <v>0</v>
      </c>
      <c r="H88" s="28">
        <f>[2]Stock!H82</f>
        <v>0</v>
      </c>
      <c r="I88" s="28">
        <f>[2]Stock!I82</f>
        <v>0</v>
      </c>
      <c r="J88" s="28">
        <f>[2]Stock!J82</f>
        <v>0</v>
      </c>
      <c r="K88" s="28">
        <f>[2]Stock!K82</f>
        <v>0</v>
      </c>
      <c r="L88" s="28">
        <f>[2]Stock!L82</f>
        <v>0</v>
      </c>
      <c r="M88" s="28">
        <f>[2]Stock!M82</f>
        <v>0</v>
      </c>
      <c r="N88" s="5">
        <f>[2]Stock!N82</f>
        <v>1.6244838217666846E-3</v>
      </c>
      <c r="O88" s="5">
        <f>[2]Stock!O82</f>
        <v>5.1730946976878116E-3</v>
      </c>
      <c r="P88" s="5">
        <f>[2]Stock!P82</f>
        <v>1.3228081772963845E-2</v>
      </c>
      <c r="Q88" s="5">
        <f>[2]Stock!Q82</f>
        <v>3.1511288573818269E-2</v>
      </c>
      <c r="R88" s="5">
        <f>[2]Stock!R82</f>
        <v>7.3007591781378389E-2</v>
      </c>
      <c r="S88" s="5">
        <f>[2]Stock!S82</f>
        <v>0.16716714659252757</v>
      </c>
      <c r="T88" s="5">
        <f>[2]Stock!T82</f>
        <v>0.38072117284595197</v>
      </c>
      <c r="U88" s="5">
        <f>[2]Stock!U82</f>
        <v>0.86452281738949299</v>
      </c>
      <c r="V88" s="5">
        <f>[2]Stock!V82</f>
        <v>1.957905682882735</v>
      </c>
      <c r="W88" s="5">
        <f>[2]Stock!W82</f>
        <v>4.4156511745665723</v>
      </c>
      <c r="X88" s="5">
        <f>[2]Stock!X82</f>
        <v>9.8759683084521654</v>
      </c>
      <c r="Y88" s="5">
        <f>[2]Stock!Y82</f>
        <v>21.70992667104953</v>
      </c>
      <c r="Z88" s="5">
        <f>[2]Stock!Z82</f>
        <v>46.114361467524645</v>
      </c>
      <c r="AA88" s="5">
        <f>[2]Stock!AA82</f>
        <v>92.137124301064588</v>
      </c>
      <c r="AB88" s="5">
        <f>[2]Stock!AB82</f>
        <v>168.02401757860827</v>
      </c>
      <c r="AC88" s="5">
        <f>[2]Stock!AC82</f>
        <v>275.08593189043734</v>
      </c>
      <c r="AD88" s="5">
        <f>[2]Stock!AD82</f>
        <v>406.99023631260559</v>
      </c>
      <c r="AE88" s="5">
        <f>[2]Stock!AE82</f>
        <v>555.3765095898151</v>
      </c>
      <c r="AF88" s="5">
        <f>[2]Stock!AF82</f>
        <v>714.03931362999606</v>
      </c>
      <c r="AG88" s="5">
        <f>[2]Stock!AG82</f>
        <v>879.42940381426524</v>
      </c>
      <c r="AH88" s="5">
        <f>[2]Stock!AH82</f>
        <v>1049.7634823513258</v>
      </c>
      <c r="AI88" s="5">
        <f>[2]Stock!AI82</f>
        <v>1224.2110881027131</v>
      </c>
      <c r="AJ88" s="5">
        <f>[2]Stock!AJ82</f>
        <v>1402.4118549480058</v>
      </c>
      <c r="AK88" s="5">
        <f>[2]Stock!AK82</f>
        <v>1584.2303978153213</v>
      </c>
      <c r="AL88" s="5">
        <f>[2]Stock!AL82</f>
        <v>1769.6321748149692</v>
      </c>
      <c r="AM88" s="5">
        <f>[2]Stock!AM82</f>
        <v>1958.6344881536959</v>
      </c>
      <c r="AN88" s="5">
        <f>[2]Stock!AN82</f>
        <v>2151.2757923893819</v>
      </c>
      <c r="AO88" s="5">
        <f>[2]Stock!AO82</f>
        <v>2347.6065195491606</v>
      </c>
      <c r="AP88" s="5">
        <f>[2]Stock!AP82</f>
        <v>2547.6833241301429</v>
      </c>
      <c r="AQ88" s="30"/>
    </row>
    <row r="89" spans="1:43" x14ac:dyDescent="0.2">
      <c r="A89" t="s">
        <v>40</v>
      </c>
      <c r="B89" s="28">
        <f>[2]Stock!B83</f>
        <v>0</v>
      </c>
      <c r="C89" s="28">
        <f>[2]Stock!C83</f>
        <v>0</v>
      </c>
      <c r="D89" s="28">
        <f>[2]Stock!D83</f>
        <v>0</v>
      </c>
      <c r="E89" s="28">
        <f>[2]Stock!E83</f>
        <v>0</v>
      </c>
      <c r="F89" s="28">
        <f>[2]Stock!F83</f>
        <v>0</v>
      </c>
      <c r="G89" s="28">
        <f>[2]Stock!G83</f>
        <v>0</v>
      </c>
      <c r="H89" s="28">
        <f>[2]Stock!H83</f>
        <v>0</v>
      </c>
      <c r="I89" s="28">
        <f>[2]Stock!I83</f>
        <v>0</v>
      </c>
      <c r="J89" s="28">
        <f>[2]Stock!J83</f>
        <v>0</v>
      </c>
      <c r="K89" s="28">
        <f>[2]Stock!K83</f>
        <v>0</v>
      </c>
      <c r="L89" s="28">
        <f>[2]Stock!L83</f>
        <v>46.794591926607012</v>
      </c>
      <c r="M89" s="28">
        <f>[2]Stock!M83</f>
        <v>117.70297962298483</v>
      </c>
      <c r="N89" s="5">
        <f>[2]Stock!N83</f>
        <v>117.68817626571061</v>
      </c>
      <c r="O89" s="5">
        <f>[2]Stock!O83</f>
        <v>117.66278487132521</v>
      </c>
      <c r="P89" s="5">
        <f>[2]Stock!P83</f>
        <v>117.62681229386261</v>
      </c>
      <c r="Q89" s="5">
        <f>[2]Stock!Q83</f>
        <v>117.58026824190509</v>
      </c>
      <c r="R89" s="5">
        <f>[2]Stock!R83</f>
        <v>117.52316527421638</v>
      </c>
      <c r="S89" s="5">
        <f>[2]Stock!S83</f>
        <v>117.45551879409405</v>
      </c>
      <c r="T89" s="5">
        <f>[2]Stock!T83</f>
        <v>117.37734704244471</v>
      </c>
      <c r="U89" s="5">
        <f>[2]Stock!U83</f>
        <v>117.2886710895865</v>
      </c>
      <c r="V89" s="5">
        <f>[2]Stock!V83</f>
        <v>117.18951482578399</v>
      </c>
      <c r="W89" s="5">
        <f>[2]Stock!W83</f>
        <v>117.07990495052127</v>
      </c>
      <c r="X89" s="5">
        <f>[2]Stock!X83</f>
        <v>116.95987096052028</v>
      </c>
      <c r="Y89" s="5">
        <f>[2]Stock!Y83</f>
        <v>116.82944513651161</v>
      </c>
      <c r="Z89" s="5">
        <f>[2]Stock!Z83</f>
        <v>116.68866252876626</v>
      </c>
      <c r="AA89" s="5">
        <f>[2]Stock!AA83</f>
        <v>116.53756094139743</v>
      </c>
      <c r="AB89" s="5">
        <f>[2]Stock!AB83</f>
        <v>116.37618091544212</v>
      </c>
      <c r="AC89" s="5">
        <f>[2]Stock!AC83</f>
        <v>116.20456571073311</v>
      </c>
      <c r="AD89" s="5">
        <f>[2]Stock!AD83</f>
        <v>116.02276128657263</v>
      </c>
      <c r="AE89" s="5">
        <f>[2]Stock!AE83</f>
        <v>115.83081628122029</v>
      </c>
      <c r="AF89" s="5">
        <f>[2]Stock!AF83</f>
        <v>115.62878199020713</v>
      </c>
      <c r="AG89" s="5">
        <f>[2]Stock!AG83</f>
        <v>115.41671234349025</v>
      </c>
      <c r="AH89" s="5">
        <f>[2]Stock!AH83</f>
        <v>115.19466388146191</v>
      </c>
      <c r="AI89" s="5">
        <f>[2]Stock!AI83</f>
        <v>114.9626957298278</v>
      </c>
      <c r="AJ89" s="5">
        <f>[2]Stock!AJ83</f>
        <v>114.72086957337059</v>
      </c>
      <c r="AK89" s="5">
        <f>[2]Stock!AK83</f>
        <v>114.46924962861456</v>
      </c>
      <c r="AL89" s="5">
        <f>[2]Stock!AL83</f>
        <v>114.20790261540867</v>
      </c>
      <c r="AM89" s="5">
        <f>[2]Stock!AM83</f>
        <v>113.93689772744553</v>
      </c>
      <c r="AN89" s="5">
        <f>[2]Stock!AN83</f>
        <v>113.65630660173431</v>
      </c>
      <c r="AO89" s="5">
        <f>[2]Stock!AO83</f>
        <v>113.36620328704683</v>
      </c>
      <c r="AP89" s="5">
        <f>[2]Stock!AP83</f>
        <v>113.06666421135591</v>
      </c>
      <c r="AQ89" s="30"/>
    </row>
    <row r="90" spans="1:43" x14ac:dyDescent="0.2">
      <c r="A90" s="2" t="s">
        <v>42</v>
      </c>
      <c r="B90" s="28">
        <f>[2]Stock!B84</f>
        <v>3691979.99986884</v>
      </c>
      <c r="C90" s="28">
        <f>[2]Stock!C84</f>
        <v>4205949.9999614544</v>
      </c>
      <c r="D90" s="28">
        <f>[2]Stock!D84</f>
        <v>4778592.9996190928</v>
      </c>
      <c r="E90" s="28">
        <f>[2]Stock!E84</f>
        <v>5405217.9997265013</v>
      </c>
      <c r="F90" s="28">
        <f>[2]Stock!F84</f>
        <v>6071607.0005080514</v>
      </c>
      <c r="G90" s="28">
        <f>[2]Stock!G84</f>
        <v>6743944.9994801432</v>
      </c>
      <c r="H90" s="28">
        <f>[2]Stock!H84</f>
        <v>7315975.9998999722</v>
      </c>
      <c r="I90" s="28">
        <f>[2]Stock!I84</f>
        <v>7815848.9994831402</v>
      </c>
      <c r="J90" s="28">
        <f>[2]Stock!J84</f>
        <v>8365479.0004390534</v>
      </c>
      <c r="K90" s="28">
        <f>[2]Stock!K84</f>
        <v>8974477.9993939959</v>
      </c>
      <c r="L90" s="28">
        <f>[2]Stock!L84</f>
        <v>10026215.544148536</v>
      </c>
      <c r="M90" s="28">
        <f>[2]Stock!M84</f>
        <v>10757937.19751806</v>
      </c>
      <c r="N90" s="5">
        <f>[2]Stock!N84</f>
        <v>11182900.248861419</v>
      </c>
      <c r="O90" s="5">
        <f>[2]Stock!O84</f>
        <v>11522958.358489241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28"/>
    </row>
    <row r="91" spans="1:43" x14ac:dyDescent="0.2">
      <c r="A91" s="7" t="s">
        <v>17</v>
      </c>
      <c r="B91" s="28">
        <f>[2]Stock!B85</f>
        <v>3691979.99986884</v>
      </c>
      <c r="C91" s="28">
        <f>[2]Stock!C85</f>
        <v>4205949.9999614544</v>
      </c>
      <c r="D91" s="28">
        <f>[2]Stock!D85</f>
        <v>4778592.9996190928</v>
      </c>
      <c r="E91" s="28">
        <f>[2]Stock!E85</f>
        <v>5405217.9997265013</v>
      </c>
      <c r="F91" s="28">
        <f>[2]Stock!F85</f>
        <v>6071607.0005080514</v>
      </c>
      <c r="G91" s="28">
        <f>[2]Stock!G85</f>
        <v>6743944.9994801432</v>
      </c>
      <c r="H91" s="28">
        <f>[2]Stock!H85</f>
        <v>7315973.8051071726</v>
      </c>
      <c r="I91" s="28">
        <f>[2]Stock!I85</f>
        <v>7814940.5633539306</v>
      </c>
      <c r="J91" s="28">
        <f>[2]Stock!J85</f>
        <v>8362974.1396178845</v>
      </c>
      <c r="K91" s="28">
        <f>[2]Stock!K85</f>
        <v>8970872.6979628913</v>
      </c>
      <c r="L91" s="28">
        <f>[2]Stock!L85</f>
        <v>10020575.126160005</v>
      </c>
      <c r="M91" s="28">
        <f>[2]Stock!M85</f>
        <v>10751394.940467339</v>
      </c>
      <c r="N91" s="5">
        <f>[2]Stock!N85</f>
        <v>11174081.101526905</v>
      </c>
      <c r="O91" s="5">
        <f>[2]Stock!O85</f>
        <v>11509183.805557206</v>
      </c>
      <c r="P91" s="8">
        <f>[2]Stock!P85-P96</f>
        <v>11831960.072432758</v>
      </c>
      <c r="Q91" s="8">
        <f>[2]Stock!Q85-Q96</f>
        <v>12178724.886927454</v>
      </c>
      <c r="R91" s="8">
        <f>[2]Stock!R85-R96</f>
        <v>12453751.615651812</v>
      </c>
      <c r="S91" s="8">
        <f>[2]Stock!S85-S96</f>
        <v>12616921.692244112</v>
      </c>
      <c r="T91" s="8">
        <f>[2]Stock!T85-T96</f>
        <v>12661883.889292059</v>
      </c>
      <c r="U91" s="8">
        <f>[2]Stock!U85-U96</f>
        <v>12596656.131195104</v>
      </c>
      <c r="V91" s="8">
        <f>[2]Stock!V85-V96</f>
        <v>12489316.912645355</v>
      </c>
      <c r="W91" s="8">
        <f>[2]Stock!W85-W96</f>
        <v>12284816.750466548</v>
      </c>
      <c r="X91" s="8">
        <f>[2]Stock!X85-X96</f>
        <v>12009586.92615984</v>
      </c>
      <c r="Y91" s="8">
        <f>[2]Stock!Y85-Y96</f>
        <v>11666084.6549477</v>
      </c>
      <c r="Z91" s="8">
        <f>[2]Stock!Z85-Z96</f>
        <v>11260824.787441149</v>
      </c>
      <c r="AA91" s="8">
        <f>[2]Stock!AA85-AA96</f>
        <v>10795983.087226039</v>
      </c>
      <c r="AB91" s="8">
        <f>[2]Stock!AB85-AB96</f>
        <v>10303592.084372228</v>
      </c>
      <c r="AC91" s="8">
        <f>[2]Stock!AC85-AC96</f>
        <v>9795396.3245341498</v>
      </c>
      <c r="AD91" s="8">
        <f>[2]Stock!AD85-AD96</f>
        <v>9286207.3264350593</v>
      </c>
      <c r="AE91" s="8">
        <f>[2]Stock!AE85-AE96</f>
        <v>8790966.8505007289</v>
      </c>
      <c r="AF91" s="8">
        <f>[2]Stock!AF85-AF96</f>
        <v>8321781.8782697255</v>
      </c>
      <c r="AG91" s="8">
        <f>[2]Stock!AG85-AG96</f>
        <v>7886068.3305227626</v>
      </c>
      <c r="AH91" s="8">
        <f>[2]Stock!AH85-AH96</f>
        <v>7486316.2814596388</v>
      </c>
      <c r="AI91" s="8">
        <f>[2]Stock!AI85-AI96</f>
        <v>7121062.8608803293</v>
      </c>
      <c r="AJ91" s="8">
        <f>[2]Stock!AJ85-AJ96</f>
        <v>6786395.7949900068</v>
      </c>
      <c r="AK91" s="8">
        <f>[2]Stock!AK85-AK96</f>
        <v>6477339.8432791261</v>
      </c>
      <c r="AL91" s="8">
        <f>[2]Stock!AL85-AL96</f>
        <v>6188868.1471411912</v>
      </c>
      <c r="AM91" s="8">
        <f>[2]Stock!AM85-AM96</f>
        <v>5916438.3631877266</v>
      </c>
      <c r="AN91" s="8">
        <f>[2]Stock!AN85-AN96</f>
        <v>5656254.1440950483</v>
      </c>
      <c r="AO91" s="8">
        <f>[2]Stock!AO85-AO96</f>
        <v>5339171.5464019319</v>
      </c>
      <c r="AP91" s="8">
        <f>[2]Stock!AP85-AP96</f>
        <v>5078478.3529738327</v>
      </c>
      <c r="AQ91" s="30"/>
    </row>
    <row r="92" spans="1:43" x14ac:dyDescent="0.2">
      <c r="A92" t="s">
        <v>18</v>
      </c>
      <c r="B92" s="28">
        <f>[2]Stock!B86</f>
        <v>0</v>
      </c>
      <c r="C92" s="28">
        <f>[2]Stock!C86</f>
        <v>0</v>
      </c>
      <c r="D92" s="28">
        <f>[2]Stock!D86</f>
        <v>0</v>
      </c>
      <c r="E92" s="28">
        <f>[2]Stock!E86</f>
        <v>0</v>
      </c>
      <c r="F92" s="28">
        <f>[2]Stock!F86</f>
        <v>0</v>
      </c>
      <c r="G92" s="28">
        <f>[2]Stock!G86</f>
        <v>0</v>
      </c>
      <c r="H92" s="28">
        <f>[2]Stock!H86</f>
        <v>0</v>
      </c>
      <c r="I92" s="28">
        <f>[2]Stock!I86</f>
        <v>0</v>
      </c>
      <c r="J92" s="28">
        <f>[2]Stock!J86</f>
        <v>0</v>
      </c>
      <c r="K92" s="28">
        <f>[2]Stock!K86</f>
        <v>0</v>
      </c>
      <c r="L92" s="28">
        <f>[2]Stock!L86</f>
        <v>0</v>
      </c>
      <c r="M92" s="28">
        <f>[2]Stock!M86</f>
        <v>0</v>
      </c>
      <c r="N92" s="5">
        <f>[2]Stock!N86</f>
        <v>0</v>
      </c>
      <c r="O92" s="5">
        <f>[2]Stock!O86</f>
        <v>0</v>
      </c>
      <c r="P92" s="5">
        <f>[2]Stock!P86</f>
        <v>0</v>
      </c>
      <c r="Q92" s="5">
        <f>[2]Stock!Q86</f>
        <v>0</v>
      </c>
      <c r="R92" s="5">
        <f>[2]Stock!R86</f>
        <v>0</v>
      </c>
      <c r="S92" s="5">
        <f>[2]Stock!S86</f>
        <v>0</v>
      </c>
      <c r="T92" s="5">
        <f>[2]Stock!T86</f>
        <v>0</v>
      </c>
      <c r="U92" s="5">
        <f>[2]Stock!U86</f>
        <v>0</v>
      </c>
      <c r="V92" s="5">
        <f>[2]Stock!V86</f>
        <v>0</v>
      </c>
      <c r="W92" s="5">
        <f>[2]Stock!W86</f>
        <v>0</v>
      </c>
      <c r="X92" s="5">
        <f>[2]Stock!X86</f>
        <v>0</v>
      </c>
      <c r="Y92" s="5">
        <f>[2]Stock!Y86</f>
        <v>0</v>
      </c>
      <c r="Z92" s="5">
        <f>[2]Stock!Z86</f>
        <v>0</v>
      </c>
      <c r="AA92" s="5">
        <f>[2]Stock!AA86</f>
        <v>0</v>
      </c>
      <c r="AB92" s="5">
        <f>[2]Stock!AB86</f>
        <v>0</v>
      </c>
      <c r="AC92" s="5">
        <f>[2]Stock!AC86</f>
        <v>0</v>
      </c>
      <c r="AD92" s="5">
        <f>[2]Stock!AD86</f>
        <v>0</v>
      </c>
      <c r="AE92" s="5">
        <f>[2]Stock!AE86</f>
        <v>0</v>
      </c>
      <c r="AF92" s="5">
        <f>[2]Stock!AF86</f>
        <v>0</v>
      </c>
      <c r="AG92" s="5">
        <f>[2]Stock!AG86</f>
        <v>0</v>
      </c>
      <c r="AH92" s="5">
        <f>[2]Stock!AH86</f>
        <v>0</v>
      </c>
      <c r="AI92" s="5">
        <f>[2]Stock!AI86</f>
        <v>0</v>
      </c>
      <c r="AJ92" s="5">
        <f>[2]Stock!AJ86</f>
        <v>0</v>
      </c>
      <c r="AK92" s="5">
        <f>[2]Stock!AK86</f>
        <v>0</v>
      </c>
      <c r="AL92" s="5">
        <f>[2]Stock!AL86</f>
        <v>0</v>
      </c>
      <c r="AM92" s="5">
        <f>[2]Stock!AM86</f>
        <v>0</v>
      </c>
      <c r="AN92" s="5">
        <f>[2]Stock!AN86</f>
        <v>0</v>
      </c>
      <c r="AO92" s="5">
        <f>[2]Stock!AO86</f>
        <v>0</v>
      </c>
      <c r="AP92" s="5">
        <f>[2]Stock!AP86</f>
        <v>0</v>
      </c>
      <c r="AQ92" s="30"/>
    </row>
    <row r="93" spans="1:43" x14ac:dyDescent="0.2">
      <c r="A93" t="s">
        <v>19</v>
      </c>
      <c r="B93" s="28">
        <f>[2]Stock!B87</f>
        <v>0</v>
      </c>
      <c r="C93" s="28">
        <f>[2]Stock!C87</f>
        <v>0</v>
      </c>
      <c r="D93" s="28">
        <f>[2]Stock!D87</f>
        <v>0</v>
      </c>
      <c r="E93" s="28">
        <f>[2]Stock!E87</f>
        <v>0</v>
      </c>
      <c r="F93" s="28">
        <f>[2]Stock!F87</f>
        <v>0</v>
      </c>
      <c r="G93" s="28">
        <f>[2]Stock!G87</f>
        <v>0</v>
      </c>
      <c r="H93" s="28">
        <f>[2]Stock!H87</f>
        <v>0</v>
      </c>
      <c r="I93" s="28">
        <f>[2]Stock!I87</f>
        <v>0</v>
      </c>
      <c r="J93" s="28">
        <f>[2]Stock!J87</f>
        <v>0</v>
      </c>
      <c r="K93" s="28">
        <f>[2]Stock!K87</f>
        <v>0</v>
      </c>
      <c r="L93" s="28">
        <f>[2]Stock!L87</f>
        <v>118.32042241125001</v>
      </c>
      <c r="M93" s="28">
        <f>[2]Stock!M87</f>
        <v>311.29031532081297</v>
      </c>
      <c r="N93" s="5">
        <f>[2]Stock!N87</f>
        <v>311.25165401082046</v>
      </c>
      <c r="O93" s="5">
        <f>[2]Stock!O87</f>
        <v>311.18499018692256</v>
      </c>
      <c r="P93" s="5">
        <f>[2]Stock!P87</f>
        <v>311.09034184408893</v>
      </c>
      <c r="Q93" s="5">
        <f>[2]Stock!Q87</f>
        <v>310.96773452690974</v>
      </c>
      <c r="R93" s="5">
        <f>[2]Stock!R87</f>
        <v>310.81720131810567</v>
      </c>
      <c r="S93" s="5">
        <f>[2]Stock!S87</f>
        <v>310.6387828236509</v>
      </c>
      <c r="T93" s="5">
        <f>[2]Stock!T87</f>
        <v>310.43252715451769</v>
      </c>
      <c r="U93" s="5">
        <f>[2]Stock!U87</f>
        <v>310.19848990505528</v>
      </c>
      <c r="V93" s="5">
        <f>[2]Stock!V87</f>
        <v>309.9367341280157</v>
      </c>
      <c r="W93" s="5">
        <f>[2]Stock!W87</f>
        <v>309.64733030624251</v>
      </c>
      <c r="X93" s="5">
        <f>[2]Stock!X87</f>
        <v>309.33035632104031</v>
      </c>
      <c r="Y93" s="5">
        <f>[2]Stock!Y87</f>
        <v>308.98589741724516</v>
      </c>
      <c r="Z93" s="5">
        <f>[2]Stock!Z87</f>
        <v>308.61404616501693</v>
      </c>
      <c r="AA93" s="5">
        <f>[2]Stock!AA87</f>
        <v>308.21490241837915</v>
      </c>
      <c r="AB93" s="5">
        <f>[2]Stock!AB87</f>
        <v>307.78857327053043</v>
      </c>
      <c r="AC93" s="5">
        <f>[2]Stock!AC87</f>
        <v>307.3351730059569</v>
      </c>
      <c r="AD93" s="5">
        <f>[2]Stock!AD87</f>
        <v>306.85482304937511</v>
      </c>
      <c r="AE93" s="5">
        <f>[2]Stock!AE87</f>
        <v>306.34765191153741</v>
      </c>
      <c r="AF93" s="5">
        <f>[2]Stock!AF87</f>
        <v>305.81379513193338</v>
      </c>
      <c r="AG93" s="5">
        <f>[2]Stock!AG87</f>
        <v>305.25339521842341</v>
      </c>
      <c r="AH93" s="5">
        <f>[2]Stock!AH87</f>
        <v>304.66660158384269</v>
      </c>
      <c r="AI93" s="5">
        <f>[2]Stock!AI87</f>
        <v>304.05357047961286</v>
      </c>
      <c r="AJ93" s="5">
        <f>[2]Stock!AJ87</f>
        <v>303.41446492640557</v>
      </c>
      <c r="AK93" s="5">
        <f>[2]Stock!AK87</f>
        <v>302.74945464189921</v>
      </c>
      <c r="AL93" s="5">
        <f>[2]Stock!AL87</f>
        <v>302.05871596567329</v>
      </c>
      <c r="AM93" s="5">
        <f>[2]Stock!AM87</f>
        <v>301.34243178128878</v>
      </c>
      <c r="AN93" s="5">
        <f>[2]Stock!AN87</f>
        <v>300.60079143560068</v>
      </c>
      <c r="AO93" s="5">
        <f>[2]Stock!AO87</f>
        <v>299.833990655354</v>
      </c>
      <c r="AP93" s="5">
        <f>[2]Stock!AP87</f>
        <v>299.04223146111383</v>
      </c>
      <c r="AQ93" s="30"/>
    </row>
    <row r="94" spans="1:43" x14ac:dyDescent="0.2">
      <c r="A94" t="s">
        <v>20</v>
      </c>
      <c r="B94" s="28">
        <f>[2]Stock!B88</f>
        <v>0</v>
      </c>
      <c r="C94" s="28">
        <f>[2]Stock!C88</f>
        <v>0</v>
      </c>
      <c r="D94" s="28">
        <f>[2]Stock!D88</f>
        <v>0</v>
      </c>
      <c r="E94" s="28">
        <f>[2]Stock!E88</f>
        <v>0</v>
      </c>
      <c r="F94" s="28">
        <f>[2]Stock!F88</f>
        <v>0</v>
      </c>
      <c r="G94" s="28">
        <f>[2]Stock!G88</f>
        <v>0</v>
      </c>
      <c r="H94" s="28">
        <f>[2]Stock!H88</f>
        <v>0</v>
      </c>
      <c r="I94" s="28">
        <f>[2]Stock!I88</f>
        <v>781.58489994831427</v>
      </c>
      <c r="J94" s="28">
        <f>[2]Stock!J88</f>
        <v>1668.3129211240994</v>
      </c>
      <c r="K94" s="28">
        <f>[2]Stock!K88</f>
        <v>2148.7436518031855</v>
      </c>
      <c r="L94" s="28">
        <f>[2]Stock!L88</f>
        <v>2570.0741588049591</v>
      </c>
      <c r="M94" s="28">
        <f>[2]Stock!M88</f>
        <v>2567.4844375177745</v>
      </c>
      <c r="N94" s="5">
        <f>[2]Stock!N88</f>
        <v>2564.667325444078</v>
      </c>
      <c r="O94" s="5">
        <f>[2]Stock!O88</f>
        <v>2561.62357657957</v>
      </c>
      <c r="P94" s="5">
        <f>[2]Stock!P88</f>
        <v>2558.3540049946919</v>
      </c>
      <c r="Q94" s="5">
        <f>[2]Stock!Q88</f>
        <v>2554.8594844717481</v>
      </c>
      <c r="R94" s="5">
        <f>[2]Stock!R88</f>
        <v>2551.1409481157334</v>
      </c>
      <c r="S94" s="5">
        <f>[2]Stock!S88</f>
        <v>2547.1993879390789</v>
      </c>
      <c r="T94" s="5">
        <f>[2]Stock!T88</f>
        <v>2543.0358544205947</v>
      </c>
      <c r="U94" s="5">
        <f>[2]Stock!U88</f>
        <v>2538.6514560388819</v>
      </c>
      <c r="V94" s="5">
        <f>[2]Stock!V88</f>
        <v>2534.0473587804959</v>
      </c>
      <c r="W94" s="5">
        <f>[2]Stock!W88</f>
        <v>2529.2250077169865</v>
      </c>
      <c r="X94" s="5">
        <f>[2]Stock!X88</f>
        <v>2524.1867871372651</v>
      </c>
      <c r="Y94" s="5">
        <f>[2]Stock!Y88</f>
        <v>2518.9357842875997</v>
      </c>
      <c r="Z94" s="5">
        <f>[2]Stock!Z88</f>
        <v>2513.4755574652754</v>
      </c>
      <c r="AA94" s="5">
        <f>[2]Stock!AA88</f>
        <v>2507.8094688635924</v>
      </c>
      <c r="AB94" s="5">
        <f>[2]Stock!AB88</f>
        <v>2501.940687375793</v>
      </c>
      <c r="AC94" s="5">
        <f>[2]Stock!AC88</f>
        <v>2495.872847454697</v>
      </c>
      <c r="AD94" s="5">
        <f>[2]Stock!AD88</f>
        <v>2489.6087321790251</v>
      </c>
      <c r="AE94" s="5">
        <f>[2]Stock!AE88</f>
        <v>2483.1507215814108</v>
      </c>
      <c r="AF94" s="5">
        <f>[2]Stock!AF88</f>
        <v>2476.5012332020724</v>
      </c>
      <c r="AG94" s="5">
        <f>[2]Stock!AG88</f>
        <v>2469.6627213461402</v>
      </c>
      <c r="AH94" s="5">
        <f>[2]Stock!AH88</f>
        <v>2462.6381092241118</v>
      </c>
      <c r="AI94" s="5">
        <f>[2]Stock!AI88</f>
        <v>2455.4309977796374</v>
      </c>
      <c r="AJ94" s="5">
        <f>[2]Stock!AJ88</f>
        <v>2448.0467337742648</v>
      </c>
      <c r="AK94" s="5">
        <f>[2]Stock!AK88</f>
        <v>2440.4947525564721</v>
      </c>
      <c r="AL94" s="5">
        <f>[2]Stock!AL88</f>
        <v>2432.7852930245995</v>
      </c>
      <c r="AM94" s="5">
        <f>[2]Stock!AM88</f>
        <v>2424.9306723195155</v>
      </c>
      <c r="AN94" s="5">
        <f>[2]Stock!AN88</f>
        <v>2416.939250756549</v>
      </c>
      <c r="AO94" s="5">
        <f>[2]Stock!AO88</f>
        <v>2408.8216938894316</v>
      </c>
      <c r="AP94" s="5">
        <f>[2]Stock!AP88</f>
        <v>2400.5911530303611</v>
      </c>
      <c r="AQ94" s="30"/>
    </row>
    <row r="95" spans="1:43" x14ac:dyDescent="0.2">
      <c r="A95" t="s">
        <v>43</v>
      </c>
      <c r="B95" s="28">
        <f>[2]Stock!B89</f>
        <v>0</v>
      </c>
      <c r="C95" s="28">
        <f>[2]Stock!C89</f>
        <v>0</v>
      </c>
      <c r="D95" s="28">
        <f>[2]Stock!D89</f>
        <v>0</v>
      </c>
      <c r="E95" s="28">
        <f>[2]Stock!E89</f>
        <v>0</v>
      </c>
      <c r="F95" s="28">
        <f>[2]Stock!F89</f>
        <v>0</v>
      </c>
      <c r="G95" s="28">
        <f>[2]Stock!G89</f>
        <v>0</v>
      </c>
      <c r="H95" s="28">
        <f>[2]Stock!H89</f>
        <v>2.1947927999699912</v>
      </c>
      <c r="I95" s="28">
        <f>[2]Stock!I89</f>
        <v>126.85122926161139</v>
      </c>
      <c r="J95" s="28">
        <f>[2]Stock!J89</f>
        <v>836.54790004390509</v>
      </c>
      <c r="K95" s="28">
        <f>[2]Stock!K89</f>
        <v>1456.557779301646</v>
      </c>
      <c r="L95" s="28">
        <f>[2]Stock!L89</f>
        <v>2952.0234073151914</v>
      </c>
      <c r="M95" s="28">
        <f>[2]Stock!M89</f>
        <v>3663.4822978817747</v>
      </c>
      <c r="N95" s="5">
        <f>[2]Stock!N89</f>
        <v>5943.2283550590437</v>
      </c>
      <c r="O95" s="5">
        <f>[2]Stock!O89</f>
        <v>10901.744365269296</v>
      </c>
      <c r="P95" s="5">
        <f>[2]Stock!P89</f>
        <v>23948.206297994904</v>
      </c>
      <c r="Q95" s="5">
        <f>[2]Stock!Q89</f>
        <v>61941.129023128567</v>
      </c>
      <c r="R95" s="5">
        <f>[2]Stock!R89</f>
        <v>147187.349896231</v>
      </c>
      <c r="S95" s="5">
        <f>[2]Stock!S89</f>
        <v>302852.6320180014</v>
      </c>
      <c r="T95" s="5">
        <f>[2]Stock!T89</f>
        <v>521641.86310364655</v>
      </c>
      <c r="U95" s="5">
        <f>[2]Stock!U89</f>
        <v>778282.41976410756</v>
      </c>
      <c r="V95" s="5">
        <f>[2]Stock!V89</f>
        <v>1036289.0439517563</v>
      </c>
      <c r="W95" s="5">
        <f>[2]Stock!W89</f>
        <v>1296912.9801929162</v>
      </c>
      <c r="X95" s="5">
        <f>[2]Stock!X89</f>
        <v>1409234.2159530355</v>
      </c>
      <c r="Y95" s="5">
        <f>[2]Stock!Y89</f>
        <v>1565721.3671384379</v>
      </c>
      <c r="Z95" s="5">
        <f>[2]Stock!Z89</f>
        <v>1813989.8940232629</v>
      </c>
      <c r="AA95" s="5">
        <f>[2]Stock!AA89</f>
        <v>2061268.2668755346</v>
      </c>
      <c r="AB95" s="5">
        <f>[2]Stock!AB89</f>
        <v>2280245.9780471888</v>
      </c>
      <c r="AC95" s="5">
        <f>[2]Stock!AC89</f>
        <v>2390749.1961171804</v>
      </c>
      <c r="AD95" s="5">
        <f>[2]Stock!AD89</f>
        <v>2527739.0708121979</v>
      </c>
      <c r="AE95" s="5">
        <f>[2]Stock!AE89</f>
        <v>2681204.7474459796</v>
      </c>
      <c r="AF95" s="5">
        <f>[2]Stock!AF89</f>
        <v>2865095.9232215248</v>
      </c>
      <c r="AG95" s="5">
        <f>[2]Stock!AG89</f>
        <v>3035293.463405577</v>
      </c>
      <c r="AH95" s="5">
        <f>[2]Stock!AH89</f>
        <v>3222954.4605372208</v>
      </c>
      <c r="AI95" s="5">
        <f>[2]Stock!AI89</f>
        <v>3412608.8808865203</v>
      </c>
      <c r="AJ95" s="5">
        <f>[2]Stock!AJ89</f>
        <v>3604267.8091734177</v>
      </c>
      <c r="AK95" s="5">
        <f>[2]Stock!AK89</f>
        <v>3765109.8819525908</v>
      </c>
      <c r="AL95" s="5">
        <f>[2]Stock!AL89</f>
        <v>3894098.4837003136</v>
      </c>
      <c r="AM95" s="5">
        <f>[2]Stock!AM89</f>
        <v>4007089.5997228897</v>
      </c>
      <c r="AN95" s="5">
        <f>[2]Stock!AN89</f>
        <v>4103715.2487856043</v>
      </c>
      <c r="AO95" s="5">
        <f>[2]Stock!AO89</f>
        <v>4183653.0222447631</v>
      </c>
      <c r="AP95" s="5">
        <f>[2]Stock!AP89</f>
        <v>4263644.7396515338</v>
      </c>
      <c r="AQ95" s="30"/>
    </row>
    <row r="96" spans="1:43" x14ac:dyDescent="0.2">
      <c r="A96" s="10" t="s">
        <v>44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5"/>
      <c r="O96" s="5"/>
      <c r="P96" s="11">
        <f>+P137+O96</f>
        <v>600</v>
      </c>
      <c r="Q96" s="11">
        <f t="shared" ref="Q96:AP96" si="3">+Q137+P96</f>
        <v>1600</v>
      </c>
      <c r="R96" s="11">
        <f t="shared" si="3"/>
        <v>13600</v>
      </c>
      <c r="S96" s="11">
        <f t="shared" si="3"/>
        <v>43600</v>
      </c>
      <c r="T96" s="11">
        <f t="shared" si="3"/>
        <v>93600</v>
      </c>
      <c r="U96" s="11">
        <f t="shared" si="3"/>
        <v>193600</v>
      </c>
      <c r="V96" s="11">
        <f t="shared" si="3"/>
        <v>304723.54113183415</v>
      </c>
      <c r="W96" s="11">
        <f t="shared" si="3"/>
        <v>411777.43447639851</v>
      </c>
      <c r="X96" s="11">
        <f t="shared" si="3"/>
        <v>549223.79754468333</v>
      </c>
      <c r="Y96" s="11">
        <f t="shared" si="3"/>
        <v>721137.6914500501</v>
      </c>
      <c r="Z96" s="11">
        <f t="shared" si="3"/>
        <v>929267.63550262142</v>
      </c>
      <c r="AA96" s="11">
        <f t="shared" si="3"/>
        <v>1171526.7849542748</v>
      </c>
      <c r="AB96" s="11">
        <f t="shared" si="3"/>
        <v>1440934.7191218224</v>
      </c>
      <c r="AC96" s="11">
        <f t="shared" si="3"/>
        <v>1725747.7373937625</v>
      </c>
      <c r="AD96" s="11">
        <f t="shared" si="3"/>
        <v>2011181.057162144</v>
      </c>
      <c r="AE96" s="11">
        <f t="shared" si="3"/>
        <v>2282322.3548962744</v>
      </c>
      <c r="AF96" s="11">
        <f t="shared" si="3"/>
        <v>2527097.9136321703</v>
      </c>
      <c r="AG96" s="11">
        <f t="shared" si="3"/>
        <v>2738118.0247346922</v>
      </c>
      <c r="AH96" s="11">
        <f t="shared" si="3"/>
        <v>2912929.1982809003</v>
      </c>
      <c r="AI96" s="11">
        <f t="shared" si="3"/>
        <v>3053025.2069751145</v>
      </c>
      <c r="AJ96" s="11">
        <f t="shared" si="3"/>
        <v>3162348.6508517447</v>
      </c>
      <c r="AK96" s="11">
        <f t="shared" si="3"/>
        <v>3245898.7000994785</v>
      </c>
      <c r="AL96" s="11">
        <f t="shared" si="3"/>
        <v>3308739.7718259161</v>
      </c>
      <c r="AM96" s="11">
        <f t="shared" si="3"/>
        <v>3355439.3475018237</v>
      </c>
      <c r="AN96" s="11">
        <f t="shared" si="3"/>
        <v>3389834.0472996836</v>
      </c>
      <c r="AO96" s="11">
        <f t="shared" si="3"/>
        <v>3481095.3899999997</v>
      </c>
      <c r="AP96" s="11">
        <f t="shared" si="3"/>
        <v>3515970.3438999997</v>
      </c>
      <c r="AQ96" s="30"/>
    </row>
    <row r="97" spans="1:43" x14ac:dyDescent="0.2">
      <c r="A97" t="s">
        <v>22</v>
      </c>
      <c r="B97" s="28">
        <f>[2]Stock!B90</f>
        <v>0</v>
      </c>
      <c r="C97" s="28">
        <f>[2]Stock!C90</f>
        <v>0</v>
      </c>
      <c r="D97" s="28">
        <f>[2]Stock!D90</f>
        <v>0</v>
      </c>
      <c r="E97" s="28">
        <f>[2]Stock!E90</f>
        <v>0</v>
      </c>
      <c r="F97" s="28">
        <f>[2]Stock!F90</f>
        <v>0</v>
      </c>
      <c r="G97" s="28">
        <f>[2]Stock!G90</f>
        <v>0</v>
      </c>
      <c r="H97" s="28">
        <f>[2]Stock!H90</f>
        <v>0</v>
      </c>
      <c r="I97" s="28">
        <f>[2]Stock!I90</f>
        <v>0</v>
      </c>
      <c r="J97" s="28">
        <f>[2]Stock!J90</f>
        <v>0</v>
      </c>
      <c r="K97" s="28">
        <f>[2]Stock!K90</f>
        <v>0</v>
      </c>
      <c r="L97" s="28">
        <f>[2]Stock!L90</f>
        <v>0</v>
      </c>
      <c r="M97" s="28">
        <f>[2]Stock!M90</f>
        <v>0</v>
      </c>
      <c r="N97" s="5">
        <f>[2]Stock!N90</f>
        <v>0</v>
      </c>
      <c r="O97" s="5">
        <f>[2]Stock!O90</f>
        <v>0</v>
      </c>
      <c r="P97" s="5">
        <f>[2]Stock!P90</f>
        <v>0</v>
      </c>
      <c r="Q97" s="5">
        <f>[2]Stock!Q90</f>
        <v>0</v>
      </c>
      <c r="R97" s="5">
        <f>[2]Stock!R90</f>
        <v>0</v>
      </c>
      <c r="S97" s="5">
        <f>[2]Stock!S90</f>
        <v>0</v>
      </c>
      <c r="T97" s="5">
        <f>[2]Stock!T90</f>
        <v>0</v>
      </c>
      <c r="U97" s="5">
        <f>[2]Stock!U90</f>
        <v>0</v>
      </c>
      <c r="V97" s="5">
        <f>[2]Stock!V90</f>
        <v>0</v>
      </c>
      <c r="W97" s="5">
        <f>[2]Stock!W90</f>
        <v>0</v>
      </c>
      <c r="X97" s="5">
        <f>[2]Stock!X90</f>
        <v>0</v>
      </c>
      <c r="Y97" s="5">
        <f>[2]Stock!Y90</f>
        <v>0</v>
      </c>
      <c r="Z97" s="5">
        <f>[2]Stock!Z90</f>
        <v>0</v>
      </c>
      <c r="AA97" s="5">
        <f>[2]Stock!AA90</f>
        <v>0</v>
      </c>
      <c r="AB97" s="5">
        <f>[2]Stock!AB90</f>
        <v>0</v>
      </c>
      <c r="AC97" s="5">
        <f>[2]Stock!AC90</f>
        <v>0</v>
      </c>
      <c r="AD97" s="5">
        <f>[2]Stock!AD90</f>
        <v>0</v>
      </c>
      <c r="AE97" s="5">
        <f>[2]Stock!AE90</f>
        <v>0</v>
      </c>
      <c r="AF97" s="5">
        <f>[2]Stock!AF90</f>
        <v>0</v>
      </c>
      <c r="AG97" s="5">
        <f>[2]Stock!AG90</f>
        <v>0</v>
      </c>
      <c r="AH97" s="5">
        <f>[2]Stock!AH90</f>
        <v>0</v>
      </c>
      <c r="AI97" s="5">
        <f>[2]Stock!AI90</f>
        <v>0</v>
      </c>
      <c r="AJ97" s="5">
        <f>[2]Stock!AJ90</f>
        <v>0</v>
      </c>
      <c r="AK97" s="5">
        <f>[2]Stock!AK90</f>
        <v>0</v>
      </c>
      <c r="AL97" s="5">
        <f>[2]Stock!AL90</f>
        <v>0</v>
      </c>
      <c r="AM97" s="5">
        <f>[2]Stock!AM90</f>
        <v>0</v>
      </c>
      <c r="AN97" s="5">
        <f>[2]Stock!AN90</f>
        <v>0</v>
      </c>
      <c r="AO97" s="5">
        <f>[2]Stock!AO90</f>
        <v>0</v>
      </c>
      <c r="AP97" s="5">
        <f>[2]Stock!AP90</f>
        <v>0</v>
      </c>
      <c r="AQ97" s="30"/>
    </row>
    <row r="98" spans="1:43" x14ac:dyDescent="0.2">
      <c r="A98" t="s">
        <v>23</v>
      </c>
      <c r="B98" s="28">
        <f>[2]Stock!B91</f>
        <v>0</v>
      </c>
      <c r="C98" s="28">
        <f>[2]Stock!C91</f>
        <v>0</v>
      </c>
      <c r="D98" s="28">
        <f>[2]Stock!D91</f>
        <v>0</v>
      </c>
      <c r="E98" s="28">
        <f>[2]Stock!E91</f>
        <v>0</v>
      </c>
      <c r="F98" s="28">
        <f>[2]Stock!F91</f>
        <v>0</v>
      </c>
      <c r="G98" s="28">
        <f>[2]Stock!G91</f>
        <v>0</v>
      </c>
      <c r="H98" s="28">
        <f>[2]Stock!H91</f>
        <v>0</v>
      </c>
      <c r="I98" s="28">
        <f>[2]Stock!I91</f>
        <v>0</v>
      </c>
      <c r="J98" s="28">
        <f>[2]Stock!J91</f>
        <v>0</v>
      </c>
      <c r="K98" s="28">
        <f>[2]Stock!K91</f>
        <v>0</v>
      </c>
      <c r="L98" s="28">
        <f>[2]Stock!L91</f>
        <v>0</v>
      </c>
      <c r="M98" s="28">
        <f>[2]Stock!M91</f>
        <v>0</v>
      </c>
      <c r="N98" s="5">
        <f>[2]Stock!N91</f>
        <v>0</v>
      </c>
      <c r="O98" s="5">
        <f>[2]Stock!O91</f>
        <v>0</v>
      </c>
      <c r="P98" s="5">
        <f>[2]Stock!P91</f>
        <v>0</v>
      </c>
      <c r="Q98" s="5">
        <f>[2]Stock!Q91</f>
        <v>0</v>
      </c>
      <c r="R98" s="5">
        <f>[2]Stock!R91</f>
        <v>0</v>
      </c>
      <c r="S98" s="5">
        <f>[2]Stock!S91</f>
        <v>0</v>
      </c>
      <c r="T98" s="5">
        <f>[2]Stock!T91</f>
        <v>0</v>
      </c>
      <c r="U98" s="5">
        <f>[2]Stock!U91</f>
        <v>0</v>
      </c>
      <c r="V98" s="5">
        <f>[2]Stock!V91</f>
        <v>0</v>
      </c>
      <c r="W98" s="5">
        <f>[2]Stock!W91</f>
        <v>0</v>
      </c>
      <c r="X98" s="5">
        <f>[2]Stock!X91</f>
        <v>0</v>
      </c>
      <c r="Y98" s="5">
        <f>[2]Stock!Y91</f>
        <v>0</v>
      </c>
      <c r="Z98" s="5">
        <f>[2]Stock!Z91</f>
        <v>0</v>
      </c>
      <c r="AA98" s="5">
        <f>[2]Stock!AA91</f>
        <v>0</v>
      </c>
      <c r="AB98" s="5">
        <f>[2]Stock!AB91</f>
        <v>0</v>
      </c>
      <c r="AC98" s="5">
        <f>[2]Stock!AC91</f>
        <v>0</v>
      </c>
      <c r="AD98" s="5">
        <f>[2]Stock!AD91</f>
        <v>0</v>
      </c>
      <c r="AE98" s="5">
        <f>[2]Stock!AE91</f>
        <v>0</v>
      </c>
      <c r="AF98" s="5">
        <f>[2]Stock!AF91</f>
        <v>0</v>
      </c>
      <c r="AG98" s="5">
        <f>[2]Stock!AG91</f>
        <v>0</v>
      </c>
      <c r="AH98" s="5">
        <f>[2]Stock!AH91</f>
        <v>0</v>
      </c>
      <c r="AI98" s="5">
        <f>[2]Stock!AI91</f>
        <v>0</v>
      </c>
      <c r="AJ98" s="5">
        <f>[2]Stock!AJ91</f>
        <v>0</v>
      </c>
      <c r="AK98" s="5">
        <f>[2]Stock!AK91</f>
        <v>0</v>
      </c>
      <c r="AL98" s="5">
        <f>[2]Stock!AL91</f>
        <v>0</v>
      </c>
      <c r="AM98" s="5">
        <f>[2]Stock!AM91</f>
        <v>0</v>
      </c>
      <c r="AN98" s="5">
        <f>[2]Stock!AN91</f>
        <v>0</v>
      </c>
      <c r="AO98" s="5">
        <f>[2]Stock!AO91</f>
        <v>0</v>
      </c>
      <c r="AP98" s="5">
        <f>[2]Stock!AP91</f>
        <v>0</v>
      </c>
      <c r="AQ98" s="30"/>
    </row>
    <row r="99" spans="1:43" x14ac:dyDescent="0.2">
      <c r="A99" t="s">
        <v>24</v>
      </c>
      <c r="B99" s="28">
        <f>[2]Stock!B92</f>
        <v>0</v>
      </c>
      <c r="C99" s="28">
        <f>[2]Stock!C92</f>
        <v>0</v>
      </c>
      <c r="D99" s="28">
        <f>[2]Stock!D92</f>
        <v>0</v>
      </c>
      <c r="E99" s="28">
        <f>[2]Stock!E92</f>
        <v>0</v>
      </c>
      <c r="F99" s="28">
        <f>[2]Stock!F92</f>
        <v>0</v>
      </c>
      <c r="G99" s="28">
        <f>[2]Stock!G92</f>
        <v>0</v>
      </c>
      <c r="H99" s="28">
        <f>[2]Stock!H92</f>
        <v>0</v>
      </c>
      <c r="I99" s="28">
        <f>[2]Stock!I92</f>
        <v>0</v>
      </c>
      <c r="J99" s="28">
        <f>[2]Stock!J92</f>
        <v>0</v>
      </c>
      <c r="K99" s="28">
        <f>[2]Stock!K92</f>
        <v>0</v>
      </c>
      <c r="L99" s="28">
        <f>[2]Stock!L92</f>
        <v>0</v>
      </c>
      <c r="M99" s="28">
        <f>[2]Stock!M92</f>
        <v>0</v>
      </c>
      <c r="N99" s="5">
        <f>[2]Stock!N92</f>
        <v>0</v>
      </c>
      <c r="O99" s="5">
        <f>[2]Stock!O92</f>
        <v>0</v>
      </c>
      <c r="P99" s="5">
        <f>[2]Stock!P92</f>
        <v>0</v>
      </c>
      <c r="Q99" s="5">
        <f>[2]Stock!Q92</f>
        <v>0</v>
      </c>
      <c r="R99" s="5">
        <f>[2]Stock!R92</f>
        <v>0</v>
      </c>
      <c r="S99" s="5">
        <f>[2]Stock!S92</f>
        <v>0</v>
      </c>
      <c r="T99" s="5">
        <f>[2]Stock!T92</f>
        <v>0</v>
      </c>
      <c r="U99" s="5">
        <f>[2]Stock!U92</f>
        <v>0</v>
      </c>
      <c r="V99" s="5">
        <f>[2]Stock!V92</f>
        <v>0</v>
      </c>
      <c r="W99" s="5">
        <f>[2]Stock!W92</f>
        <v>0</v>
      </c>
      <c r="X99" s="5">
        <f>[2]Stock!X92</f>
        <v>0</v>
      </c>
      <c r="Y99" s="5">
        <f>[2]Stock!Y92</f>
        <v>0</v>
      </c>
      <c r="Z99" s="5">
        <f>[2]Stock!Z92</f>
        <v>0</v>
      </c>
      <c r="AA99" s="5">
        <f>[2]Stock!AA92</f>
        <v>0</v>
      </c>
      <c r="AB99" s="5">
        <f>[2]Stock!AB92</f>
        <v>0</v>
      </c>
      <c r="AC99" s="5">
        <f>[2]Stock!AC92</f>
        <v>0</v>
      </c>
      <c r="AD99" s="5">
        <f>[2]Stock!AD92</f>
        <v>0</v>
      </c>
      <c r="AE99" s="5">
        <f>[2]Stock!AE92</f>
        <v>0</v>
      </c>
      <c r="AF99" s="5">
        <f>[2]Stock!AF92</f>
        <v>0</v>
      </c>
      <c r="AG99" s="5">
        <f>[2]Stock!AG92</f>
        <v>0</v>
      </c>
      <c r="AH99" s="5">
        <f>[2]Stock!AH92</f>
        <v>0</v>
      </c>
      <c r="AI99" s="5">
        <f>[2]Stock!AI92</f>
        <v>0</v>
      </c>
      <c r="AJ99" s="5">
        <f>[2]Stock!AJ92</f>
        <v>0</v>
      </c>
      <c r="AK99" s="5">
        <f>[2]Stock!AK92</f>
        <v>0</v>
      </c>
      <c r="AL99" s="5">
        <f>[2]Stock!AL92</f>
        <v>0</v>
      </c>
      <c r="AM99" s="5">
        <f>[2]Stock!AM92</f>
        <v>0</v>
      </c>
      <c r="AN99" s="5">
        <f>[2]Stock!AN92</f>
        <v>0</v>
      </c>
      <c r="AO99" s="5">
        <f>[2]Stock!AO92</f>
        <v>0</v>
      </c>
      <c r="AP99" s="5">
        <f>[2]Stock!AP92</f>
        <v>0</v>
      </c>
      <c r="AQ99" s="30"/>
    </row>
    <row r="100" spans="1:43" x14ac:dyDescent="0.2">
      <c r="A100" s="1" t="s">
        <v>3</v>
      </c>
      <c r="B100" s="15">
        <f>SUM(B10:B99)-B10-B11-B21-B31-B40-B41-B42-B50-B59-B69-B70-B80-B90</f>
        <v>7298231.0000000019</v>
      </c>
      <c r="C100" s="15">
        <f t="shared" ref="C100:AP100" si="4">SUM(C10:C99)-C10-C11-C21-C31-C40-C41-C42-C50-C59-C69-C70-C80-C90</f>
        <v>8132428.0000000075</v>
      </c>
      <c r="D100" s="15">
        <f t="shared" si="4"/>
        <v>9011942.9999999925</v>
      </c>
      <c r="E100" s="15">
        <f t="shared" si="4"/>
        <v>9931091.9999999963</v>
      </c>
      <c r="F100" s="15">
        <f t="shared" si="4"/>
        <v>10922588.000000015</v>
      </c>
      <c r="G100" s="15">
        <f t="shared" si="4"/>
        <v>11878504.999999993</v>
      </c>
      <c r="H100" s="15">
        <f t="shared" si="4"/>
        <v>12703409.999999993</v>
      </c>
      <c r="I100" s="15">
        <f t="shared" si="4"/>
        <v>13441126.999999998</v>
      </c>
      <c r="J100" s="15">
        <f t="shared" si="4"/>
        <v>14247147.999999991</v>
      </c>
      <c r="K100" s="15">
        <f t="shared" si="4"/>
        <v>15119958</v>
      </c>
      <c r="L100" s="15">
        <f t="shared" si="4"/>
        <v>16552992.999999991</v>
      </c>
      <c r="M100" s="15">
        <f t="shared" si="4"/>
        <v>17531150.875000626</v>
      </c>
      <c r="N100" s="15">
        <f t="shared" si="4"/>
        <v>18189774.692254953</v>
      </c>
      <c r="O100" s="15">
        <f t="shared" si="4"/>
        <v>18778689.7232778</v>
      </c>
      <c r="P100" s="15">
        <f t="shared" si="4"/>
        <v>19332239.926588953</v>
      </c>
      <c r="Q100" s="15">
        <f t="shared" si="4"/>
        <v>19913584.817966554</v>
      </c>
      <c r="R100" s="15">
        <f t="shared" si="4"/>
        <v>20477006.248260871</v>
      </c>
      <c r="S100" s="15">
        <f t="shared" si="4"/>
        <v>21007584.934021983</v>
      </c>
      <c r="T100" s="15">
        <f t="shared" si="4"/>
        <v>21554647.23032726</v>
      </c>
      <c r="U100" s="15">
        <f t="shared" si="4"/>
        <v>22035830.590610981</v>
      </c>
      <c r="V100" s="15">
        <f t="shared" si="4"/>
        <v>22496641.295444682</v>
      </c>
      <c r="W100" s="15">
        <f t="shared" si="4"/>
        <v>22792894.524964832</v>
      </c>
      <c r="X100" s="15">
        <f t="shared" si="4"/>
        <v>22912328.022138953</v>
      </c>
      <c r="Y100" s="15">
        <f t="shared" si="4"/>
        <v>23035254.642177351</v>
      </c>
      <c r="Z100" s="15">
        <f t="shared" si="4"/>
        <v>23203593.358592998</v>
      </c>
      <c r="AA100" s="15">
        <f t="shared" si="4"/>
        <v>23346948.423643641</v>
      </c>
      <c r="AB100" s="15">
        <f t="shared" si="4"/>
        <v>23436551.183289811</v>
      </c>
      <c r="AC100" s="15">
        <f t="shared" si="4"/>
        <v>23384363.951186202</v>
      </c>
      <c r="AD100" s="15">
        <f t="shared" si="4"/>
        <v>23370046.378445696</v>
      </c>
      <c r="AE100" s="15">
        <f t="shared" si="4"/>
        <v>23385764.709897183</v>
      </c>
      <c r="AF100" s="15">
        <f t="shared" si="4"/>
        <v>23419086.387109082</v>
      </c>
      <c r="AG100" s="15">
        <f t="shared" si="4"/>
        <v>23503688.6070599</v>
      </c>
      <c r="AH100" s="15">
        <f t="shared" si="4"/>
        <v>23596005.03202793</v>
      </c>
      <c r="AI100" s="15">
        <f t="shared" si="4"/>
        <v>23677315.88768819</v>
      </c>
      <c r="AJ100" s="15">
        <f t="shared" si="4"/>
        <v>23763700.000697989</v>
      </c>
      <c r="AK100" s="15">
        <f t="shared" si="4"/>
        <v>23806500.165214848</v>
      </c>
      <c r="AL100" s="15">
        <f t="shared" si="4"/>
        <v>23835376.729864031</v>
      </c>
      <c r="AM100" s="15">
        <f t="shared" si="4"/>
        <v>23852151.400638267</v>
      </c>
      <c r="AN100" s="15">
        <f t="shared" si="4"/>
        <v>23846875.619867977</v>
      </c>
      <c r="AO100" s="15">
        <f t="shared" si="4"/>
        <v>23825547.556068871</v>
      </c>
      <c r="AP100" s="15">
        <f t="shared" si="4"/>
        <v>23797623.998317637</v>
      </c>
      <c r="AQ100" s="15">
        <v>801376027.52503502</v>
      </c>
    </row>
    <row r="101" spans="1:43" x14ac:dyDescent="0.2">
      <c r="A101" t="s">
        <v>45</v>
      </c>
      <c r="B101" s="15">
        <f>[2]Stock!B93</f>
        <v>7298230.9999999981</v>
      </c>
      <c r="C101" s="15">
        <f>[2]Stock!C93</f>
        <v>8132428</v>
      </c>
      <c r="D101" s="15">
        <f>[2]Stock!D93</f>
        <v>9011942.9999999944</v>
      </c>
      <c r="E101" s="15">
        <f>[2]Stock!E93</f>
        <v>9931091.9999999963</v>
      </c>
      <c r="F101" s="15">
        <f>[2]Stock!F93</f>
        <v>10922587.999999996</v>
      </c>
      <c r="G101" s="15">
        <f>[2]Stock!G93</f>
        <v>11878504.999999996</v>
      </c>
      <c r="H101" s="15">
        <f>[2]Stock!H93</f>
        <v>12703409.999999998</v>
      </c>
      <c r="I101" s="15">
        <f>[2]Stock!I93</f>
        <v>13441126.999999994</v>
      </c>
      <c r="J101" s="15">
        <f>[2]Stock!J93</f>
        <v>14247147.999999998</v>
      </c>
      <c r="K101" s="15">
        <f>[2]Stock!K93</f>
        <v>15119957.999999996</v>
      </c>
      <c r="L101" s="15">
        <f>[2]Stock!L93</f>
        <v>16552992.999999998</v>
      </c>
      <c r="M101" s="15">
        <f>[2]Stock!M93</f>
        <v>17531150.875000615</v>
      </c>
      <c r="N101" s="15">
        <f>[2]Stock!N93</f>
        <v>18189774.692254938</v>
      </c>
      <c r="O101" s="15">
        <f>[2]Stock!O93</f>
        <v>18778689.723277807</v>
      </c>
      <c r="P101" s="15">
        <f>[2]Stock!P93</f>
        <v>19332239.926588953</v>
      </c>
      <c r="Q101" s="15">
        <f>[2]Stock!Q93</f>
        <v>19913584.817966558</v>
      </c>
      <c r="R101" s="15">
        <f>[2]Stock!R93</f>
        <v>20477006.248260878</v>
      </c>
      <c r="S101" s="15">
        <f>[2]Stock!S93</f>
        <v>21007744.925278541</v>
      </c>
      <c r="T101" s="15">
        <f>[2]Stock!T93</f>
        <v>21554944.587694697</v>
      </c>
      <c r="U101" s="15">
        <f>[2]Stock!U93</f>
        <v>22036312.000612937</v>
      </c>
      <c r="V101" s="15">
        <f>[2]Stock!V93</f>
        <v>22497365.97116359</v>
      </c>
      <c r="W101" s="15">
        <f>[2]Stock!W93</f>
        <v>22793934.952934954</v>
      </c>
      <c r="X101" s="15">
        <f>[2]Stock!X93</f>
        <v>22913768.684122156</v>
      </c>
      <c r="Y101" s="15">
        <f>[2]Stock!Y93</f>
        <v>23037187.448108897</v>
      </c>
      <c r="Z101" s="15">
        <f>[2]Stock!Z93</f>
        <v>23206108.840036619</v>
      </c>
      <c r="AA101" s="15">
        <f>[2]Stock!AA93</f>
        <v>23350122.989868734</v>
      </c>
      <c r="AB101" s="15">
        <f>[2]Stock!AB93</f>
        <v>23440432.928442061</v>
      </c>
      <c r="AC101" s="15">
        <f>[2]Stock!AC93</f>
        <v>23388961.606321365</v>
      </c>
      <c r="AD101" s="15">
        <f>[2]Stock!AD93</f>
        <v>23375326.166475233</v>
      </c>
      <c r="AE101" s="15">
        <f>[2]Stock!AE93</f>
        <v>23391656.989176001</v>
      </c>
      <c r="AF101" s="15">
        <f>[2]Stock!AF93</f>
        <v>23425499.493643422</v>
      </c>
      <c r="AG101" s="15">
        <f>[2]Stock!AG93</f>
        <v>23510524.42475386</v>
      </c>
      <c r="AH101" s="15">
        <f>[2]Stock!AH93</f>
        <v>23603171.365182545</v>
      </c>
      <c r="AI101" s="15">
        <f>[2]Stock!AI93</f>
        <v>23684733.515476651</v>
      </c>
      <c r="AJ101" s="15">
        <f>[2]Stock!AJ93</f>
        <v>23771304.943501893</v>
      </c>
      <c r="AK101" s="15">
        <f>[2]Stock!AK93</f>
        <v>23814242.884133838</v>
      </c>
      <c r="AL101" s="15">
        <f>[2]Stock!AL93</f>
        <v>23843219.918363661</v>
      </c>
      <c r="AM101" s="15">
        <f>[2]Stock!AM93</f>
        <v>23860067.458941855</v>
      </c>
      <c r="AN101" s="15">
        <f>[2]Stock!AN93</f>
        <v>23854844.354293812</v>
      </c>
      <c r="AO101" s="15">
        <f>[2]Stock!AO93</f>
        <v>23833869.521371864</v>
      </c>
      <c r="AP101" s="15">
        <f>[2]Stock!AP93</f>
        <v>23805894.666743901</v>
      </c>
      <c r="AQ101" s="16"/>
    </row>
    <row r="102" spans="1:43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</row>
    <row r="103" spans="1:43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</row>
    <row r="104" spans="1:43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</row>
    <row r="105" spans="1:43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</row>
    <row r="106" spans="1:43" x14ac:dyDescent="0.2">
      <c r="A106" s="2" t="s">
        <v>4</v>
      </c>
      <c r="B106" s="17">
        <v>2010</v>
      </c>
      <c r="C106" s="17">
        <v>2011</v>
      </c>
      <c r="D106" s="17">
        <v>2012</v>
      </c>
      <c r="E106" s="17">
        <v>2013</v>
      </c>
      <c r="F106" s="17">
        <v>2014</v>
      </c>
      <c r="G106" s="17">
        <v>2015</v>
      </c>
      <c r="H106" s="17">
        <v>2016</v>
      </c>
      <c r="I106" s="17">
        <v>2017</v>
      </c>
      <c r="J106" s="17">
        <v>2018</v>
      </c>
      <c r="K106" s="17">
        <v>2019</v>
      </c>
      <c r="L106" s="17">
        <v>2020</v>
      </c>
      <c r="M106" s="17">
        <v>2021</v>
      </c>
      <c r="N106" s="17">
        <v>2022</v>
      </c>
      <c r="O106" s="17">
        <v>2023</v>
      </c>
      <c r="P106" s="17">
        <v>2024</v>
      </c>
      <c r="Q106" s="17">
        <v>2025</v>
      </c>
      <c r="R106" s="17">
        <v>2026</v>
      </c>
      <c r="S106" s="17">
        <v>2027</v>
      </c>
      <c r="T106" s="17">
        <v>2028</v>
      </c>
      <c r="U106" s="17">
        <v>2029</v>
      </c>
      <c r="V106" s="17">
        <v>2030</v>
      </c>
      <c r="W106" s="17">
        <v>2031</v>
      </c>
      <c r="X106" s="17">
        <v>2032</v>
      </c>
      <c r="Y106" s="17">
        <v>2033</v>
      </c>
      <c r="Z106" s="17">
        <v>2034</v>
      </c>
      <c r="AA106" s="17">
        <v>2035</v>
      </c>
      <c r="AB106" s="17">
        <v>2036</v>
      </c>
      <c r="AC106" s="17">
        <v>2037</v>
      </c>
      <c r="AD106" s="17">
        <v>2038</v>
      </c>
      <c r="AE106" s="17">
        <v>2039</v>
      </c>
      <c r="AF106" s="17">
        <v>2040</v>
      </c>
      <c r="AG106" s="17">
        <v>2041</v>
      </c>
      <c r="AH106" s="17">
        <v>2042</v>
      </c>
      <c r="AI106" s="17">
        <v>2043</v>
      </c>
      <c r="AJ106" s="17">
        <v>2044</v>
      </c>
      <c r="AK106" s="17">
        <v>2045</v>
      </c>
      <c r="AL106" s="17">
        <v>2046</v>
      </c>
      <c r="AM106" s="17">
        <v>2047</v>
      </c>
      <c r="AN106" s="17">
        <v>2048</v>
      </c>
      <c r="AO106" s="17">
        <v>2049</v>
      </c>
      <c r="AP106" s="17">
        <v>2050</v>
      </c>
      <c r="AQ106" s="16"/>
    </row>
    <row r="107" spans="1:43" x14ac:dyDescent="0.2">
      <c r="A107" t="s">
        <v>17</v>
      </c>
      <c r="B107" s="16">
        <f t="shared" ref="B107:AP111" si="5">B12+B22</f>
        <v>2606915.9929028288</v>
      </c>
      <c r="C107" s="16">
        <f t="shared" si="5"/>
        <v>2816280.0511721373</v>
      </c>
      <c r="D107" s="16">
        <f t="shared" si="5"/>
        <v>3017441.6027610204</v>
      </c>
      <c r="E107" s="16">
        <f t="shared" si="5"/>
        <v>3202554.364624389</v>
      </c>
      <c r="F107" s="16">
        <f t="shared" si="5"/>
        <v>3405363.0304908096</v>
      </c>
      <c r="G107" s="16">
        <f t="shared" si="5"/>
        <v>3584505.3562836172</v>
      </c>
      <c r="H107" s="16">
        <f t="shared" si="5"/>
        <v>3745126.1297858469</v>
      </c>
      <c r="I107" s="16">
        <f t="shared" si="5"/>
        <v>3891148.0330759054</v>
      </c>
      <c r="J107" s="16">
        <f t="shared" si="5"/>
        <v>4042898.6138688503</v>
      </c>
      <c r="K107" s="16">
        <f t="shared" si="5"/>
        <v>4192359.3260961124</v>
      </c>
      <c r="L107" s="16">
        <f t="shared" si="5"/>
        <v>4381633.9846857209</v>
      </c>
      <c r="M107" s="16">
        <f t="shared" si="5"/>
        <v>4489987.2131427489</v>
      </c>
      <c r="N107" s="16">
        <f t="shared" si="5"/>
        <v>4598863.6065303069</v>
      </c>
      <c r="O107" s="16">
        <f t="shared" si="5"/>
        <v>4707195.2910217214</v>
      </c>
      <c r="P107" s="16">
        <f t="shared" si="5"/>
        <v>4818433.2421999713</v>
      </c>
      <c r="Q107" s="16">
        <f t="shared" si="5"/>
        <v>4911447.7043145197</v>
      </c>
      <c r="R107" s="16">
        <f t="shared" si="5"/>
        <v>4982115.2011893783</v>
      </c>
      <c r="S107" s="16">
        <f t="shared" si="5"/>
        <v>5020584.9839286469</v>
      </c>
      <c r="T107" s="16">
        <f t="shared" si="5"/>
        <v>5040163.7556217723</v>
      </c>
      <c r="U107" s="16">
        <f t="shared" si="5"/>
        <v>5043586.6651157448</v>
      </c>
      <c r="V107" s="16">
        <f t="shared" si="5"/>
        <v>5031310.2331232671</v>
      </c>
      <c r="W107" s="16">
        <f t="shared" si="5"/>
        <v>5002223.9272900252</v>
      </c>
      <c r="X107" s="16">
        <f t="shared" si="5"/>
        <v>4954706.300931368</v>
      </c>
      <c r="Y107" s="16">
        <f t="shared" si="5"/>
        <v>4887098.1110015493</v>
      </c>
      <c r="Z107" s="16">
        <f t="shared" si="5"/>
        <v>4798744.1475851601</v>
      </c>
      <c r="AA107" s="16">
        <f t="shared" si="5"/>
        <v>4690809.250231619</v>
      </c>
      <c r="AB107" s="16">
        <f t="shared" si="5"/>
        <v>4566848.8815019401</v>
      </c>
      <c r="AC107" s="16">
        <f t="shared" si="5"/>
        <v>4432751.9758565184</v>
      </c>
      <c r="AD107" s="16">
        <f t="shared" si="5"/>
        <v>4295892.8355655335</v>
      </c>
      <c r="AE107" s="16">
        <f t="shared" si="5"/>
        <v>4163715.6020879834</v>
      </c>
      <c r="AF107" s="16">
        <f t="shared" si="5"/>
        <v>4042294.5092431754</v>
      </c>
      <c r="AG107" s="16">
        <f t="shared" si="5"/>
        <v>3933788.5402534986</v>
      </c>
      <c r="AH107" s="16">
        <f t="shared" si="5"/>
        <v>3840869.6239790902</v>
      </c>
      <c r="AI107" s="16">
        <f t="shared" si="5"/>
        <v>3762531.5778659051</v>
      </c>
      <c r="AJ107" s="16">
        <f t="shared" si="5"/>
        <v>3697834.2090192977</v>
      </c>
      <c r="AK107" s="16">
        <f t="shared" si="5"/>
        <v>3643278.6475094478</v>
      </c>
      <c r="AL107" s="16">
        <f t="shared" si="5"/>
        <v>3598198.4453757997</v>
      </c>
      <c r="AM107" s="16">
        <f t="shared" si="5"/>
        <v>3560461.3986392291</v>
      </c>
      <c r="AN107" s="16">
        <f t="shared" si="5"/>
        <v>3528274.5955075994</v>
      </c>
      <c r="AO107" s="16">
        <f t="shared" si="5"/>
        <v>3469056.6458268245</v>
      </c>
      <c r="AP107" s="16">
        <f t="shared" si="5"/>
        <v>3436211.6146808853</v>
      </c>
      <c r="AQ107" s="16"/>
    </row>
    <row r="108" spans="1:43" x14ac:dyDescent="0.2">
      <c r="A108" t="s">
        <v>18</v>
      </c>
      <c r="B108" s="16">
        <f t="shared" si="5"/>
        <v>3942.0428877234413</v>
      </c>
      <c r="C108" s="16">
        <f t="shared" si="5"/>
        <v>4288.6935046254957</v>
      </c>
      <c r="D108" s="16">
        <f t="shared" si="5"/>
        <v>4594.9929016649476</v>
      </c>
      <c r="E108" s="16">
        <f t="shared" si="5"/>
        <v>4876.8513033170984</v>
      </c>
      <c r="F108" s="16">
        <f t="shared" si="5"/>
        <v>5185.9035541509193</v>
      </c>
      <c r="G108" s="16">
        <f t="shared" si="5"/>
        <v>5458.8038183395374</v>
      </c>
      <c r="H108" s="16">
        <f t="shared" si="5"/>
        <v>5703.3643289334532</v>
      </c>
      <c r="I108" s="16">
        <f t="shared" si="5"/>
        <v>5925.6935745144538</v>
      </c>
      <c r="J108" s="16">
        <f t="shared" si="5"/>
        <v>6156.7439589383876</v>
      </c>
      <c r="K108" s="16">
        <f t="shared" si="5"/>
        <v>6384.3100615799167</v>
      </c>
      <c r="L108" s="16">
        <f t="shared" si="5"/>
        <v>8647.6578634772959</v>
      </c>
      <c r="M108" s="16">
        <f t="shared" si="5"/>
        <v>10938.089814748102</v>
      </c>
      <c r="N108" s="16">
        <f t="shared" si="5"/>
        <v>11093.767992678544</v>
      </c>
      <c r="O108" s="16">
        <f t="shared" si="5"/>
        <v>11114.526777053839</v>
      </c>
      <c r="P108" s="16">
        <f t="shared" si="5"/>
        <v>11123.819893412388</v>
      </c>
      <c r="Q108" s="16">
        <f t="shared" si="5"/>
        <v>11128.365039654851</v>
      </c>
      <c r="R108" s="16">
        <f t="shared" si="5"/>
        <v>11130.005418947949</v>
      </c>
      <c r="S108" s="16">
        <f t="shared" si="5"/>
        <v>11129.434736956515</v>
      </c>
      <c r="T108" s="16">
        <f t="shared" si="5"/>
        <v>11127.175830282711</v>
      </c>
      <c r="U108" s="16">
        <f t="shared" si="5"/>
        <v>11123.291488236904</v>
      </c>
      <c r="V108" s="16">
        <f t="shared" si="5"/>
        <v>11117.993511256018</v>
      </c>
      <c r="W108" s="16">
        <f t="shared" si="5"/>
        <v>11111.263941148447</v>
      </c>
      <c r="X108" s="16">
        <f t="shared" si="5"/>
        <v>11103.220043524365</v>
      </c>
      <c r="Y108" s="16">
        <f t="shared" si="5"/>
        <v>11093.869411102649</v>
      </c>
      <c r="Z108" s="16">
        <f t="shared" si="5"/>
        <v>11083.336543116762</v>
      </c>
      <c r="AA108" s="16">
        <f t="shared" si="5"/>
        <v>11071.633868047194</v>
      </c>
      <c r="AB108" s="16">
        <f t="shared" si="5"/>
        <v>11058.674415330142</v>
      </c>
      <c r="AC108" s="16">
        <f t="shared" si="5"/>
        <v>11044.58595800731</v>
      </c>
      <c r="AD108" s="16">
        <f t="shared" si="5"/>
        <v>11029.383875335951</v>
      </c>
      <c r="AE108" s="16">
        <f t="shared" si="5"/>
        <v>11013.084928811269</v>
      </c>
      <c r="AF108" s="16">
        <f t="shared" si="5"/>
        <v>10995.707295064132</v>
      </c>
      <c r="AG108" s="16">
        <f t="shared" si="5"/>
        <v>10977.272427658037</v>
      </c>
      <c r="AH108" s="16">
        <f t="shared" si="5"/>
        <v>10957.805223069669</v>
      </c>
      <c r="AI108" s="16">
        <f t="shared" si="5"/>
        <v>10935.737794304305</v>
      </c>
      <c r="AJ108" s="16">
        <f t="shared" si="5"/>
        <v>10912.998958456421</v>
      </c>
      <c r="AK108" s="16">
        <f t="shared" si="5"/>
        <v>10882.625719475362</v>
      </c>
      <c r="AL108" s="16">
        <f t="shared" si="5"/>
        <v>10851.560143773771</v>
      </c>
      <c r="AM108" s="16">
        <f t="shared" si="5"/>
        <v>10819.835551282837</v>
      </c>
      <c r="AN108" s="16">
        <f t="shared" si="5"/>
        <v>10787.477433583534</v>
      </c>
      <c r="AO108" s="16">
        <f t="shared" si="5"/>
        <v>10754.51994427755</v>
      </c>
      <c r="AP108" s="16">
        <f t="shared" si="5"/>
        <v>10721.003047104092</v>
      </c>
      <c r="AQ108" s="16"/>
    </row>
    <row r="109" spans="1:43" x14ac:dyDescent="0.2">
      <c r="A109" t="s">
        <v>19</v>
      </c>
      <c r="B109" s="16">
        <f t="shared" si="5"/>
        <v>1351.9017256883403</v>
      </c>
      <c r="C109" s="16">
        <f t="shared" si="5"/>
        <v>1472.2921652821763</v>
      </c>
      <c r="D109" s="16">
        <f t="shared" si="5"/>
        <v>1577.4437706039423</v>
      </c>
      <c r="E109" s="16">
        <f t="shared" si="5"/>
        <v>1674.2048854825689</v>
      </c>
      <c r="F109" s="16">
        <f t="shared" si="5"/>
        <v>1780.3015799182956</v>
      </c>
      <c r="G109" s="16">
        <f t="shared" si="5"/>
        <v>1873.9875103883519</v>
      </c>
      <c r="H109" s="16">
        <f t="shared" si="5"/>
        <v>1957.9444742075382</v>
      </c>
      <c r="I109" s="16">
        <f t="shared" si="5"/>
        <v>2034.2695197335161</v>
      </c>
      <c r="J109" s="16">
        <f t="shared" si="5"/>
        <v>2113.5885151441062</v>
      </c>
      <c r="K109" s="16">
        <f t="shared" si="5"/>
        <v>2191.7113549929009</v>
      </c>
      <c r="L109" s="16">
        <f t="shared" si="5"/>
        <v>2306.1743281423292</v>
      </c>
      <c r="M109" s="16">
        <f t="shared" si="5"/>
        <v>2359.378631659265</v>
      </c>
      <c r="N109" s="16">
        <f t="shared" si="5"/>
        <v>2428.2452053369889</v>
      </c>
      <c r="O109" s="16">
        <f t="shared" si="5"/>
        <v>2592.6518887974216</v>
      </c>
      <c r="P109" s="16">
        <f t="shared" si="5"/>
        <v>3720.1162833305743</v>
      </c>
      <c r="Q109" s="16">
        <f t="shared" si="5"/>
        <v>7523.9363561174068</v>
      </c>
      <c r="R109" s="16">
        <f t="shared" si="5"/>
        <v>13428.818565922316</v>
      </c>
      <c r="S109" s="16">
        <f t="shared" si="5"/>
        <v>20280.711790724185</v>
      </c>
      <c r="T109" s="16">
        <f t="shared" si="5"/>
        <v>27483.415020164641</v>
      </c>
      <c r="U109" s="16">
        <f t="shared" si="5"/>
        <v>35062.339570110948</v>
      </c>
      <c r="V109" s="16">
        <f t="shared" si="5"/>
        <v>42834.577104277727</v>
      </c>
      <c r="W109" s="16">
        <f t="shared" si="5"/>
        <v>50077.109119974775</v>
      </c>
      <c r="X109" s="16">
        <f t="shared" si="5"/>
        <v>57544.282272627061</v>
      </c>
      <c r="Y109" s="16">
        <f t="shared" si="5"/>
        <v>65420.005096611727</v>
      </c>
      <c r="Z109" s="16">
        <f t="shared" si="5"/>
        <v>74156.935353611814</v>
      </c>
      <c r="AA109" s="16">
        <f t="shared" si="5"/>
        <v>83857.452495425212</v>
      </c>
      <c r="AB109" s="16">
        <f t="shared" si="5"/>
        <v>94530.170113565779</v>
      </c>
      <c r="AC109" s="16">
        <f t="shared" si="5"/>
        <v>106080.25729536547</v>
      </c>
      <c r="AD109" s="16">
        <f t="shared" si="5"/>
        <v>118330.04599487377</v>
      </c>
      <c r="AE109" s="16">
        <f t="shared" si="5"/>
        <v>131060.28565348485</v>
      </c>
      <c r="AF109" s="16">
        <f t="shared" si="5"/>
        <v>144052.14246002666</v>
      </c>
      <c r="AG109" s="16">
        <f t="shared" si="5"/>
        <v>157116.47038444053</v>
      </c>
      <c r="AH109" s="16">
        <f t="shared" si="5"/>
        <v>170105.87504820834</v>
      </c>
      <c r="AI109" s="16">
        <f t="shared" si="5"/>
        <v>180950.23734299617</v>
      </c>
      <c r="AJ109" s="16">
        <f t="shared" si="5"/>
        <v>191894.31794809626</v>
      </c>
      <c r="AK109" s="16">
        <f t="shared" si="5"/>
        <v>201681.43751877127</v>
      </c>
      <c r="AL109" s="16">
        <f t="shared" si="5"/>
        <v>210685.91657797841</v>
      </c>
      <c r="AM109" s="16">
        <f t="shared" si="5"/>
        <v>218867.33452774718</v>
      </c>
      <c r="AN109" s="16">
        <f t="shared" si="5"/>
        <v>225883.28822913181</v>
      </c>
      <c r="AO109" s="16">
        <f t="shared" si="5"/>
        <v>232167.32604339166</v>
      </c>
      <c r="AP109" s="16">
        <f t="shared" si="5"/>
        <v>237703.97629646736</v>
      </c>
      <c r="AQ109" s="16"/>
    </row>
    <row r="110" spans="1:43" x14ac:dyDescent="0.2">
      <c r="A110" t="s">
        <v>20</v>
      </c>
      <c r="B110" s="16">
        <f t="shared" si="5"/>
        <v>7458.0625943618525</v>
      </c>
      <c r="C110" s="16">
        <f t="shared" si="5"/>
        <v>8116.7124332499625</v>
      </c>
      <c r="D110" s="16">
        <f t="shared" si="5"/>
        <v>8697.0331800051536</v>
      </c>
      <c r="E110" s="16">
        <f t="shared" si="5"/>
        <v>9231.1315199250894</v>
      </c>
      <c r="F110" s="16">
        <f t="shared" si="5"/>
        <v>9816.8114700878141</v>
      </c>
      <c r="G110" s="16">
        <f t="shared" si="5"/>
        <v>10334.321819292247</v>
      </c>
      <c r="H110" s="16">
        <f t="shared" si="5"/>
        <v>10798.073633335203</v>
      </c>
      <c r="I110" s="16">
        <f t="shared" si="5"/>
        <v>11219.719046013279</v>
      </c>
      <c r="J110" s="16">
        <f t="shared" si="5"/>
        <v>11657.923457555311</v>
      </c>
      <c r="K110" s="16">
        <f t="shared" si="5"/>
        <v>12089.484103494924</v>
      </c>
      <c r="L110" s="16">
        <f t="shared" si="5"/>
        <v>12903.498314749302</v>
      </c>
      <c r="M110" s="16">
        <f t="shared" si="5"/>
        <v>13213.712335222055</v>
      </c>
      <c r="N110" s="16">
        <f t="shared" si="5"/>
        <v>13740.88610142668</v>
      </c>
      <c r="O110" s="16">
        <f t="shared" si="5"/>
        <v>14168.62826687493</v>
      </c>
      <c r="P110" s="16">
        <f t="shared" si="5"/>
        <v>14809.648057926872</v>
      </c>
      <c r="Q110" s="16">
        <f t="shared" si="5"/>
        <v>15398.431397900282</v>
      </c>
      <c r="R110" s="16">
        <f t="shared" si="5"/>
        <v>15913.20092646356</v>
      </c>
      <c r="S110" s="16">
        <f t="shared" si="5"/>
        <v>16356.073233493462</v>
      </c>
      <c r="T110" s="16">
        <f t="shared" si="5"/>
        <v>16706.985248884052</v>
      </c>
      <c r="U110" s="16">
        <f t="shared" si="5"/>
        <v>16970.913561945323</v>
      </c>
      <c r="V110" s="16">
        <f t="shared" si="5"/>
        <v>17151.346523021992</v>
      </c>
      <c r="W110" s="16">
        <f t="shared" si="5"/>
        <v>17251.139396514896</v>
      </c>
      <c r="X110" s="16">
        <f t="shared" si="5"/>
        <v>17301.871051389469</v>
      </c>
      <c r="Y110" s="16">
        <f t="shared" si="5"/>
        <v>17318.656909340916</v>
      </c>
      <c r="Z110" s="16">
        <f t="shared" si="5"/>
        <v>17314.328541148323</v>
      </c>
      <c r="AA110" s="16">
        <f t="shared" si="5"/>
        <v>17296.017852746871</v>
      </c>
      <c r="AB110" s="16">
        <f t="shared" si="5"/>
        <v>17268.65457733173</v>
      </c>
      <c r="AC110" s="16">
        <f t="shared" si="5"/>
        <v>17235.441877407015</v>
      </c>
      <c r="AD110" s="16">
        <f t="shared" si="5"/>
        <v>17198.411618220682</v>
      </c>
      <c r="AE110" s="16">
        <f t="shared" si="5"/>
        <v>17158.836310058497</v>
      </c>
      <c r="AF110" s="16">
        <f t="shared" si="5"/>
        <v>17117.348807174247</v>
      </c>
      <c r="AG110" s="16">
        <f t="shared" si="5"/>
        <v>17074.290944047323</v>
      </c>
      <c r="AH110" s="16">
        <f t="shared" si="5"/>
        <v>17029.977535091632</v>
      </c>
      <c r="AI110" s="16">
        <f t="shared" si="5"/>
        <v>16984.414217270605</v>
      </c>
      <c r="AJ110" s="16">
        <f t="shared" si="5"/>
        <v>16937.736580978817</v>
      </c>
      <c r="AK110" s="16">
        <f t="shared" si="5"/>
        <v>16890.004936221449</v>
      </c>
      <c r="AL110" s="16">
        <f t="shared" si="5"/>
        <v>16841.271618579744</v>
      </c>
      <c r="AM110" s="16">
        <f t="shared" si="5"/>
        <v>16791.597065203299</v>
      </c>
      <c r="AN110" s="16">
        <f t="shared" si="5"/>
        <v>16741.026813084321</v>
      </c>
      <c r="AO110" s="16">
        <f t="shared" si="5"/>
        <v>16689.622727889095</v>
      </c>
      <c r="AP110" s="16">
        <f t="shared" si="5"/>
        <v>16637.457604607796</v>
      </c>
      <c r="AQ110" s="16"/>
    </row>
    <row r="111" spans="1:43" x14ac:dyDescent="0.2">
      <c r="A111" t="s">
        <v>21</v>
      </c>
      <c r="B111" s="16">
        <f t="shared" si="5"/>
        <v>0</v>
      </c>
      <c r="C111" s="16">
        <f t="shared" si="5"/>
        <v>2.8506070000053643</v>
      </c>
      <c r="D111" s="16">
        <f t="shared" si="5"/>
        <v>6.108448000808858</v>
      </c>
      <c r="E111" s="16">
        <f t="shared" si="5"/>
        <v>9.7247910007113312</v>
      </c>
      <c r="F111" s="16">
        <f t="shared" si="5"/>
        <v>179.6539638521181</v>
      </c>
      <c r="G111" s="16">
        <f t="shared" si="5"/>
        <v>285.95887576947052</v>
      </c>
      <c r="H111" s="16">
        <f t="shared" si="5"/>
        <v>298.77828730008667</v>
      </c>
      <c r="I111" s="16">
        <f t="shared" si="5"/>
        <v>310.43291009345643</v>
      </c>
      <c r="J111" s="16">
        <f t="shared" si="5"/>
        <v>322.54490715874874</v>
      </c>
      <c r="K111" s="16">
        <f t="shared" si="5"/>
        <v>334.47387378967323</v>
      </c>
      <c r="L111" s="16">
        <f t="shared" si="5"/>
        <v>353.22099392422246</v>
      </c>
      <c r="M111" s="16">
        <f t="shared" si="5"/>
        <v>371.1498021370557</v>
      </c>
      <c r="N111" s="16">
        <f t="shared" si="5"/>
        <v>3461.0072255356999</v>
      </c>
      <c r="O111" s="16">
        <f t="shared" si="5"/>
        <v>10940.329201056473</v>
      </c>
      <c r="P111" s="16">
        <f t="shared" si="5"/>
        <v>28140.335158934384</v>
      </c>
      <c r="Q111" s="16">
        <f t="shared" si="5"/>
        <v>61180.022363713389</v>
      </c>
      <c r="R111" s="16">
        <f t="shared" si="5"/>
        <v>113670.47015685236</v>
      </c>
      <c r="S111" s="16">
        <f t="shared" si="5"/>
        <v>183126.63323728461</v>
      </c>
      <c r="T111" s="16">
        <f t="shared" si="5"/>
        <v>263244.20978874114</v>
      </c>
      <c r="U111" s="16">
        <f t="shared" si="5"/>
        <v>348707.96123964991</v>
      </c>
      <c r="V111" s="16">
        <f t="shared" si="5"/>
        <v>435676.78487277066</v>
      </c>
      <c r="W111" s="16">
        <f t="shared" si="5"/>
        <v>520673.64090315747</v>
      </c>
      <c r="X111" s="16">
        <f t="shared" si="5"/>
        <v>603646.37831014802</v>
      </c>
      <c r="Y111" s="16">
        <f t="shared" si="5"/>
        <v>684099.37474216532</v>
      </c>
      <c r="Z111" s="16">
        <f t="shared" si="5"/>
        <v>762345.18807257444</v>
      </c>
      <c r="AA111" s="16">
        <f t="shared" si="5"/>
        <v>838289.80622531672</v>
      </c>
      <c r="AB111" s="16">
        <f t="shared" si="5"/>
        <v>911906.3247062685</v>
      </c>
      <c r="AC111" s="16">
        <f t="shared" si="5"/>
        <v>983206.95591773745</v>
      </c>
      <c r="AD111" s="16">
        <f t="shared" si="5"/>
        <v>1052227.2150812575</v>
      </c>
      <c r="AE111" s="16">
        <f t="shared" si="5"/>
        <v>1119018.0724891331</v>
      </c>
      <c r="AF111" s="16">
        <f t="shared" si="5"/>
        <v>1183639.9430862565</v>
      </c>
      <c r="AG111" s="16">
        <f t="shared" si="5"/>
        <v>1247809.5903357728</v>
      </c>
      <c r="AH111" s="16">
        <f t="shared" si="5"/>
        <v>1310342.4230709183</v>
      </c>
      <c r="AI111" s="16">
        <f t="shared" si="5"/>
        <v>1360486.6807616886</v>
      </c>
      <c r="AJ111" s="16">
        <f t="shared" si="5"/>
        <v>1411095.0717866195</v>
      </c>
      <c r="AK111" s="16">
        <f t="shared" si="5"/>
        <v>1464632.5619823115</v>
      </c>
      <c r="AL111" s="16">
        <f t="shared" si="5"/>
        <v>1519050.2159756331</v>
      </c>
      <c r="AM111" s="16">
        <f t="shared" si="5"/>
        <v>1574420.9074515046</v>
      </c>
      <c r="AN111" s="16">
        <f t="shared" si="5"/>
        <v>1629980.2743498443</v>
      </c>
      <c r="AO111" s="16">
        <f t="shared" si="5"/>
        <v>1686706.4504029374</v>
      </c>
      <c r="AP111" s="16">
        <f t="shared" si="5"/>
        <v>1744620.2605464766</v>
      </c>
      <c r="AQ111" s="16"/>
    </row>
    <row r="112" spans="1:43" x14ac:dyDescent="0.2">
      <c r="A112" t="s">
        <v>22</v>
      </c>
      <c r="B112" s="16">
        <f t="shared" ref="B112:AP114" si="6">B18+B28</f>
        <v>0</v>
      </c>
      <c r="C112" s="16">
        <f t="shared" si="6"/>
        <v>20446.400123070529</v>
      </c>
      <c r="D112" s="16">
        <f t="shared" si="6"/>
        <v>21906.819343133226</v>
      </c>
      <c r="E112" s="16">
        <f t="shared" si="6"/>
        <v>23250.723112995489</v>
      </c>
      <c r="F112" s="16">
        <f t="shared" si="6"/>
        <v>24724.298427009078</v>
      </c>
      <c r="G112" s="16">
        <f t="shared" si="6"/>
        <v>26025.572252623577</v>
      </c>
      <c r="H112" s="16">
        <f t="shared" si="6"/>
        <v>27191.709670071788</v>
      </c>
      <c r="I112" s="16">
        <f t="shared" si="6"/>
        <v>28251.852454261894</v>
      </c>
      <c r="J112" s="16">
        <f t="shared" si="6"/>
        <v>29353.584793294176</v>
      </c>
      <c r="K112" s="16">
        <f t="shared" si="6"/>
        <v>30438.695221504513</v>
      </c>
      <c r="L112" s="16">
        <f t="shared" si="6"/>
        <v>31661.541474904643</v>
      </c>
      <c r="M112" s="16">
        <f t="shared" si="6"/>
        <v>34176.548667651528</v>
      </c>
      <c r="N112" s="16">
        <f t="shared" si="6"/>
        <v>34970.614390779316</v>
      </c>
      <c r="O112" s="16">
        <f t="shared" si="6"/>
        <v>36219.890078144759</v>
      </c>
      <c r="P112" s="16">
        <f t="shared" si="6"/>
        <v>38751.358182587421</v>
      </c>
      <c r="Q112" s="16">
        <f t="shared" si="6"/>
        <v>42892.361120092923</v>
      </c>
      <c r="R112" s="16">
        <f t="shared" si="6"/>
        <v>48558.150394235767</v>
      </c>
      <c r="S112" s="16">
        <f t="shared" si="6"/>
        <v>55625.756990933973</v>
      </c>
      <c r="T112" s="16">
        <f t="shared" si="6"/>
        <v>63899.226551955129</v>
      </c>
      <c r="U112" s="16">
        <f t="shared" si="6"/>
        <v>73453.482814879288</v>
      </c>
      <c r="V112" s="16">
        <f t="shared" si="6"/>
        <v>84224.223412955762</v>
      </c>
      <c r="W112" s="16">
        <f t="shared" si="6"/>
        <v>95791.198372466664</v>
      </c>
      <c r="X112" s="16">
        <f t="shared" si="6"/>
        <v>108435.68671991318</v>
      </c>
      <c r="Y112" s="16">
        <f t="shared" si="6"/>
        <v>122050.11136950801</v>
      </c>
      <c r="Z112" s="16">
        <f t="shared" si="6"/>
        <v>136615.69472265959</v>
      </c>
      <c r="AA112" s="16">
        <f t="shared" si="6"/>
        <v>151917.32926901575</v>
      </c>
      <c r="AB112" s="16">
        <f t="shared" si="6"/>
        <v>167727.15105358278</v>
      </c>
      <c r="AC112" s="16">
        <f t="shared" si="6"/>
        <v>183828.98986602918</v>
      </c>
      <c r="AD112" s="16">
        <f t="shared" si="6"/>
        <v>200033.97192835013</v>
      </c>
      <c r="AE112" s="16">
        <f t="shared" si="6"/>
        <v>216188.15979433889</v>
      </c>
      <c r="AF112" s="16">
        <f t="shared" si="6"/>
        <v>232172.73357146085</v>
      </c>
      <c r="AG112" s="16">
        <f t="shared" si="6"/>
        <v>247900.61802359088</v>
      </c>
      <c r="AH112" s="16">
        <f t="shared" si="6"/>
        <v>263311.18551832746</v>
      </c>
      <c r="AI112" s="16">
        <f t="shared" si="6"/>
        <v>275728.35784741223</v>
      </c>
      <c r="AJ112" s="16">
        <f t="shared" si="6"/>
        <v>288256.73552363826</v>
      </c>
      <c r="AK112" s="16">
        <f t="shared" si="6"/>
        <v>300880.31119776878</v>
      </c>
      <c r="AL112" s="16">
        <f t="shared" si="6"/>
        <v>313587.89311393705</v>
      </c>
      <c r="AM112" s="16">
        <f t="shared" si="6"/>
        <v>326371.88841051987</v>
      </c>
      <c r="AN112" s="16">
        <f t="shared" si="6"/>
        <v>339052.83417886612</v>
      </c>
      <c r="AO112" s="16">
        <f t="shared" si="6"/>
        <v>351883.06997719465</v>
      </c>
      <c r="AP112" s="16">
        <f t="shared" si="6"/>
        <v>364858.85462325631</v>
      </c>
      <c r="AQ112" s="16"/>
    </row>
    <row r="113" spans="1:43" x14ac:dyDescent="0.2">
      <c r="A113" t="s">
        <v>23</v>
      </c>
      <c r="B113" s="16">
        <f t="shared" si="6"/>
        <v>0</v>
      </c>
      <c r="C113" s="16">
        <f t="shared" si="6"/>
        <v>0</v>
      </c>
      <c r="D113" s="16">
        <f t="shared" si="6"/>
        <v>0</v>
      </c>
      <c r="E113" s="16">
        <f t="shared" si="6"/>
        <v>0</v>
      </c>
      <c r="F113" s="16">
        <f t="shared" si="6"/>
        <v>0</v>
      </c>
      <c r="G113" s="16">
        <f t="shared" si="6"/>
        <v>0</v>
      </c>
      <c r="H113" s="16">
        <f t="shared" si="6"/>
        <v>0</v>
      </c>
      <c r="I113" s="16">
        <f t="shared" si="6"/>
        <v>0</v>
      </c>
      <c r="J113" s="16">
        <f t="shared" si="6"/>
        <v>0</v>
      </c>
      <c r="K113" s="16">
        <f t="shared" si="6"/>
        <v>0</v>
      </c>
      <c r="L113" s="16">
        <f t="shared" si="6"/>
        <v>0</v>
      </c>
      <c r="M113" s="16">
        <f t="shared" si="6"/>
        <v>0</v>
      </c>
      <c r="N113" s="16">
        <f t="shared" si="6"/>
        <v>0</v>
      </c>
      <c r="O113" s="16">
        <f t="shared" si="6"/>
        <v>0</v>
      </c>
      <c r="P113" s="16">
        <f t="shared" si="6"/>
        <v>0</v>
      </c>
      <c r="Q113" s="16">
        <f t="shared" si="6"/>
        <v>0</v>
      </c>
      <c r="R113" s="16">
        <f t="shared" si="6"/>
        <v>0</v>
      </c>
      <c r="S113" s="16">
        <f t="shared" si="6"/>
        <v>0</v>
      </c>
      <c r="T113" s="16">
        <f t="shared" si="6"/>
        <v>0</v>
      </c>
      <c r="U113" s="16">
        <f t="shared" si="6"/>
        <v>0</v>
      </c>
      <c r="V113" s="16">
        <f t="shared" si="6"/>
        <v>0</v>
      </c>
      <c r="W113" s="16">
        <f t="shared" si="6"/>
        <v>0</v>
      </c>
      <c r="X113" s="16">
        <f t="shared" si="6"/>
        <v>0</v>
      </c>
      <c r="Y113" s="16">
        <f t="shared" si="6"/>
        <v>0</v>
      </c>
      <c r="Z113" s="16">
        <f t="shared" si="6"/>
        <v>0</v>
      </c>
      <c r="AA113" s="16">
        <f t="shared" si="6"/>
        <v>0</v>
      </c>
      <c r="AB113" s="16">
        <f t="shared" si="6"/>
        <v>0</v>
      </c>
      <c r="AC113" s="16">
        <f t="shared" si="6"/>
        <v>0</v>
      </c>
      <c r="AD113" s="16">
        <f t="shared" si="6"/>
        <v>0</v>
      </c>
      <c r="AE113" s="16">
        <f t="shared" si="6"/>
        <v>0</v>
      </c>
      <c r="AF113" s="16">
        <f t="shared" si="6"/>
        <v>0</v>
      </c>
      <c r="AG113" s="16">
        <f t="shared" si="6"/>
        <v>0</v>
      </c>
      <c r="AH113" s="16">
        <f t="shared" si="6"/>
        <v>0</v>
      </c>
      <c r="AI113" s="16">
        <f t="shared" si="6"/>
        <v>0</v>
      </c>
      <c r="AJ113" s="16">
        <f t="shared" si="6"/>
        <v>0</v>
      </c>
      <c r="AK113" s="16">
        <f t="shared" si="6"/>
        <v>0</v>
      </c>
      <c r="AL113" s="16">
        <f t="shared" si="6"/>
        <v>0</v>
      </c>
      <c r="AM113" s="16">
        <f t="shared" si="6"/>
        <v>0</v>
      </c>
      <c r="AN113" s="16">
        <f t="shared" si="6"/>
        <v>0</v>
      </c>
      <c r="AO113" s="16">
        <f t="shared" si="6"/>
        <v>0</v>
      </c>
      <c r="AP113" s="16">
        <f t="shared" si="6"/>
        <v>0</v>
      </c>
      <c r="AQ113" s="16"/>
    </row>
    <row r="114" spans="1:43" x14ac:dyDescent="0.2">
      <c r="A114" t="s">
        <v>24</v>
      </c>
      <c r="B114" s="16">
        <f t="shared" si="6"/>
        <v>0</v>
      </c>
      <c r="C114" s="16">
        <f t="shared" si="6"/>
        <v>0</v>
      </c>
      <c r="D114" s="16">
        <f t="shared" si="6"/>
        <v>0</v>
      </c>
      <c r="E114" s="16">
        <f t="shared" si="6"/>
        <v>0</v>
      </c>
      <c r="F114" s="16">
        <f t="shared" si="6"/>
        <v>0</v>
      </c>
      <c r="G114" s="16">
        <f t="shared" si="6"/>
        <v>0</v>
      </c>
      <c r="H114" s="16">
        <f t="shared" si="6"/>
        <v>0</v>
      </c>
      <c r="I114" s="16">
        <f t="shared" si="6"/>
        <v>0</v>
      </c>
      <c r="J114" s="16">
        <f t="shared" si="6"/>
        <v>0</v>
      </c>
      <c r="K114" s="16">
        <f t="shared" si="6"/>
        <v>0</v>
      </c>
      <c r="L114" s="16">
        <f t="shared" si="6"/>
        <v>0</v>
      </c>
      <c r="M114" s="16">
        <f t="shared" si="6"/>
        <v>0</v>
      </c>
      <c r="N114" s="16">
        <f t="shared" si="6"/>
        <v>0</v>
      </c>
      <c r="O114" s="16">
        <f t="shared" si="6"/>
        <v>0</v>
      </c>
      <c r="P114" s="16">
        <f t="shared" si="6"/>
        <v>0</v>
      </c>
      <c r="Q114" s="16">
        <f t="shared" si="6"/>
        <v>0</v>
      </c>
      <c r="R114" s="16">
        <f t="shared" si="6"/>
        <v>0</v>
      </c>
      <c r="S114" s="16">
        <f t="shared" si="6"/>
        <v>0</v>
      </c>
      <c r="T114" s="16">
        <f t="shared" si="6"/>
        <v>0</v>
      </c>
      <c r="U114" s="16">
        <f t="shared" si="6"/>
        <v>0</v>
      </c>
      <c r="V114" s="16">
        <f t="shared" si="6"/>
        <v>0</v>
      </c>
      <c r="W114" s="16">
        <f t="shared" si="6"/>
        <v>0</v>
      </c>
      <c r="X114" s="16">
        <f t="shared" si="6"/>
        <v>0</v>
      </c>
      <c r="Y114" s="16">
        <f t="shared" si="6"/>
        <v>0</v>
      </c>
      <c r="Z114" s="16">
        <f t="shared" si="6"/>
        <v>0</v>
      </c>
      <c r="AA114" s="16">
        <f t="shared" si="6"/>
        <v>0</v>
      </c>
      <c r="AB114" s="16">
        <f t="shared" si="6"/>
        <v>0</v>
      </c>
      <c r="AC114" s="16">
        <f t="shared" si="6"/>
        <v>0</v>
      </c>
      <c r="AD114" s="16">
        <f t="shared" si="6"/>
        <v>0</v>
      </c>
      <c r="AE114" s="16">
        <f t="shared" si="6"/>
        <v>0</v>
      </c>
      <c r="AF114" s="16">
        <f t="shared" si="6"/>
        <v>0</v>
      </c>
      <c r="AG114" s="16">
        <f t="shared" si="6"/>
        <v>0</v>
      </c>
      <c r="AH114" s="16">
        <f t="shared" si="6"/>
        <v>0</v>
      </c>
      <c r="AI114" s="16">
        <f t="shared" si="6"/>
        <v>0</v>
      </c>
      <c r="AJ114" s="16">
        <f t="shared" si="6"/>
        <v>0</v>
      </c>
      <c r="AK114" s="16">
        <f t="shared" si="6"/>
        <v>0</v>
      </c>
      <c r="AL114" s="16">
        <f t="shared" si="6"/>
        <v>0</v>
      </c>
      <c r="AM114" s="16">
        <f t="shared" si="6"/>
        <v>0</v>
      </c>
      <c r="AN114" s="16">
        <f t="shared" si="6"/>
        <v>0</v>
      </c>
      <c r="AO114" s="16">
        <f t="shared" si="6"/>
        <v>0</v>
      </c>
      <c r="AP114" s="16">
        <f t="shared" si="6"/>
        <v>0</v>
      </c>
      <c r="AQ114" s="16"/>
    </row>
    <row r="115" spans="1:43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 spans="1:43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</row>
    <row r="117" spans="1:43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 spans="1:43" x14ac:dyDescent="0.2">
      <c r="A118" s="2" t="s">
        <v>25</v>
      </c>
      <c r="B118" s="17">
        <v>2010</v>
      </c>
      <c r="C118" s="17">
        <v>2011</v>
      </c>
      <c r="D118" s="17">
        <v>2012</v>
      </c>
      <c r="E118" s="17">
        <v>2013</v>
      </c>
      <c r="F118" s="17">
        <v>2014</v>
      </c>
      <c r="G118" s="17">
        <v>2015</v>
      </c>
      <c r="H118" s="17">
        <v>2016</v>
      </c>
      <c r="I118" s="17">
        <v>2017</v>
      </c>
      <c r="J118" s="17">
        <v>2018</v>
      </c>
      <c r="K118" s="17">
        <v>2019</v>
      </c>
      <c r="L118" s="17">
        <v>2020</v>
      </c>
      <c r="M118" s="17">
        <v>2021</v>
      </c>
      <c r="N118" s="17">
        <v>2022</v>
      </c>
      <c r="O118" s="17">
        <v>2023</v>
      </c>
      <c r="P118" s="17">
        <v>2024</v>
      </c>
      <c r="Q118" s="17">
        <v>2025</v>
      </c>
      <c r="R118" s="17">
        <v>2026</v>
      </c>
      <c r="S118" s="17">
        <v>2027</v>
      </c>
      <c r="T118" s="17">
        <v>2028</v>
      </c>
      <c r="U118" s="17">
        <v>2029</v>
      </c>
      <c r="V118" s="17">
        <v>2030</v>
      </c>
      <c r="W118" s="17">
        <v>2031</v>
      </c>
      <c r="X118" s="17">
        <v>2032</v>
      </c>
      <c r="Y118" s="17">
        <v>2033</v>
      </c>
      <c r="Z118" s="17">
        <v>2034</v>
      </c>
      <c r="AA118" s="17">
        <v>2035</v>
      </c>
      <c r="AB118" s="17">
        <v>2036</v>
      </c>
      <c r="AC118" s="17">
        <v>2037</v>
      </c>
      <c r="AD118" s="17">
        <v>2038</v>
      </c>
      <c r="AE118" s="17">
        <v>2039</v>
      </c>
      <c r="AF118" s="17">
        <v>2040</v>
      </c>
      <c r="AG118" s="17">
        <v>2041</v>
      </c>
      <c r="AH118" s="17">
        <v>2042</v>
      </c>
      <c r="AI118" s="17">
        <v>2043</v>
      </c>
      <c r="AJ118" s="17">
        <v>2044</v>
      </c>
      <c r="AK118" s="17">
        <v>2045</v>
      </c>
      <c r="AL118" s="17">
        <v>2046</v>
      </c>
      <c r="AM118" s="17">
        <v>2047</v>
      </c>
      <c r="AN118" s="17">
        <v>2048</v>
      </c>
      <c r="AO118" s="17">
        <v>2049</v>
      </c>
      <c r="AP118" s="17">
        <v>2050</v>
      </c>
      <c r="AQ118" s="16"/>
    </row>
    <row r="119" spans="1:43" x14ac:dyDescent="0.2">
      <c r="A119" t="s">
        <v>28</v>
      </c>
      <c r="B119" s="16">
        <f t="shared" ref="B119:AP123" si="7">B43+B51+B60+B71+B81</f>
        <v>66995.038819386114</v>
      </c>
      <c r="C119" s="16">
        <f t="shared" si="7"/>
        <v>71483.274730538295</v>
      </c>
      <c r="D119" s="16">
        <f t="shared" si="7"/>
        <v>76926.030462337425</v>
      </c>
      <c r="E119" s="16">
        <f t="shared" si="7"/>
        <v>80737.242761173955</v>
      </c>
      <c r="F119" s="16">
        <f t="shared" si="7"/>
        <v>85830.917990781614</v>
      </c>
      <c r="G119" s="16">
        <f t="shared" si="7"/>
        <v>89100.068006271293</v>
      </c>
      <c r="H119" s="16">
        <f t="shared" si="7"/>
        <v>91270.918259110738</v>
      </c>
      <c r="I119" s="16">
        <f t="shared" si="7"/>
        <v>92888.585058586337</v>
      </c>
      <c r="J119" s="16">
        <f t="shared" si="7"/>
        <v>94347.591550657526</v>
      </c>
      <c r="K119" s="16">
        <f t="shared" si="7"/>
        <v>96560.480055689884</v>
      </c>
      <c r="L119" s="16">
        <f t="shared" si="7"/>
        <v>102633.36636114318</v>
      </c>
      <c r="M119" s="16">
        <f t="shared" si="7"/>
        <v>105891.41754773585</v>
      </c>
      <c r="N119" s="16">
        <f t="shared" si="7"/>
        <v>109321.78756870948</v>
      </c>
      <c r="O119" s="16">
        <f t="shared" si="7"/>
        <v>118057.11384350278</v>
      </c>
      <c r="P119" s="16">
        <f t="shared" si="7"/>
        <v>123591.49872794267</v>
      </c>
      <c r="Q119" s="16">
        <f t="shared" si="7"/>
        <v>126770.53933051496</v>
      </c>
      <c r="R119" s="16">
        <f t="shared" si="7"/>
        <v>130871.49732769918</v>
      </c>
      <c r="S119" s="16">
        <f t="shared" si="7"/>
        <v>132648.61838296466</v>
      </c>
      <c r="T119" s="16">
        <f t="shared" si="7"/>
        <v>135635.80998559025</v>
      </c>
      <c r="U119" s="16">
        <f t="shared" si="7"/>
        <v>138770.25808810099</v>
      </c>
      <c r="V119" s="16">
        <f t="shared" si="7"/>
        <v>139612.11656838612</v>
      </c>
      <c r="W119" s="16">
        <f t="shared" si="7"/>
        <v>140443.18325751324</v>
      </c>
      <c r="X119" s="16">
        <f t="shared" si="7"/>
        <v>140507.20175075362</v>
      </c>
      <c r="Y119" s="16">
        <f t="shared" si="7"/>
        <v>140125.53125116366</v>
      </c>
      <c r="Z119" s="16">
        <f t="shared" si="7"/>
        <v>139801.9779547237</v>
      </c>
      <c r="AA119" s="16">
        <f t="shared" si="7"/>
        <v>139154.17304852378</v>
      </c>
      <c r="AB119" s="16">
        <f t="shared" si="7"/>
        <v>138412.59752618376</v>
      </c>
      <c r="AC119" s="16">
        <f t="shared" si="7"/>
        <v>137616.52106689554</v>
      </c>
      <c r="AD119" s="16">
        <f t="shared" si="7"/>
        <v>136836.34376639046</v>
      </c>
      <c r="AE119" s="16">
        <f t="shared" si="7"/>
        <v>136314.60275374108</v>
      </c>
      <c r="AF119" s="16">
        <f t="shared" si="7"/>
        <v>135904.52678149648</v>
      </c>
      <c r="AG119" s="16">
        <f t="shared" si="7"/>
        <v>135569.10679673744</v>
      </c>
      <c r="AH119" s="16">
        <f t="shared" si="7"/>
        <v>135318.07749745331</v>
      </c>
      <c r="AI119" s="16">
        <f t="shared" si="7"/>
        <v>135157.12069566426</v>
      </c>
      <c r="AJ119" s="16">
        <f t="shared" si="7"/>
        <v>134808.03470301398</v>
      </c>
      <c r="AK119" s="16">
        <f t="shared" si="7"/>
        <v>134422.64422440607</v>
      </c>
      <c r="AL119" s="16">
        <f t="shared" si="7"/>
        <v>134073.39048262412</v>
      </c>
      <c r="AM119" s="16">
        <f t="shared" si="7"/>
        <v>133769.56667862166</v>
      </c>
      <c r="AN119" s="16">
        <f t="shared" si="7"/>
        <v>133288.94893739207</v>
      </c>
      <c r="AO119" s="16">
        <f t="shared" si="7"/>
        <v>132552.1507557329</v>
      </c>
      <c r="AP119" s="16">
        <f t="shared" si="7"/>
        <v>132130.22006796993</v>
      </c>
      <c r="AQ119" s="16"/>
    </row>
    <row r="120" spans="1:43" x14ac:dyDescent="0.2">
      <c r="A120" t="s">
        <v>29</v>
      </c>
      <c r="B120" s="16">
        <f t="shared" si="7"/>
        <v>312620.36696131935</v>
      </c>
      <c r="C120" s="16">
        <f t="shared" si="7"/>
        <v>335517.05124624685</v>
      </c>
      <c r="D120" s="16">
        <f t="shared" si="7"/>
        <v>363392.95867142623</v>
      </c>
      <c r="E120" s="16">
        <f t="shared" si="7"/>
        <v>381342.17071266595</v>
      </c>
      <c r="F120" s="16">
        <f t="shared" si="7"/>
        <v>400397.95549710293</v>
      </c>
      <c r="G120" s="16">
        <f t="shared" si="7"/>
        <v>415642.62352753867</v>
      </c>
      <c r="H120" s="16">
        <f t="shared" si="7"/>
        <v>424827.03186055028</v>
      </c>
      <c r="I120" s="16">
        <f t="shared" si="7"/>
        <v>433875.552797037</v>
      </c>
      <c r="J120" s="16">
        <f t="shared" si="7"/>
        <v>441718.91458628327</v>
      </c>
      <c r="K120" s="16">
        <f t="shared" si="7"/>
        <v>452545.04664962942</v>
      </c>
      <c r="L120" s="16">
        <f t="shared" si="7"/>
        <v>476269.13779336266</v>
      </c>
      <c r="M120" s="16">
        <f t="shared" si="7"/>
        <v>491965.58814113634</v>
      </c>
      <c r="N120" s="16">
        <f t="shared" si="7"/>
        <v>508807.97688115621</v>
      </c>
      <c r="O120" s="16">
        <f t="shared" si="7"/>
        <v>539124.77253542631</v>
      </c>
      <c r="P120" s="16">
        <f t="shared" si="7"/>
        <v>563097.51515462541</v>
      </c>
      <c r="Q120" s="16">
        <f t="shared" si="7"/>
        <v>576569.4145080056</v>
      </c>
      <c r="R120" s="16">
        <f t="shared" si="7"/>
        <v>591427.36168431002</v>
      </c>
      <c r="S120" s="16">
        <f t="shared" si="7"/>
        <v>598199.9995782281</v>
      </c>
      <c r="T120" s="16">
        <f t="shared" si="7"/>
        <v>606827.6024015235</v>
      </c>
      <c r="U120" s="16">
        <f t="shared" si="7"/>
        <v>608775.57632051106</v>
      </c>
      <c r="V120" s="16">
        <f t="shared" si="7"/>
        <v>598506.31238666119</v>
      </c>
      <c r="W120" s="16">
        <f t="shared" si="7"/>
        <v>576566.60999003251</v>
      </c>
      <c r="X120" s="16">
        <f t="shared" si="7"/>
        <v>549828.8620742684</v>
      </c>
      <c r="Y120" s="16">
        <f t="shared" si="7"/>
        <v>519205.79219776241</v>
      </c>
      <c r="Z120" s="16">
        <f t="shared" si="7"/>
        <v>496590.26199302747</v>
      </c>
      <c r="AA120" s="16">
        <f t="shared" si="7"/>
        <v>489266.63386177603</v>
      </c>
      <c r="AB120" s="16">
        <f t="shared" si="7"/>
        <v>460264.88601819729</v>
      </c>
      <c r="AC120" s="16">
        <f t="shared" si="7"/>
        <v>409683.08020297298</v>
      </c>
      <c r="AD120" s="16">
        <f t="shared" si="7"/>
        <v>359228.80148485512</v>
      </c>
      <c r="AE120" s="16">
        <f t="shared" si="7"/>
        <v>309787.41776613687</v>
      </c>
      <c r="AF120" s="16">
        <f t="shared" si="7"/>
        <v>267279.56377836486</v>
      </c>
      <c r="AG120" s="16">
        <f t="shared" si="7"/>
        <v>267820.4804060334</v>
      </c>
      <c r="AH120" s="16">
        <f t="shared" si="7"/>
        <v>268478.69006534683</v>
      </c>
      <c r="AI120" s="16">
        <f t="shared" si="7"/>
        <v>269240.96614469658</v>
      </c>
      <c r="AJ120" s="16">
        <f t="shared" si="7"/>
        <v>269067.03031622118</v>
      </c>
      <c r="AK120" s="16">
        <f t="shared" si="7"/>
        <v>268517.73535181727</v>
      </c>
      <c r="AL120" s="16">
        <f t="shared" si="7"/>
        <v>268362.94674101431</v>
      </c>
      <c r="AM120" s="16">
        <f t="shared" si="7"/>
        <v>268320.07443984901</v>
      </c>
      <c r="AN120" s="16">
        <f t="shared" si="7"/>
        <v>267491.46988230344</v>
      </c>
      <c r="AO120" s="16">
        <f t="shared" si="7"/>
        <v>266461.41358872235</v>
      </c>
      <c r="AP120" s="16">
        <f t="shared" si="7"/>
        <v>265637.35675379471</v>
      </c>
      <c r="AQ120" s="16"/>
    </row>
    <row r="121" spans="1:43" x14ac:dyDescent="0.2">
      <c r="A121" t="s">
        <v>30</v>
      </c>
      <c r="B121" s="16">
        <f t="shared" si="7"/>
        <v>10680.732502968105</v>
      </c>
      <c r="C121" s="16">
        <f t="shared" si="7"/>
        <v>11819.122005061168</v>
      </c>
      <c r="D121" s="16">
        <f t="shared" si="7"/>
        <v>13245.845434072875</v>
      </c>
      <c r="E121" s="16">
        <f t="shared" si="7"/>
        <v>13913.91080629112</v>
      </c>
      <c r="F121" s="16">
        <f t="shared" si="7"/>
        <v>14330.741125921486</v>
      </c>
      <c r="G121" s="16">
        <f t="shared" si="7"/>
        <v>14832.113076670516</v>
      </c>
      <c r="H121" s="16">
        <f t="shared" si="7"/>
        <v>15115.714912672654</v>
      </c>
      <c r="I121" s="16">
        <f t="shared" si="7"/>
        <v>15391.295207755273</v>
      </c>
      <c r="J121" s="16">
        <f t="shared" si="7"/>
        <v>15647.017085796369</v>
      </c>
      <c r="K121" s="16">
        <f t="shared" si="7"/>
        <v>16057.267113471915</v>
      </c>
      <c r="L121" s="16">
        <f t="shared" si="7"/>
        <v>16755.104230997233</v>
      </c>
      <c r="M121" s="16">
        <f t="shared" si="7"/>
        <v>17367.524635502265</v>
      </c>
      <c r="N121" s="16">
        <f t="shared" si="7"/>
        <v>18225.170465883988</v>
      </c>
      <c r="O121" s="16">
        <f t="shared" si="7"/>
        <v>20039.354172783194</v>
      </c>
      <c r="P121" s="16">
        <f t="shared" si="7"/>
        <v>23356.752303379988</v>
      </c>
      <c r="Q121" s="16">
        <f t="shared" si="7"/>
        <v>27095.46524197307</v>
      </c>
      <c r="R121" s="16">
        <f t="shared" si="7"/>
        <v>33864.233052302348</v>
      </c>
      <c r="S121" s="16">
        <f t="shared" si="7"/>
        <v>40661.75866933947</v>
      </c>
      <c r="T121" s="16">
        <f t="shared" si="7"/>
        <v>55703.134271377829</v>
      </c>
      <c r="U121" s="16">
        <f t="shared" si="7"/>
        <v>70809.748800436006</v>
      </c>
      <c r="V121" s="16">
        <f t="shared" si="7"/>
        <v>82232.354414251779</v>
      </c>
      <c r="W121" s="16">
        <f t="shared" si="7"/>
        <v>93851.908920474714</v>
      </c>
      <c r="X121" s="16">
        <f t="shared" si="7"/>
        <v>102010.00728461126</v>
      </c>
      <c r="Y121" s="16">
        <f t="shared" si="7"/>
        <v>111409.98151638091</v>
      </c>
      <c r="Z121" s="16">
        <f t="shared" si="7"/>
        <v>119862.16627393285</v>
      </c>
      <c r="AA121" s="16">
        <f t="shared" si="7"/>
        <v>127170.97342397971</v>
      </c>
      <c r="AB121" s="16">
        <f t="shared" si="7"/>
        <v>133765.88424385921</v>
      </c>
      <c r="AC121" s="16">
        <f t="shared" si="7"/>
        <v>140321.41321941692</v>
      </c>
      <c r="AD121" s="16">
        <f t="shared" si="7"/>
        <v>147238.48519111783</v>
      </c>
      <c r="AE121" s="16">
        <f t="shared" si="7"/>
        <v>157572.93996938493</v>
      </c>
      <c r="AF121" s="16">
        <f t="shared" si="7"/>
        <v>168675.22722870694</v>
      </c>
      <c r="AG121" s="16">
        <f t="shared" si="7"/>
        <v>179790.44069682917</v>
      </c>
      <c r="AH121" s="16">
        <f t="shared" si="7"/>
        <v>191067.38947618727</v>
      </c>
      <c r="AI121" s="16">
        <f t="shared" si="7"/>
        <v>202720.65566998834</v>
      </c>
      <c r="AJ121" s="16">
        <f t="shared" si="7"/>
        <v>214586.45569733038</v>
      </c>
      <c r="AK121" s="16">
        <f t="shared" si="7"/>
        <v>226669.14323827953</v>
      </c>
      <c r="AL121" s="16">
        <f t="shared" si="7"/>
        <v>238973.8741432277</v>
      </c>
      <c r="AM121" s="16">
        <f t="shared" si="7"/>
        <v>251503.82078516632</v>
      </c>
      <c r="AN121" s="16">
        <f t="shared" si="7"/>
        <v>264259.3552310415</v>
      </c>
      <c r="AO121" s="16">
        <f t="shared" si="7"/>
        <v>277238.99925078184</v>
      </c>
      <c r="AP121" s="16">
        <f t="shared" si="7"/>
        <v>290198.92296988325</v>
      </c>
      <c r="AQ121" s="16"/>
    </row>
    <row r="122" spans="1:43" x14ac:dyDescent="0.2">
      <c r="A122" t="s">
        <v>31</v>
      </c>
      <c r="B122" s="16">
        <f t="shared" si="7"/>
        <v>980.28492369653964</v>
      </c>
      <c r="C122" s="16">
        <f t="shared" si="7"/>
        <v>1024.9395971943472</v>
      </c>
      <c r="D122" s="16">
        <f t="shared" si="7"/>
        <v>1080.5111257894239</v>
      </c>
      <c r="E122" s="16">
        <f t="shared" si="7"/>
        <v>1139.8966164303465</v>
      </c>
      <c r="F122" s="16">
        <f t="shared" si="7"/>
        <v>1171.4992542147452</v>
      </c>
      <c r="G122" s="16">
        <f t="shared" si="7"/>
        <v>1216.3201820834197</v>
      </c>
      <c r="H122" s="16">
        <f t="shared" si="7"/>
        <v>1249.066504888292</v>
      </c>
      <c r="I122" s="16">
        <f t="shared" si="7"/>
        <v>1282.8289876370641</v>
      </c>
      <c r="J122" s="16">
        <f t="shared" si="7"/>
        <v>1312.1767648545299</v>
      </c>
      <c r="K122" s="16">
        <f t="shared" si="7"/>
        <v>1369.4882826687838</v>
      </c>
      <c r="L122" s="16">
        <f t="shared" si="7"/>
        <v>1439.7554594328312</v>
      </c>
      <c r="M122" s="16">
        <f t="shared" si="7"/>
        <v>1480.006742136648</v>
      </c>
      <c r="N122" s="16">
        <f t="shared" si="7"/>
        <v>1576.6040853065902</v>
      </c>
      <c r="O122" s="16">
        <f t="shared" si="7"/>
        <v>1734.5713923189892</v>
      </c>
      <c r="P122" s="16">
        <f t="shared" si="7"/>
        <v>1952.7795996392092</v>
      </c>
      <c r="Q122" s="16">
        <f t="shared" si="7"/>
        <v>2068.9455848812636</v>
      </c>
      <c r="R122" s="16">
        <f t="shared" si="7"/>
        <v>2205.8125645914424</v>
      </c>
      <c r="S122" s="16">
        <f t="shared" si="7"/>
        <v>2295.6670931075023</v>
      </c>
      <c r="T122" s="16">
        <f t="shared" si="7"/>
        <v>2552.9885529660169</v>
      </c>
      <c r="U122" s="16">
        <f t="shared" si="7"/>
        <v>2657.4666535447072</v>
      </c>
      <c r="V122" s="16">
        <f t="shared" si="7"/>
        <v>2741.7023570790175</v>
      </c>
      <c r="W122" s="16">
        <f t="shared" si="7"/>
        <v>2786.509379546691</v>
      </c>
      <c r="X122" s="16">
        <f t="shared" si="7"/>
        <v>2801.3714464350296</v>
      </c>
      <c r="Y122" s="16">
        <f t="shared" si="7"/>
        <v>2809.8147236777622</v>
      </c>
      <c r="Z122" s="16">
        <f t="shared" si="7"/>
        <v>2813.5774321326962</v>
      </c>
      <c r="AA122" s="16">
        <f t="shared" si="7"/>
        <v>2814.0036664376157</v>
      </c>
      <c r="AB122" s="16">
        <f t="shared" si="7"/>
        <v>2812.105784111533</v>
      </c>
      <c r="AC122" s="16">
        <f t="shared" si="7"/>
        <v>2808.621902666936</v>
      </c>
      <c r="AD122" s="16">
        <f t="shared" si="7"/>
        <v>2804.3259599327098</v>
      </c>
      <c r="AE122" s="16">
        <f t="shared" si="7"/>
        <v>2800.5538570832387</v>
      </c>
      <c r="AF122" s="16">
        <f t="shared" si="7"/>
        <v>2795.791048387578</v>
      </c>
      <c r="AG122" s="16">
        <f t="shared" si="7"/>
        <v>2790.2040384652846</v>
      </c>
      <c r="AH122" s="16">
        <f t="shared" si="7"/>
        <v>2784.0911313232732</v>
      </c>
      <c r="AI122" s="16">
        <f t="shared" si="7"/>
        <v>2777.6205298629397</v>
      </c>
      <c r="AJ122" s="16">
        <f t="shared" si="7"/>
        <v>2770.8808827193334</v>
      </c>
      <c r="AK122" s="16">
        <f t="shared" si="7"/>
        <v>2763.9252226125727</v>
      </c>
      <c r="AL122" s="16">
        <f t="shared" si="7"/>
        <v>2756.786041740555</v>
      </c>
      <c r="AM122" s="16">
        <f t="shared" si="7"/>
        <v>2749.4829203315503</v>
      </c>
      <c r="AN122" s="16">
        <f t="shared" si="7"/>
        <v>2742.0269024559452</v>
      </c>
      <c r="AO122" s="16">
        <f t="shared" si="7"/>
        <v>2734.4258875024693</v>
      </c>
      <c r="AP122" s="16">
        <f t="shared" si="7"/>
        <v>2726.6858158823293</v>
      </c>
      <c r="AQ122" s="16"/>
    </row>
    <row r="123" spans="1:43" x14ac:dyDescent="0.2">
      <c r="A123" t="s">
        <v>32</v>
      </c>
      <c r="B123" s="16">
        <f t="shared" si="7"/>
        <v>0.57678000008367347</v>
      </c>
      <c r="C123" s="16">
        <f t="shared" si="7"/>
        <v>0.61246000011565882</v>
      </c>
      <c r="D123" s="16">
        <f t="shared" si="7"/>
        <v>0.65428000004516462</v>
      </c>
      <c r="E123" s="16">
        <f t="shared" si="7"/>
        <v>0.77912300012529812</v>
      </c>
      <c r="F123" s="16">
        <f t="shared" si="7"/>
        <v>1.8860878599974809</v>
      </c>
      <c r="G123" s="16">
        <f t="shared" si="7"/>
        <v>24.875127198940774</v>
      </c>
      <c r="H123" s="16">
        <f t="shared" si="7"/>
        <v>1213.2683919768613</v>
      </c>
      <c r="I123" s="16">
        <f t="shared" si="7"/>
        <v>479.73783995390124</v>
      </c>
      <c r="J123" s="16">
        <f t="shared" si="7"/>
        <v>681.30003009088136</v>
      </c>
      <c r="K123" s="16">
        <f t="shared" si="7"/>
        <v>846.71779043519678</v>
      </c>
      <c r="L123" s="16">
        <f t="shared" si="7"/>
        <v>563.32819073697806</v>
      </c>
      <c r="M123" s="16">
        <f t="shared" si="7"/>
        <v>565.57586863892357</v>
      </c>
      <c r="N123" s="16">
        <f t="shared" si="7"/>
        <v>848.7172976737329</v>
      </c>
      <c r="O123" s="16">
        <f t="shared" si="7"/>
        <v>1874.1399310716931</v>
      </c>
      <c r="P123" s="16">
        <f t="shared" si="7"/>
        <v>2945.0383883189584</v>
      </c>
      <c r="Q123" s="16">
        <f t="shared" si="7"/>
        <v>3479.1932491209436</v>
      </c>
      <c r="R123" s="16">
        <f t="shared" si="7"/>
        <v>5557.0513983141282</v>
      </c>
      <c r="S123" s="16">
        <f t="shared" si="7"/>
        <v>7867.3475780520448</v>
      </c>
      <c r="T123" s="16">
        <f t="shared" si="7"/>
        <v>20416.134094223107</v>
      </c>
      <c r="U123" s="16">
        <f t="shared" si="7"/>
        <v>35866.807542889575</v>
      </c>
      <c r="V123" s="16">
        <f t="shared" si="7"/>
        <v>47595.217802204861</v>
      </c>
      <c r="W123" s="16">
        <f t="shared" si="7"/>
        <v>63310.438637182873</v>
      </c>
      <c r="X123" s="16">
        <f t="shared" si="7"/>
        <v>73720.744802405708</v>
      </c>
      <c r="Y123" s="16">
        <f t="shared" si="7"/>
        <v>85354.2790759692</v>
      </c>
      <c r="Z123" s="16">
        <f t="shared" si="7"/>
        <v>106597.16670630345</v>
      </c>
      <c r="AA123" s="16">
        <f t="shared" si="7"/>
        <v>118378.89861220018</v>
      </c>
      <c r="AB123" s="16">
        <f t="shared" si="7"/>
        <v>131606.03965572972</v>
      </c>
      <c r="AC123" s="16">
        <f t="shared" si="7"/>
        <v>137562.09177304924</v>
      </c>
      <c r="AD123" s="16">
        <f t="shared" si="7"/>
        <v>158718.80084329011</v>
      </c>
      <c r="AE123" s="16">
        <f t="shared" si="7"/>
        <v>193014.25211948418</v>
      </c>
      <c r="AF123" s="16">
        <f t="shared" si="7"/>
        <v>208704.63389984489</v>
      </c>
      <c r="AG123" s="16">
        <f t="shared" si="7"/>
        <v>233023.8589986256</v>
      </c>
      <c r="AH123" s="16">
        <f t="shared" si="7"/>
        <v>250952.47708236825</v>
      </c>
      <c r="AI123" s="16">
        <f t="shared" si="7"/>
        <v>274805.44357570581</v>
      </c>
      <c r="AJ123" s="16">
        <f t="shared" si="7"/>
        <v>302972.35251820995</v>
      </c>
      <c r="AK123" s="16">
        <f t="shared" si="7"/>
        <v>318821.10340544302</v>
      </c>
      <c r="AL123" s="16">
        <f t="shared" si="7"/>
        <v>352107.09956073685</v>
      </c>
      <c r="AM123" s="16">
        <f t="shared" si="7"/>
        <v>389147.64179473865</v>
      </c>
      <c r="AN123" s="16">
        <f t="shared" si="7"/>
        <v>422640.79791643884</v>
      </c>
      <c r="AO123" s="16">
        <f t="shared" si="7"/>
        <v>456523.45443871012</v>
      </c>
      <c r="AP123" s="16">
        <f t="shared" si="7"/>
        <v>482980.68347947521</v>
      </c>
      <c r="AQ123" s="16"/>
    </row>
    <row r="124" spans="1:43" x14ac:dyDescent="0.2">
      <c r="A124" t="s">
        <v>33</v>
      </c>
      <c r="B124" s="16">
        <f t="shared" ref="B124:AP124" si="8">B48+B56+B66+B76+B86</f>
        <v>0</v>
      </c>
      <c r="C124" s="16">
        <f t="shared" si="8"/>
        <v>0</v>
      </c>
      <c r="D124" s="16">
        <f t="shared" si="8"/>
        <v>0</v>
      </c>
      <c r="E124" s="16">
        <f t="shared" si="8"/>
        <v>0</v>
      </c>
      <c r="F124" s="16">
        <f t="shared" si="8"/>
        <v>0</v>
      </c>
      <c r="G124" s="16">
        <f t="shared" si="8"/>
        <v>0</v>
      </c>
      <c r="H124" s="16">
        <f t="shared" si="8"/>
        <v>0</v>
      </c>
      <c r="I124" s="16">
        <f t="shared" si="8"/>
        <v>0</v>
      </c>
      <c r="J124" s="16">
        <f t="shared" si="8"/>
        <v>0</v>
      </c>
      <c r="K124" s="16">
        <f t="shared" si="8"/>
        <v>0</v>
      </c>
      <c r="L124" s="16">
        <f t="shared" si="8"/>
        <v>32.855914417401877</v>
      </c>
      <c r="M124" s="16">
        <f t="shared" si="8"/>
        <v>97.531864278515627</v>
      </c>
      <c r="N124" s="16">
        <f t="shared" si="8"/>
        <v>261.90946039340167</v>
      </c>
      <c r="O124" s="16">
        <f t="shared" si="8"/>
        <v>521.85134352547573</v>
      </c>
      <c r="P124" s="16">
        <f t="shared" si="8"/>
        <v>926.05859693495529</v>
      </c>
      <c r="Q124" s="16">
        <f t="shared" si="8"/>
        <v>1431.990363493604</v>
      </c>
      <c r="R124" s="16">
        <f t="shared" si="8"/>
        <v>1960.6674673463663</v>
      </c>
      <c r="S124" s="16">
        <f t="shared" si="8"/>
        <v>2512.7462794235739</v>
      </c>
      <c r="T124" s="16">
        <f t="shared" si="8"/>
        <v>3104.197039484171</v>
      </c>
      <c r="U124" s="16">
        <f t="shared" si="8"/>
        <v>3753.3933635247413</v>
      </c>
      <c r="V124" s="16">
        <f t="shared" si="8"/>
        <v>4505.6391219643674</v>
      </c>
      <c r="W124" s="16">
        <f t="shared" si="8"/>
        <v>5363.8169437641418</v>
      </c>
      <c r="X124" s="16">
        <f t="shared" si="8"/>
        <v>6328.0855452413325</v>
      </c>
      <c r="Y124" s="16">
        <f t="shared" si="8"/>
        <v>7396.0900774787042</v>
      </c>
      <c r="Z124" s="16">
        <f t="shared" si="8"/>
        <v>8563.4433368770315</v>
      </c>
      <c r="AA124" s="16">
        <f t="shared" si="8"/>
        <v>9824.3536714337315</v>
      </c>
      <c r="AB124" s="16">
        <f t="shared" si="8"/>
        <v>11172.250032269349</v>
      </c>
      <c r="AC124" s="16">
        <f t="shared" si="8"/>
        <v>12600.349971246897</v>
      </c>
      <c r="AD124" s="16">
        <f t="shared" si="8"/>
        <v>14102.122480384905</v>
      </c>
      <c r="AE124" s="16">
        <f t="shared" si="8"/>
        <v>15671.549359038041</v>
      </c>
      <c r="AF124" s="16">
        <f t="shared" si="8"/>
        <v>17303.297718168742</v>
      </c>
      <c r="AG124" s="16">
        <f t="shared" si="8"/>
        <v>18992.818732842174</v>
      </c>
      <c r="AH124" s="16">
        <f t="shared" si="8"/>
        <v>20736.300116484603</v>
      </c>
      <c r="AI124" s="16">
        <f t="shared" si="8"/>
        <v>22530.632098526563</v>
      </c>
      <c r="AJ124" s="16">
        <f t="shared" si="8"/>
        <v>24373.338883189605</v>
      </c>
      <c r="AK124" s="16">
        <f t="shared" si="8"/>
        <v>26262.517184331169</v>
      </c>
      <c r="AL124" s="16">
        <f t="shared" si="8"/>
        <v>28196.699602645087</v>
      </c>
      <c r="AM124" s="16">
        <f t="shared" si="8"/>
        <v>30008.002719824028</v>
      </c>
      <c r="AN124" s="16">
        <f t="shared" si="8"/>
        <v>31754.814680440129</v>
      </c>
      <c r="AO124" s="16">
        <f t="shared" si="8"/>
        <v>33433.77704201013</v>
      </c>
      <c r="AP124" s="16">
        <f t="shared" si="8"/>
        <v>35041.437475982573</v>
      </c>
      <c r="AQ124" s="16"/>
    </row>
    <row r="125" spans="1:43" x14ac:dyDescent="0.2">
      <c r="A125" t="s">
        <v>36</v>
      </c>
      <c r="B125" s="16">
        <f t="shared" ref="B125:AP125" si="9">B57+B67+B77+B87</f>
        <v>0</v>
      </c>
      <c r="C125" s="16">
        <f t="shared" si="9"/>
        <v>0</v>
      </c>
      <c r="D125" s="16">
        <f t="shared" si="9"/>
        <v>0</v>
      </c>
      <c r="E125" s="16">
        <f t="shared" si="9"/>
        <v>0</v>
      </c>
      <c r="F125" s="16">
        <f t="shared" si="9"/>
        <v>5.0178121279356031E-5</v>
      </c>
      <c r="G125" s="16">
        <f t="shared" si="9"/>
        <v>5.0178121275748734E-5</v>
      </c>
      <c r="H125" s="16">
        <f t="shared" si="9"/>
        <v>5.0178121278882363E-5</v>
      </c>
      <c r="I125" s="16">
        <f t="shared" si="9"/>
        <v>4.6599860437096571E-5</v>
      </c>
      <c r="J125" s="16">
        <f t="shared" si="9"/>
        <v>4.5225368445592221E-5</v>
      </c>
      <c r="K125" s="16">
        <f t="shared" si="9"/>
        <v>4.5349072713433272E-5</v>
      </c>
      <c r="L125" s="16">
        <f t="shared" si="9"/>
        <v>6.989291818676417E-5</v>
      </c>
      <c r="M125" s="16">
        <f t="shared" si="9"/>
        <v>6.9773078070298352E-5</v>
      </c>
      <c r="N125" s="16">
        <f t="shared" si="9"/>
        <v>6.9647215827585722E-5</v>
      </c>
      <c r="O125" s="16">
        <f t="shared" si="9"/>
        <v>6.9515364811331522E-5</v>
      </c>
      <c r="P125" s="16">
        <f t="shared" si="9"/>
        <v>6.9377559917385944E-5</v>
      </c>
      <c r="Q125" s="16">
        <f t="shared" si="9"/>
        <v>6.9233837569353167E-5</v>
      </c>
      <c r="R125" s="16">
        <f t="shared" si="9"/>
        <v>6.9084235702548426E-5</v>
      </c>
      <c r="S125" s="16">
        <f t="shared" si="9"/>
        <v>6.8928793747312142E-5</v>
      </c>
      <c r="T125" s="16">
        <f t="shared" si="9"/>
        <v>6.8767552611692274E-5</v>
      </c>
      <c r="U125" s="16">
        <f t="shared" si="9"/>
        <v>6.8600554663504607E-5</v>
      </c>
      <c r="V125" s="16">
        <f t="shared" si="9"/>
        <v>6.8427971431245287E-5</v>
      </c>
      <c r="W125" s="16">
        <f t="shared" si="9"/>
        <v>6.8250004374515024E-5</v>
      </c>
      <c r="X125" s="16">
        <f t="shared" si="9"/>
        <v>6.8067023437779628E-5</v>
      </c>
      <c r="Y125" s="16">
        <f t="shared" si="9"/>
        <v>6.7879347069752676E-5</v>
      </c>
      <c r="Z125" s="16">
        <f t="shared" si="9"/>
        <v>6.7687236968007599E-5</v>
      </c>
      <c r="AA125" s="16">
        <f t="shared" si="9"/>
        <v>6.7490940932265404E-5</v>
      </c>
      <c r="AB125" s="16">
        <f t="shared" si="9"/>
        <v>6.7290728942334961E-5</v>
      </c>
      <c r="AC125" s="16">
        <f t="shared" si="9"/>
        <v>6.7086880801915888E-5</v>
      </c>
      <c r="AD125" s="16">
        <f t="shared" si="9"/>
        <v>6.6879572710134072E-5</v>
      </c>
      <c r="AE125" s="16">
        <f t="shared" si="9"/>
        <v>6.6669045287669551E-5</v>
      </c>
      <c r="AF125" s="16">
        <f t="shared" si="9"/>
        <v>6.6455495744019931E-5</v>
      </c>
      <c r="AG125" s="16">
        <f t="shared" si="9"/>
        <v>6.6239119933576797E-5</v>
      </c>
      <c r="AH125" s="16">
        <f t="shared" si="9"/>
        <v>6.6020171433011295E-5</v>
      </c>
      <c r="AI125" s="16">
        <f t="shared" si="9"/>
        <v>6.579887213971648E-5</v>
      </c>
      <c r="AJ125" s="16">
        <f t="shared" si="9"/>
        <v>6.5575459794036702E-5</v>
      </c>
      <c r="AK125" s="16">
        <f t="shared" si="9"/>
        <v>6.5350193575644883E-5</v>
      </c>
      <c r="AL125" s="16">
        <f t="shared" si="9"/>
        <v>6.5123365480168651E-5</v>
      </c>
      <c r="AM125" s="16">
        <f t="shared" si="9"/>
        <v>6.4895223576679558E-5</v>
      </c>
      <c r="AN125" s="16">
        <f t="shared" si="9"/>
        <v>6.4665949133529629E-5</v>
      </c>
      <c r="AO125" s="16">
        <f t="shared" si="9"/>
        <v>6.4435721803244984E-5</v>
      </c>
      <c r="AP125" s="16">
        <f t="shared" si="9"/>
        <v>6.4204684558419645E-5</v>
      </c>
      <c r="AQ125" s="16"/>
    </row>
    <row r="126" spans="1:43" x14ac:dyDescent="0.2">
      <c r="A126" t="s">
        <v>34</v>
      </c>
      <c r="B126" s="16">
        <f t="shared" ref="B126:AP126" si="10">B49+B58+B68+B78+B88</f>
        <v>0</v>
      </c>
      <c r="C126" s="16">
        <f t="shared" si="10"/>
        <v>0</v>
      </c>
      <c r="D126" s="16">
        <f t="shared" si="10"/>
        <v>0</v>
      </c>
      <c r="E126" s="16">
        <f t="shared" si="10"/>
        <v>0</v>
      </c>
      <c r="F126" s="16">
        <f t="shared" si="10"/>
        <v>0</v>
      </c>
      <c r="G126" s="16">
        <f t="shared" si="10"/>
        <v>0</v>
      </c>
      <c r="H126" s="16">
        <f t="shared" si="10"/>
        <v>0</v>
      </c>
      <c r="I126" s="16">
        <f t="shared" si="10"/>
        <v>0</v>
      </c>
      <c r="J126" s="16">
        <f t="shared" si="10"/>
        <v>0</v>
      </c>
      <c r="K126" s="16">
        <f t="shared" si="10"/>
        <v>0</v>
      </c>
      <c r="L126" s="16">
        <f t="shared" si="10"/>
        <v>0</v>
      </c>
      <c r="M126" s="16">
        <f t="shared" si="10"/>
        <v>0</v>
      </c>
      <c r="N126" s="16">
        <f t="shared" si="10"/>
        <v>4.6712377675767885E-3</v>
      </c>
      <c r="O126" s="16">
        <f t="shared" si="10"/>
        <v>1.4875097237460159E-2</v>
      </c>
      <c r="P126" s="16">
        <f t="shared" si="10"/>
        <v>3.8036753774935303E-2</v>
      </c>
      <c r="Q126" s="16">
        <f t="shared" si="10"/>
        <v>9.0610059399360413E-2</v>
      </c>
      <c r="R126" s="16">
        <f t="shared" si="10"/>
        <v>0.20993605544860461</v>
      </c>
      <c r="S126" s="16">
        <f t="shared" si="10"/>
        <v>0.48071805320693944</v>
      </c>
      <c r="T126" s="16">
        <f t="shared" si="10"/>
        <v>1.094946592011814</v>
      </c>
      <c r="U126" s="16">
        <f t="shared" si="10"/>
        <v>2.4869441397803644</v>
      </c>
      <c r="V126" s="16">
        <f t="shared" si="10"/>
        <v>5.6352208023343584</v>
      </c>
      <c r="W126" s="16">
        <f t="shared" si="10"/>
        <v>12.723850004423014</v>
      </c>
      <c r="X126" s="16">
        <f t="shared" si="10"/>
        <v>28.52958824586565</v>
      </c>
      <c r="Y126" s="16">
        <f t="shared" si="10"/>
        <v>63.046579965801797</v>
      </c>
      <c r="Z126" s="16">
        <f t="shared" si="10"/>
        <v>135.307269891651</v>
      </c>
      <c r="AA126" s="16">
        <f t="shared" si="10"/>
        <v>275.2147116091287</v>
      </c>
      <c r="AB126" s="16">
        <f t="shared" si="10"/>
        <v>514.76287882991426</v>
      </c>
      <c r="AC126" s="16">
        <f t="shared" si="10"/>
        <v>866.80058047477712</v>
      </c>
      <c r="AD126" s="16">
        <f t="shared" si="10"/>
        <v>1315.0104673527881</v>
      </c>
      <c r="AE126" s="16">
        <f t="shared" si="10"/>
        <v>1829.7593124673053</v>
      </c>
      <c r="AF126" s="16">
        <f t="shared" si="10"/>
        <v>2386.2842241277722</v>
      </c>
      <c r="AG126" s="16">
        <f t="shared" si="10"/>
        <v>2969.5602095560243</v>
      </c>
      <c r="AH126" s="16">
        <f t="shared" si="10"/>
        <v>3571.8027171777521</v>
      </c>
      <c r="AI126" s="16">
        <f t="shared" si="10"/>
        <v>4189.3140645385765</v>
      </c>
      <c r="AJ126" s="16">
        <f t="shared" si="10"/>
        <v>4820.4527635555914</v>
      </c>
      <c r="AK126" s="16">
        <f t="shared" si="10"/>
        <v>5464.5680235219152</v>
      </c>
      <c r="AL126" s="16">
        <f t="shared" si="10"/>
        <v>6121.4581858726306</v>
      </c>
      <c r="AM126" s="16">
        <f t="shared" si="10"/>
        <v>6791.1480163889437</v>
      </c>
      <c r="AN126" s="16">
        <f t="shared" si="10"/>
        <v>7473.7569469062255</v>
      </c>
      <c r="AO126" s="16">
        <f t="shared" si="10"/>
        <v>8169.4559098865957</v>
      </c>
      <c r="AP126" s="16">
        <f t="shared" si="10"/>
        <v>8878.4420431183862</v>
      </c>
      <c r="AQ126" s="16"/>
    </row>
    <row r="127" spans="1:43" x14ac:dyDescent="0.2">
      <c r="A127" t="s">
        <v>40</v>
      </c>
      <c r="B127" s="16">
        <f t="shared" ref="B127:AP127" si="11">B79+B89</f>
        <v>0</v>
      </c>
      <c r="C127" s="16">
        <f t="shared" si="11"/>
        <v>0</v>
      </c>
      <c r="D127" s="16">
        <f t="shared" si="11"/>
        <v>0</v>
      </c>
      <c r="E127" s="16">
        <f t="shared" si="11"/>
        <v>0</v>
      </c>
      <c r="F127" s="16">
        <f t="shared" si="11"/>
        <v>0</v>
      </c>
      <c r="G127" s="16">
        <f t="shared" si="11"/>
        <v>0</v>
      </c>
      <c r="H127" s="16">
        <f t="shared" si="11"/>
        <v>0</v>
      </c>
      <c r="I127" s="16">
        <f t="shared" si="11"/>
        <v>0</v>
      </c>
      <c r="J127" s="16">
        <f t="shared" si="11"/>
        <v>0</v>
      </c>
      <c r="K127" s="16">
        <f t="shared" si="11"/>
        <v>0</v>
      </c>
      <c r="L127" s="16">
        <f t="shared" si="11"/>
        <v>46.794591926607012</v>
      </c>
      <c r="M127" s="16">
        <f t="shared" si="11"/>
        <v>117.70297962298483</v>
      </c>
      <c r="N127" s="16">
        <f t="shared" si="11"/>
        <v>117.68817626571061</v>
      </c>
      <c r="O127" s="16">
        <f t="shared" si="11"/>
        <v>117.66278487132521</v>
      </c>
      <c r="P127" s="16">
        <f t="shared" si="11"/>
        <v>117.62681229386261</v>
      </c>
      <c r="Q127" s="16">
        <f t="shared" si="11"/>
        <v>117.58026824190509</v>
      </c>
      <c r="R127" s="16">
        <f t="shared" si="11"/>
        <v>117.52316527421638</v>
      </c>
      <c r="S127" s="16">
        <f t="shared" si="11"/>
        <v>117.45551879409405</v>
      </c>
      <c r="T127" s="16">
        <f t="shared" si="11"/>
        <v>117.37734704244471</v>
      </c>
      <c r="U127" s="16">
        <f t="shared" si="11"/>
        <v>117.2886710895865</v>
      </c>
      <c r="V127" s="16">
        <f t="shared" si="11"/>
        <v>117.18951482578399</v>
      </c>
      <c r="W127" s="16">
        <f t="shared" si="11"/>
        <v>117.07990495052127</v>
      </c>
      <c r="X127" s="16">
        <f t="shared" si="11"/>
        <v>116.95987096052028</v>
      </c>
      <c r="Y127" s="16">
        <f t="shared" si="11"/>
        <v>116.82944513651161</v>
      </c>
      <c r="Z127" s="16">
        <f t="shared" si="11"/>
        <v>116.68866252876626</v>
      </c>
      <c r="AA127" s="16">
        <f t="shared" si="11"/>
        <v>116.53756094139743</v>
      </c>
      <c r="AB127" s="16">
        <f t="shared" si="11"/>
        <v>116.37618091544212</v>
      </c>
      <c r="AC127" s="16">
        <f t="shared" si="11"/>
        <v>116.20456571073311</v>
      </c>
      <c r="AD127" s="16">
        <f t="shared" si="11"/>
        <v>116.02276128657263</v>
      </c>
      <c r="AE127" s="16">
        <f t="shared" si="11"/>
        <v>115.83081628122029</v>
      </c>
      <c r="AF127" s="16">
        <f t="shared" si="11"/>
        <v>115.62878199020713</v>
      </c>
      <c r="AG127" s="16">
        <f t="shared" si="11"/>
        <v>115.41671234349025</v>
      </c>
      <c r="AH127" s="16">
        <f t="shared" si="11"/>
        <v>115.19466388146191</v>
      </c>
      <c r="AI127" s="16">
        <f t="shared" si="11"/>
        <v>114.9626957298278</v>
      </c>
      <c r="AJ127" s="16">
        <f t="shared" si="11"/>
        <v>114.72086957337059</v>
      </c>
      <c r="AK127" s="16">
        <f t="shared" si="11"/>
        <v>114.46924962861456</v>
      </c>
      <c r="AL127" s="16">
        <f t="shared" si="11"/>
        <v>114.20790261540867</v>
      </c>
      <c r="AM127" s="16">
        <f t="shared" si="11"/>
        <v>113.93689772744553</v>
      </c>
      <c r="AN127" s="16">
        <f t="shared" si="11"/>
        <v>113.65630660173431</v>
      </c>
      <c r="AO127" s="16">
        <f t="shared" si="11"/>
        <v>113.36620328704683</v>
      </c>
      <c r="AP127" s="16">
        <f t="shared" si="11"/>
        <v>113.06666421135591</v>
      </c>
      <c r="AQ127" s="16"/>
    </row>
    <row r="128" spans="1:43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</row>
    <row r="129" spans="1:43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</row>
    <row r="130" spans="1:43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</row>
    <row r="131" spans="1:43" s="10" customFormat="1" x14ac:dyDescent="0.2">
      <c r="A131" s="10" t="s">
        <v>97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</row>
    <row r="132" spans="1:43" x14ac:dyDescent="0.2">
      <c r="A132" s="20" t="str">
        <f>'[2]Modelo e-Mobility R v4'!A119</f>
        <v># RECONVERSIONES / AÑO</v>
      </c>
      <c r="B132" s="21">
        <v>2010</v>
      </c>
      <c r="C132" s="21">
        <v>2011</v>
      </c>
      <c r="D132" s="21">
        <v>2012</v>
      </c>
      <c r="E132" s="21">
        <v>2013</v>
      </c>
      <c r="F132" s="21">
        <v>2014</v>
      </c>
      <c r="G132" s="21">
        <v>2015</v>
      </c>
      <c r="H132" s="21">
        <v>2016</v>
      </c>
      <c r="I132" s="21">
        <v>2017</v>
      </c>
      <c r="J132" s="21">
        <v>2018</v>
      </c>
      <c r="K132" s="21">
        <v>2019</v>
      </c>
      <c r="L132" s="21">
        <v>2020</v>
      </c>
      <c r="M132" s="21">
        <v>2021</v>
      </c>
      <c r="N132" s="21">
        <v>2022</v>
      </c>
      <c r="O132" s="21">
        <v>2023</v>
      </c>
      <c r="P132" s="21">
        <v>2024</v>
      </c>
      <c r="Q132" s="21">
        <v>2025</v>
      </c>
      <c r="R132" s="21">
        <v>2026</v>
      </c>
      <c r="S132" s="21">
        <v>2027</v>
      </c>
      <c r="T132" s="21">
        <v>2028</v>
      </c>
      <c r="U132" s="21">
        <v>2029</v>
      </c>
      <c r="V132" s="21">
        <v>2030</v>
      </c>
      <c r="W132" s="21">
        <v>2031</v>
      </c>
      <c r="X132" s="21">
        <v>2032</v>
      </c>
      <c r="Y132" s="21">
        <v>2033</v>
      </c>
      <c r="Z132" s="21">
        <v>2034</v>
      </c>
      <c r="AA132" s="21">
        <v>2035</v>
      </c>
      <c r="AB132" s="21">
        <v>2036</v>
      </c>
      <c r="AC132" s="21">
        <v>2037</v>
      </c>
      <c r="AD132" s="21">
        <v>2038</v>
      </c>
      <c r="AE132" s="21">
        <v>2039</v>
      </c>
      <c r="AF132" s="21">
        <v>2040</v>
      </c>
      <c r="AG132" s="21">
        <v>2041</v>
      </c>
      <c r="AH132" s="21">
        <v>2042</v>
      </c>
      <c r="AI132" s="21">
        <v>2043</v>
      </c>
      <c r="AJ132" s="21">
        <v>2044</v>
      </c>
      <c r="AK132" s="21">
        <v>2045</v>
      </c>
      <c r="AL132" s="21">
        <v>2046</v>
      </c>
      <c r="AM132" s="21">
        <v>2047</v>
      </c>
      <c r="AN132" s="21">
        <v>2048</v>
      </c>
      <c r="AO132" s="21">
        <v>2049</v>
      </c>
      <c r="AP132" s="21">
        <v>2050</v>
      </c>
      <c r="AQ132" s="16" t="s">
        <v>47</v>
      </c>
    </row>
    <row r="133" spans="1:43" x14ac:dyDescent="0.2">
      <c r="A133" t="str">
        <f>'[2]Modelo e-Mobility R v4'!A120</f>
        <v>taxis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f>'[2]Modelo e-Mobility R v4'!B120</f>
        <v>0</v>
      </c>
      <c r="O133" s="16">
        <f>'[2]Modelo e-Mobility R v4'!C120</f>
        <v>0</v>
      </c>
      <c r="P133" s="16">
        <v>200</v>
      </c>
      <c r="Q133" s="16">
        <f>'[2]Modelo e-Mobility R v4'!E120</f>
        <v>1000</v>
      </c>
      <c r="R133" s="16">
        <v>1000</v>
      </c>
      <c r="S133" s="16">
        <f>'[2]Modelo e-Mobility R v4'!G120</f>
        <v>504.99883006062441</v>
      </c>
      <c r="T133" s="16">
        <f>'[2]Modelo e-Mobility R v4'!H120</f>
        <v>686.08389188809315</v>
      </c>
      <c r="U133" s="16">
        <f>'[2]Modelo e-Mobility R v4'!I120</f>
        <v>923.98847455940449</v>
      </c>
      <c r="V133" s="16">
        <f>'[2]Modelo e-Mobility R v4'!J120</f>
        <v>1229.8418378072643</v>
      </c>
      <c r="W133" s="16">
        <f>'[2]Modelo e-Mobility R v4'!K120</f>
        <v>1611.5661161030612</v>
      </c>
      <c r="X133" s="16">
        <f>'[2]Modelo e-Mobility R v4'!L120</f>
        <v>2069.0877704887671</v>
      </c>
      <c r="Y133" s="16">
        <f>'[2]Modelo e-Mobility R v4'!M120</f>
        <v>2587.9545119719151</v>
      </c>
      <c r="Z133" s="16">
        <f>'[2]Modelo e-Mobility R v4'!N120</f>
        <v>3133.143084315303</v>
      </c>
      <c r="AA133" s="16">
        <f>'[2]Modelo e-Mobility R v4'!O120</f>
        <v>3646.9167479564185</v>
      </c>
      <c r="AB133" s="16">
        <f>'[2]Modelo e-Mobility R v4'!P120</f>
        <v>4055.6086710113887</v>
      </c>
      <c r="AC133" s="16">
        <f>'[2]Modelo e-Mobility R v4'!Q120</f>
        <v>4287.5134694520275</v>
      </c>
      <c r="AD133" s="16">
        <f>'[2]Modelo e-Mobility R v4'!R120</f>
        <v>4296.8513537848812</v>
      </c>
      <c r="AE133" s="16">
        <f>'[2]Modelo e-Mobility R v4'!S120</f>
        <v>4081.7023505920224</v>
      </c>
      <c r="AF133" s="16">
        <f>'[2]Modelo e-Mobility R v4'!T120</f>
        <v>3684.7982281159493</v>
      </c>
      <c r="AG133" s="16">
        <f>'[2]Modelo e-Mobility R v4'!U120</f>
        <v>3176.6510329014127</v>
      </c>
      <c r="AH133" s="16">
        <f>'[2]Modelo e-Mobility R v4'!V120</f>
        <v>2631.5695319602746</v>
      </c>
      <c r="AI133" s="16">
        <f>'[2]Modelo e-Mobility R v4'!W120</f>
        <v>2108.9749616690533</v>
      </c>
      <c r="AJ133" s="16">
        <f>'[2]Modelo e-Mobility R v4'!X120</f>
        <v>1645.7314380917596</v>
      </c>
      <c r="AK133" s="16">
        <f>'[2]Modelo e-Mobility R v4'!Y120</f>
        <v>1257.744339414312</v>
      </c>
      <c r="AL133" s="16">
        <f>'[2]Modelo e-Mobility R v4'!Z120</f>
        <v>945.99587861762848</v>
      </c>
      <c r="AM133" s="16">
        <f>'[2]Modelo e-Mobility R v4'!AA120</f>
        <v>703.00529429090966</v>
      </c>
      <c r="AN133" s="16">
        <f>'[2]Modelo e-Mobility R v4'!AB120</f>
        <v>517.77035879828327</v>
      </c>
      <c r="AO133" s="16">
        <f>'[2]Modelo e-Mobility R v4'!AC120</f>
        <v>1373.828480319964</v>
      </c>
      <c r="AP133" s="16">
        <f>'[2]Modelo e-Mobility R v4'!AD120</f>
        <v>525</v>
      </c>
      <c r="AQ133" s="16">
        <f>SUM(B133:AP133)</f>
        <v>53886.32665417072</v>
      </c>
    </row>
    <row r="134" spans="1:43" x14ac:dyDescent="0.2">
      <c r="A134" t="str">
        <f>'[2]Modelo e-Mobility R v4'!A121</f>
        <v>particulares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f>'[2]Modelo e-Mobility R v4'!B121</f>
        <v>0</v>
      </c>
      <c r="O134" s="16">
        <f>'[2]Modelo e-Mobility R v4'!C121</f>
        <v>0</v>
      </c>
      <c r="P134" s="16">
        <v>200</v>
      </c>
      <c r="Q134" s="16">
        <f>'[2]Modelo e-Mobility R v4'!E121</f>
        <v>500</v>
      </c>
      <c r="R134" s="16">
        <v>1000</v>
      </c>
      <c r="S134" s="16">
        <f>'[2]Modelo e-Mobility R v4'!G121</f>
        <v>15306.293076138878</v>
      </c>
      <c r="T134" s="16">
        <f>'[2]Modelo e-Mobility R v4'!H121</f>
        <v>20794.901886795364</v>
      </c>
      <c r="U134" s="16">
        <f>'[2]Modelo e-Mobility R v4'!I121</f>
        <v>28005.68545650474</v>
      </c>
      <c r="V134" s="16">
        <f>'[2]Modelo e-Mobility R v4'!J121</f>
        <v>37275.966767121819</v>
      </c>
      <c r="W134" s="16">
        <f>'[2]Modelo e-Mobility R v4'!K121</f>
        <v>48845.862240288843</v>
      </c>
      <c r="X134" s="16">
        <f>'[2]Modelo e-Mobility R v4'!L121</f>
        <v>62713.142942437902</v>
      </c>
      <c r="Y134" s="16">
        <f>'[2]Modelo e-Mobility R v4'!M121</f>
        <v>78439.766332137282</v>
      </c>
      <c r="Z134" s="16">
        <f>'[2]Modelo e-Mobility R v4'!N121</f>
        <v>94964.192871992534</v>
      </c>
      <c r="AA134" s="16">
        <f>'[2]Modelo e-Mobility R v4'!O121</f>
        <v>110536.44730582641</v>
      </c>
      <c r="AB134" s="16">
        <f>'[2]Modelo e-Mobility R v4'!P121</f>
        <v>122923.72026520979</v>
      </c>
      <c r="AC134" s="16">
        <f>'[2]Modelo e-Mobility R v4'!Q121</f>
        <v>129952.65300604259</v>
      </c>
      <c r="AD134" s="16">
        <f>'[2]Modelo e-Mobility R v4'!R121</f>
        <v>130235.68018512044</v>
      </c>
      <c r="AE134" s="16">
        <f>'[2]Modelo e-Mobility R v4'!S121</f>
        <v>123714.60825013451</v>
      </c>
      <c r="AF134" s="16">
        <f>'[2]Modelo e-Mobility R v4'!T121</f>
        <v>111684.61835685663</v>
      </c>
      <c r="AG134" s="16">
        <f>'[2]Modelo e-Mobility R v4'!U121</f>
        <v>96282.899713591905</v>
      </c>
      <c r="AH134" s="16">
        <f>'[2]Modelo e-Mobility R v4'!V121</f>
        <v>79761.718460983597</v>
      </c>
      <c r="AI134" s="16">
        <f>'[2]Modelo e-Mobility R v4'!W121</f>
        <v>63922.10621491936</v>
      </c>
      <c r="AJ134" s="16">
        <f>'[2]Modelo e-Mobility R v4'!X121</f>
        <v>49881.398166851141</v>
      </c>
      <c r="AK134" s="16">
        <f>'[2]Modelo e-Mobility R v4'!Y121</f>
        <v>38121.679354423424</v>
      </c>
      <c r="AL134" s="16">
        <f>'[2]Modelo e-Mobility R v4'!Z121</f>
        <v>28672.720222347183</v>
      </c>
      <c r="AM134" s="16">
        <f>'[2]Modelo e-Mobility R v4'!AA121</f>
        <v>21307.782172885723</v>
      </c>
      <c r="AN134" s="16">
        <f>'[2]Modelo e-Mobility R v4'!AB121</f>
        <v>15693.392511330545</v>
      </c>
      <c r="AO134" s="16">
        <f>'[2]Modelo e-Mobility R v4'!AC121</f>
        <v>41640.138757548295</v>
      </c>
      <c r="AP134" s="16">
        <f>'[2]Modelo e-Mobility R v4'!AD121</f>
        <v>15912.519765656209</v>
      </c>
      <c r="AQ134" s="16">
        <f t="shared" ref="AQ134:AQ137" si="12">SUM(B134:AP134)</f>
        <v>1568289.894283145</v>
      </c>
    </row>
    <row r="135" spans="1:43" x14ac:dyDescent="0.2">
      <c r="A135" t="str">
        <f>'[2]Modelo e-Mobility R v4'!A122</f>
        <v>buses brt gasolina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f>'[2]Modelo e-Mobility R v4'!B122</f>
        <v>0</v>
      </c>
      <c r="O135" s="16">
        <f>'[2]Modelo e-Mobility R v4'!C122</f>
        <v>0</v>
      </c>
      <c r="P135" s="16">
        <f>'[2]Modelo e-Mobility R v4'!D122</f>
        <v>0</v>
      </c>
      <c r="Q135" s="16">
        <f>'[2]Modelo e-Mobility R v4'!E122</f>
        <v>0</v>
      </c>
      <c r="R135" s="16">
        <v>0</v>
      </c>
      <c r="S135" s="16">
        <f>'[2]Modelo e-Mobility R v4'!G122</f>
        <v>24.7454347438306</v>
      </c>
      <c r="T135" s="16">
        <f>'[2]Modelo e-Mobility R v4'!H122</f>
        <v>33.618779222660834</v>
      </c>
      <c r="U135" s="16">
        <f>'[2]Modelo e-Mobility R v4'!I122</f>
        <v>45.276335587780423</v>
      </c>
      <c r="V135" s="16">
        <f>'[2]Modelo e-Mobility R v4'!J122</f>
        <v>60.26344841044272</v>
      </c>
      <c r="W135" s="16">
        <f>'[2]Modelo e-Mobility R v4'!K122</f>
        <v>78.968309999073512</v>
      </c>
      <c r="X135" s="16">
        <f>'[2]Modelo e-Mobility R v4'!L122</f>
        <v>101.38731687307319</v>
      </c>
      <c r="Y135" s="16">
        <f>'[2]Modelo e-Mobility R v4'!M122</f>
        <v>126.81229278950036</v>
      </c>
      <c r="Z135" s="16">
        <f>'[2]Modelo e-Mobility R v4'!N122</f>
        <v>153.52706406607115</v>
      </c>
      <c r="AA135" s="16">
        <f>'[2]Modelo e-Mobility R v4'!O122</f>
        <v>178.70247420554369</v>
      </c>
      <c r="AB135" s="16">
        <f>'[2]Modelo e-Mobility R v4'!P122</f>
        <v>198.72877666464717</v>
      </c>
      <c r="AC135" s="16">
        <f>'[2]Modelo e-Mobility R v4'!Q122</f>
        <v>210.09233775627399</v>
      </c>
      <c r="AD135" s="16">
        <f>'[2]Modelo e-Mobility R v4'!R122</f>
        <v>210.54990318741829</v>
      </c>
      <c r="AE135" s="16">
        <f>'[2]Modelo e-Mobility R v4'!S122</f>
        <v>200.0073923897794</v>
      </c>
      <c r="AF135" s="16">
        <f>'[2]Modelo e-Mobility R v4'!T122</f>
        <v>180.55870364507518</v>
      </c>
      <c r="AG135" s="16">
        <f>'[2]Modelo e-Mobility R v4'!U122</f>
        <v>155.65899594093548</v>
      </c>
      <c r="AH135" s="16">
        <f>'[2]Modelo e-Mobility R v4'!V122</f>
        <v>128.94947126740544</v>
      </c>
      <c r="AI135" s="16">
        <f>'[2]Modelo e-Mobility R v4'!W122</f>
        <v>103.34182810698621</v>
      </c>
      <c r="AJ135" s="16">
        <f>'[2]Modelo e-Mobility R v4'!X122</f>
        <v>80.642444067209908</v>
      </c>
      <c r="AK135" s="16">
        <f>'[2]Modelo e-Mobility R v4'!Y122</f>
        <v>61.630698177385511</v>
      </c>
      <c r="AL135" s="16">
        <f>'[2]Modelo e-Mobility R v4'!Z122</f>
        <v>46.354719830647809</v>
      </c>
      <c r="AM135" s="16">
        <f>'[2]Modelo e-Mobility R v4'!AA122</f>
        <v>34.447944428613482</v>
      </c>
      <c r="AN135" s="16">
        <f>'[2]Modelo e-Mobility R v4'!AB122</f>
        <v>25.371252096553235</v>
      </c>
      <c r="AO135" s="16">
        <f>'[2]Modelo e-Mobility R v4'!AC122</f>
        <v>67.318934194149733</v>
      </c>
      <c r="AP135" s="16">
        <f>'[2]Modelo e-Mobility R v4'!AD122</f>
        <v>25.725511560000086</v>
      </c>
      <c r="AQ135" s="16">
        <f t="shared" si="12"/>
        <v>2532.680369211057</v>
      </c>
    </row>
    <row r="136" spans="1:43" x14ac:dyDescent="0.2">
      <c r="A136" t="str">
        <f>'[2]Modelo e-Mobility R v4'!A123</f>
        <v>buses brt diesel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f>'[2]Modelo e-Mobility R v4'!B123</f>
        <v>0</v>
      </c>
      <c r="O136" s="16">
        <f>'[2]Modelo e-Mobility R v4'!C123</f>
        <v>0</v>
      </c>
      <c r="P136" s="16">
        <f>'[2]Modelo e-Mobility R v4'!D123</f>
        <v>0</v>
      </c>
      <c r="Q136" s="16">
        <f>'[2]Modelo e-Mobility R v4'!E123</f>
        <v>0</v>
      </c>
      <c r="R136" s="16">
        <v>0</v>
      </c>
      <c r="S136" s="16">
        <f>'[2]Modelo e-Mobility R v4'!G123</f>
        <v>55.250193537142138</v>
      </c>
      <c r="T136" s="16">
        <f>'[2]Modelo e-Mobility R v4'!H123</f>
        <v>75.062090351738505</v>
      </c>
      <c r="U136" s="16">
        <f>'[2]Modelo e-Mobility R v4'!I123</f>
        <v>101.09041646565254</v>
      </c>
      <c r="V136" s="16">
        <f>'[2]Modelo e-Mobility R v4'!J123</f>
        <v>134.55278609411573</v>
      </c>
      <c r="W136" s="16">
        <f>'[2]Modelo e-Mobility R v4'!K123</f>
        <v>176.31593285454846</v>
      </c>
      <c r="X136" s="16">
        <f>'[2]Modelo e-Mobility R v4'!L123</f>
        <v>226.37181110125471</v>
      </c>
      <c r="Y136" s="16">
        <f>'[2]Modelo e-Mobility R v4'!M123</f>
        <v>283.13924536142645</v>
      </c>
      <c r="Z136" s="16">
        <f>'[2]Modelo e-Mobility R v4'!N123</f>
        <v>342.78646104427139</v>
      </c>
      <c r="AA136" s="16">
        <f>'[2]Modelo e-Mobility R v4'!O123</f>
        <v>398.99667908982701</v>
      </c>
      <c r="AB136" s="16">
        <f>'[2]Modelo e-Mobility R v4'!P123</f>
        <v>443.71026356118773</v>
      </c>
      <c r="AC136" s="16">
        <f>'[2]Modelo e-Mobility R v4'!Q123</f>
        <v>469.08217381788836</v>
      </c>
      <c r="AD136" s="16">
        <f>'[2]Modelo e-Mobility R v4'!R123</f>
        <v>470.10379978196397</v>
      </c>
      <c r="AE136" s="16">
        <f>'[2]Modelo e-Mobility R v4'!S123</f>
        <v>446.56508373325232</v>
      </c>
      <c r="AF136" s="16">
        <f>'[2]Modelo e-Mobility R v4'!T123</f>
        <v>403.14116217711671</v>
      </c>
      <c r="AG136" s="16">
        <f>'[2]Modelo e-Mobility R v4'!U123</f>
        <v>347.54651678439677</v>
      </c>
      <c r="AH136" s="16">
        <f>'[2]Modelo e-Mobility R v4'!V123</f>
        <v>287.91101541719854</v>
      </c>
      <c r="AI136" s="16">
        <f>'[2]Modelo e-Mobility R v4'!W123</f>
        <v>230.7357321663776</v>
      </c>
      <c r="AJ136" s="16">
        <f>'[2]Modelo e-Mobility R v4'!X123</f>
        <v>180.05384379566385</v>
      </c>
      <c r="AK136" s="16">
        <f>'[2]Modelo e-Mobility R v4'!Y123</f>
        <v>137.60550329303442</v>
      </c>
      <c r="AL136" s="16">
        <f>'[2]Modelo e-Mobility R v4'!Z123</f>
        <v>103.49817121890828</v>
      </c>
      <c r="AM136" s="16">
        <f>'[2]Modelo e-Mobility R v4'!AA123</f>
        <v>76.913403071736866</v>
      </c>
      <c r="AN136" s="16">
        <f>'[2]Modelo e-Mobility R v4'!AB123</f>
        <v>56.647482783210762</v>
      </c>
      <c r="AO136" s="16">
        <f>'[2]Modelo e-Mobility R v4'!AC123</f>
        <v>150.30587182826457</v>
      </c>
      <c r="AP136" s="16">
        <f>'[2]Modelo e-Mobility R v4'!AD123</f>
        <v>57.438453082193519</v>
      </c>
      <c r="AQ136" s="16">
        <f t="shared" si="12"/>
        <v>5654.8240924123711</v>
      </c>
    </row>
    <row r="137" spans="1:43" x14ac:dyDescent="0.2">
      <c r="A137" s="22" t="str">
        <f>'[2]Modelo e-Mobility R v4'!A124</f>
        <v>2 y 3 ruedas (incl. Bici con motor comb)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f>'[2]Modelo e-Mobility R v4'!B124</f>
        <v>0</v>
      </c>
      <c r="O137" s="23">
        <f>'[2]Modelo e-Mobility R v4'!C124</f>
        <v>0</v>
      </c>
      <c r="P137" s="23">
        <v>600</v>
      </c>
      <c r="Q137" s="23">
        <v>1000</v>
      </c>
      <c r="R137" s="23">
        <v>12000</v>
      </c>
      <c r="S137" s="23">
        <f>'[2]Modelo e-Mobility R v4'!G124</f>
        <v>30000</v>
      </c>
      <c r="T137" s="23">
        <f>'[2]Modelo e-Mobility R v4'!H124</f>
        <v>50000</v>
      </c>
      <c r="U137" s="23">
        <f>'[2]Modelo e-Mobility R v4'!I124</f>
        <v>100000</v>
      </c>
      <c r="V137" s="23">
        <f>'[2]Modelo e-Mobility R v4'!J124</f>
        <v>111123.54113183415</v>
      </c>
      <c r="W137" s="23">
        <f>'[2]Modelo e-Mobility R v4'!K124</f>
        <v>107053.89334456436</v>
      </c>
      <c r="X137" s="23">
        <f>'[2]Modelo e-Mobility R v4'!L124</f>
        <v>137446.36306828482</v>
      </c>
      <c r="Y137" s="23">
        <f>'[2]Modelo e-Mobility R v4'!M124</f>
        <v>171913.89390536677</v>
      </c>
      <c r="Z137" s="23">
        <f>'[2]Modelo e-Mobility R v4'!N124</f>
        <v>208129.94405257131</v>
      </c>
      <c r="AA137" s="23">
        <f>'[2]Modelo e-Mobility R v4'!O124</f>
        <v>242259.14945165336</v>
      </c>
      <c r="AB137" s="23">
        <f>'[2]Modelo e-Mobility R v4'!P124</f>
        <v>269407.93416754762</v>
      </c>
      <c r="AC137" s="23">
        <f>'[2]Modelo e-Mobility R v4'!Q124</f>
        <v>284813.01827194006</v>
      </c>
      <c r="AD137" s="23">
        <f>'[2]Modelo e-Mobility R v4'!R124</f>
        <v>285433.31976838154</v>
      </c>
      <c r="AE137" s="23">
        <f>'[2]Modelo e-Mobility R v4'!S124</f>
        <v>271141.29773413041</v>
      </c>
      <c r="AF137" s="23">
        <f>'[2]Modelo e-Mobility R v4'!T124</f>
        <v>244775.5587358959</v>
      </c>
      <c r="AG137" s="23">
        <f>'[2]Modelo e-Mobility R v4'!U124</f>
        <v>211020.11110252189</v>
      </c>
      <c r="AH137" s="23">
        <f>'[2]Modelo e-Mobility R v4'!V124</f>
        <v>174811.17354620807</v>
      </c>
      <c r="AI137" s="23">
        <f>'[2]Modelo e-Mobility R v4'!W124</f>
        <v>140096.00869421428</v>
      </c>
      <c r="AJ137" s="23">
        <f>'[2]Modelo e-Mobility R v4'!X124</f>
        <v>109323.44387663016</v>
      </c>
      <c r="AK137" s="23">
        <f>'[2]Modelo e-Mobility R v4'!Y124</f>
        <v>83550.049247733783</v>
      </c>
      <c r="AL137" s="23">
        <f>'[2]Modelo e-Mobility R v4'!Z124</f>
        <v>62841.071726437658</v>
      </c>
      <c r="AM137" s="23">
        <f>'[2]Modelo e-Mobility R v4'!AA124</f>
        <v>46699.575675907545</v>
      </c>
      <c r="AN137" s="23">
        <f>'[2]Modelo e-Mobility R v4'!AB124</f>
        <v>34394.699797859881</v>
      </c>
      <c r="AO137" s="23">
        <f>'[2]Modelo e-Mobility R v4'!AC124</f>
        <v>91261.342700316105</v>
      </c>
      <c r="AP137" s="23">
        <f>'[2]Modelo e-Mobility R v4'!AD124</f>
        <v>34874.95390000008</v>
      </c>
      <c r="AQ137" s="23">
        <f t="shared" si="12"/>
        <v>3515970.3438999997</v>
      </c>
    </row>
    <row r="138" spans="1:43" x14ac:dyDescent="0.2">
      <c r="A138" t="s">
        <v>48</v>
      </c>
      <c r="P138">
        <f>SUM(P133:P137)</f>
        <v>1000</v>
      </c>
      <c r="Q138">
        <f t="shared" ref="Q138" si="13">SUM(Q133:Q137)</f>
        <v>2500</v>
      </c>
      <c r="R138">
        <f>SUM(R133:R137)</f>
        <v>14000</v>
      </c>
      <c r="S138">
        <f t="shared" ref="S138:AP138" si="14">SUM(S133:S137)</f>
        <v>45891.287534480478</v>
      </c>
      <c r="T138">
        <f t="shared" si="14"/>
        <v>71589.666648257858</v>
      </c>
      <c r="U138">
        <f t="shared" si="14"/>
        <v>129076.04068311758</v>
      </c>
      <c r="V138">
        <f t="shared" si="14"/>
        <v>149824.16597126779</v>
      </c>
      <c r="W138">
        <f t="shared" si="14"/>
        <v>157766.6059438099</v>
      </c>
      <c r="X138">
        <f t="shared" si="14"/>
        <v>202556.35290918581</v>
      </c>
      <c r="Y138">
        <f t="shared" si="14"/>
        <v>253351.56628762689</v>
      </c>
      <c r="Z138">
        <f t="shared" si="14"/>
        <v>306723.59353398951</v>
      </c>
      <c r="AA138">
        <f t="shared" si="14"/>
        <v>357020.21265873156</v>
      </c>
      <c r="AB138" s="16">
        <f t="shared" si="14"/>
        <v>397029.70214399463</v>
      </c>
      <c r="AC138" s="16">
        <f t="shared" si="14"/>
        <v>419732.35925900884</v>
      </c>
      <c r="AD138" s="16">
        <f t="shared" si="14"/>
        <v>420646.50501025619</v>
      </c>
      <c r="AE138" s="16">
        <f t="shared" si="14"/>
        <v>399584.18081097997</v>
      </c>
      <c r="AF138" s="16">
        <f t="shared" si="14"/>
        <v>360728.67518669064</v>
      </c>
      <c r="AG138" s="16">
        <f t="shared" si="14"/>
        <v>310982.86736174056</v>
      </c>
      <c r="AH138" s="16">
        <f t="shared" si="14"/>
        <v>257621.32202583653</v>
      </c>
      <c r="AI138" s="16">
        <f t="shared" si="14"/>
        <v>206461.16743107606</v>
      </c>
      <c r="AJ138" s="16">
        <f t="shared" si="14"/>
        <v>161111.26976943592</v>
      </c>
      <c r="AK138" s="16">
        <f t="shared" si="14"/>
        <v>123128.70914304194</v>
      </c>
      <c r="AL138" s="16">
        <f t="shared" si="14"/>
        <v>92609.640718452021</v>
      </c>
      <c r="AM138" s="16">
        <f t="shared" si="14"/>
        <v>68821.724490584529</v>
      </c>
      <c r="AN138" s="16">
        <f t="shared" si="14"/>
        <v>50687.881402868472</v>
      </c>
      <c r="AO138" s="16">
        <f t="shared" si="14"/>
        <v>134492.93474420678</v>
      </c>
      <c r="AP138" s="16">
        <f t="shared" si="14"/>
        <v>51395.637630298479</v>
      </c>
      <c r="AQ138" s="18">
        <f>SUM(AQ133:AQ137)</f>
        <v>5146334.0692989388</v>
      </c>
    </row>
    <row r="140" spans="1:43" x14ac:dyDescent="0.2">
      <c r="A140" t="s">
        <v>49</v>
      </c>
      <c r="B140" s="18">
        <f>B16+B26+B36+B47+B55+B64+B75+B85+B95</f>
        <v>0.57678000008367347</v>
      </c>
      <c r="C140" s="18">
        <f t="shared" ref="C140:AP140" si="15">C16+C26+C36+C47+C55+C64+C75+C85+C95</f>
        <v>4.1190930001151624</v>
      </c>
      <c r="D140" s="18">
        <f t="shared" si="15"/>
        <v>8.2116880008597199</v>
      </c>
      <c r="E140" s="18">
        <f t="shared" si="15"/>
        <v>12.925343000887102</v>
      </c>
      <c r="F140" s="18">
        <f t="shared" si="15"/>
        <v>235.67193171211912</v>
      </c>
      <c r="G140" s="18">
        <f t="shared" si="15"/>
        <v>399.50740296750075</v>
      </c>
      <c r="H140" s="18">
        <f t="shared" si="15"/>
        <v>1620.509672071013</v>
      </c>
      <c r="I140" s="18">
        <f t="shared" si="15"/>
        <v>1045.5498543088299</v>
      </c>
      <c r="J140" s="18">
        <f t="shared" si="15"/>
        <v>1979.3819747932084</v>
      </c>
      <c r="K140" s="18">
        <f t="shared" si="15"/>
        <v>2787.8585310217104</v>
      </c>
      <c r="L140" s="18">
        <f t="shared" si="15"/>
        <v>4293.9329983152684</v>
      </c>
      <c r="M140" s="18">
        <f t="shared" si="15"/>
        <v>5852.3093318254832</v>
      </c>
      <c r="N140" s="18">
        <f t="shared" si="15"/>
        <v>12112.865415838231</v>
      </c>
      <c r="O140" s="18">
        <f t="shared" si="15"/>
        <v>26620.810456764095</v>
      </c>
      <c r="P140" s="18">
        <f t="shared" si="15"/>
        <v>59052.037137849613</v>
      </c>
      <c r="Q140" s="18">
        <f t="shared" si="15"/>
        <v>132226.99608851486</v>
      </c>
      <c r="R140" s="18">
        <f t="shared" si="15"/>
        <v>274046.31480900251</v>
      </c>
      <c r="S140" s="18">
        <f t="shared" si="15"/>
        <v>504935.34737743018</v>
      </c>
      <c r="T140" s="18">
        <f t="shared" si="15"/>
        <v>828208.99634920352</v>
      </c>
      <c r="U140" s="18">
        <f t="shared" si="15"/>
        <v>1191870.9382696757</v>
      </c>
      <c r="V140" s="18">
        <f t="shared" si="15"/>
        <v>1570091.197405414</v>
      </c>
      <c r="W140" s="18">
        <f t="shared" si="15"/>
        <v>1933030.2859116157</v>
      </c>
      <c r="X140" s="18">
        <f t="shared" si="15"/>
        <v>2156767.6822400172</v>
      </c>
      <c r="Y140" s="18">
        <f t="shared" si="15"/>
        <v>2424544.7845277712</v>
      </c>
      <c r="Z140" s="18">
        <f t="shared" si="15"/>
        <v>2772847.4081838029</v>
      </c>
      <c r="AA140" s="18">
        <f t="shared" si="15"/>
        <v>3109073.3370807925</v>
      </c>
      <c r="AB140" s="18">
        <f t="shared" si="15"/>
        <v>3416121.4029490659</v>
      </c>
      <c r="AC140" s="18">
        <f t="shared" si="15"/>
        <v>3605107.6127632242</v>
      </c>
      <c r="AD140" s="18">
        <f t="shared" si="15"/>
        <v>3833497.2072519679</v>
      </c>
      <c r="AE140" s="18">
        <f t="shared" si="15"/>
        <v>4089266.434397494</v>
      </c>
      <c r="AF140" s="18">
        <f t="shared" si="15"/>
        <v>4355973.2273297878</v>
      </c>
      <c r="AG140" s="18">
        <f t="shared" si="15"/>
        <v>4627524.7088923873</v>
      </c>
      <c r="AH140" s="18">
        <f t="shared" si="15"/>
        <v>4908634.6055957712</v>
      </c>
      <c r="AI140" s="18">
        <f t="shared" si="15"/>
        <v>5185394.9156049918</v>
      </c>
      <c r="AJ140" s="18">
        <f t="shared" si="15"/>
        <v>5469058.4954112666</v>
      </c>
      <c r="AK140" s="18">
        <f t="shared" si="15"/>
        <v>5712636.6046922682</v>
      </c>
      <c r="AL140" s="18">
        <f t="shared" si="15"/>
        <v>5944615.8984814491</v>
      </c>
      <c r="AM140" s="18">
        <f t="shared" si="15"/>
        <v>6165673.0009332653</v>
      </c>
      <c r="AN140" s="18">
        <f t="shared" si="15"/>
        <v>6367378.278792738</v>
      </c>
      <c r="AO140" s="18">
        <f t="shared" si="15"/>
        <v>6554329.2750916779</v>
      </c>
      <c r="AP140" s="18">
        <f t="shared" si="15"/>
        <v>6735478.6639854349</v>
      </c>
    </row>
    <row r="142" spans="1:43" x14ac:dyDescent="0.2">
      <c r="A142" t="s">
        <v>50</v>
      </c>
      <c r="B142" s="18">
        <f>B138+B140</f>
        <v>0.57678000008367347</v>
      </c>
      <c r="C142" s="18">
        <f t="shared" ref="C142:AO142" si="16">C138+C140</f>
        <v>4.1190930001151624</v>
      </c>
      <c r="D142" s="18">
        <f t="shared" si="16"/>
        <v>8.2116880008597199</v>
      </c>
      <c r="E142" s="18">
        <f t="shared" si="16"/>
        <v>12.925343000887102</v>
      </c>
      <c r="F142" s="18">
        <f t="shared" si="16"/>
        <v>235.67193171211912</v>
      </c>
      <c r="G142" s="18">
        <f t="shared" si="16"/>
        <v>399.50740296750075</v>
      </c>
      <c r="H142" s="18">
        <f t="shared" si="16"/>
        <v>1620.509672071013</v>
      </c>
      <c r="I142" s="18">
        <f t="shared" si="16"/>
        <v>1045.5498543088299</v>
      </c>
      <c r="J142" s="18">
        <f t="shared" si="16"/>
        <v>1979.3819747932084</v>
      </c>
      <c r="K142" s="18">
        <f t="shared" si="16"/>
        <v>2787.8585310217104</v>
      </c>
      <c r="L142" s="18">
        <f t="shared" si="16"/>
        <v>4293.9329983152684</v>
      </c>
      <c r="M142" s="18">
        <f t="shared" si="16"/>
        <v>5852.3093318254832</v>
      </c>
      <c r="N142" s="18">
        <f t="shared" si="16"/>
        <v>12112.865415838231</v>
      </c>
      <c r="O142" s="18">
        <f t="shared" si="16"/>
        <v>26620.810456764095</v>
      </c>
      <c r="P142" s="18">
        <f t="shared" si="16"/>
        <v>60052.037137849613</v>
      </c>
      <c r="Q142" s="18">
        <f t="shared" si="16"/>
        <v>134726.99608851486</v>
      </c>
      <c r="R142" s="18">
        <f t="shared" si="16"/>
        <v>288046.31480900251</v>
      </c>
      <c r="S142" s="18">
        <f t="shared" si="16"/>
        <v>550826.63491191063</v>
      </c>
      <c r="T142" s="18">
        <f t="shared" si="16"/>
        <v>899798.66299746139</v>
      </c>
      <c r="U142" s="18">
        <f t="shared" si="16"/>
        <v>1320946.9789527934</v>
      </c>
      <c r="V142" s="18">
        <f t="shared" si="16"/>
        <v>1719915.3633766817</v>
      </c>
      <c r="W142" s="18">
        <f t="shared" si="16"/>
        <v>2090796.8918554257</v>
      </c>
      <c r="X142" s="18">
        <f t="shared" si="16"/>
        <v>2359324.0351492031</v>
      </c>
      <c r="Y142" s="18">
        <f t="shared" si="16"/>
        <v>2677896.3508153982</v>
      </c>
      <c r="Z142" s="18">
        <f t="shared" si="16"/>
        <v>3079571.0017177924</v>
      </c>
      <c r="AA142" s="18">
        <f t="shared" si="16"/>
        <v>3466093.5497395243</v>
      </c>
      <c r="AB142" s="18">
        <f t="shared" si="16"/>
        <v>3813151.1050930605</v>
      </c>
      <c r="AC142" s="18">
        <f t="shared" si="16"/>
        <v>4024839.9720222331</v>
      </c>
      <c r="AD142" s="18">
        <f t="shared" si="16"/>
        <v>4254143.7122622244</v>
      </c>
      <c r="AE142" s="18">
        <f t="shared" si="16"/>
        <v>4488850.615208474</v>
      </c>
      <c r="AF142" s="18">
        <f t="shared" si="16"/>
        <v>4716701.9025164787</v>
      </c>
      <c r="AG142" s="18">
        <f t="shared" si="16"/>
        <v>4938507.5762541275</v>
      </c>
      <c r="AH142" s="18">
        <f t="shared" si="16"/>
        <v>5166255.9276216077</v>
      </c>
      <c r="AI142" s="18">
        <f t="shared" si="16"/>
        <v>5391856.0830360679</v>
      </c>
      <c r="AJ142" s="18">
        <f t="shared" si="16"/>
        <v>5630169.7651807023</v>
      </c>
      <c r="AK142" s="18">
        <f t="shared" si="16"/>
        <v>5835765.3138353098</v>
      </c>
      <c r="AL142" s="18">
        <f>AL138+AL140</f>
        <v>6037225.5391999008</v>
      </c>
      <c r="AM142" s="18">
        <f t="shared" si="16"/>
        <v>6234494.7254238501</v>
      </c>
      <c r="AN142" s="18">
        <f t="shared" si="16"/>
        <v>6418066.1601956068</v>
      </c>
      <c r="AO142" s="18">
        <f t="shared" si="16"/>
        <v>6688822.2098358851</v>
      </c>
      <c r="AP142" s="18">
        <f>AP138+AP140</f>
        <v>6786874.3016157337</v>
      </c>
    </row>
    <row r="143" spans="1:43" x14ac:dyDescent="0.2">
      <c r="A143" t="s">
        <v>51</v>
      </c>
      <c r="B143" s="24">
        <f>B142/B100</f>
        <v>7.9030110184738378E-8</v>
      </c>
      <c r="C143" s="24">
        <f t="shared" ref="C143:AP143" si="17">C142/C100</f>
        <v>5.0650224018154956E-7</v>
      </c>
      <c r="D143" s="24">
        <f t="shared" si="17"/>
        <v>9.1120061465765222E-7</v>
      </c>
      <c r="E143" s="24">
        <f t="shared" si="17"/>
        <v>1.3015026948584412E-6</v>
      </c>
      <c r="F143" s="24">
        <f t="shared" si="17"/>
        <v>2.1576565161307813E-5</v>
      </c>
      <c r="G143" s="24">
        <f t="shared" si="17"/>
        <v>3.3632801684008301E-5</v>
      </c>
      <c r="H143" s="24">
        <f t="shared" si="17"/>
        <v>1.2756493508994939E-4</v>
      </c>
      <c r="I143" s="24">
        <f t="shared" si="17"/>
        <v>7.7787365174723081E-5</v>
      </c>
      <c r="J143" s="24">
        <f t="shared" si="17"/>
        <v>1.3893180409112123E-4</v>
      </c>
      <c r="K143" s="24">
        <f t="shared" si="17"/>
        <v>1.8438269015176565E-4</v>
      </c>
      <c r="L143" s="24">
        <f t="shared" si="17"/>
        <v>2.5940523253500263E-4</v>
      </c>
      <c r="M143" s="24">
        <f t="shared" si="17"/>
        <v>3.3382345366560391E-4</v>
      </c>
      <c r="N143" s="24">
        <f t="shared" si="17"/>
        <v>6.6591618757079951E-4</v>
      </c>
      <c r="O143" s="24">
        <f t="shared" si="17"/>
        <v>1.4176074502027323E-3</v>
      </c>
      <c r="P143" s="24">
        <f t="shared" si="17"/>
        <v>3.10631553125181E-3</v>
      </c>
      <c r="Q143" s="24">
        <f t="shared" si="17"/>
        <v>6.7655822555344565E-3</v>
      </c>
      <c r="R143" s="24">
        <f t="shared" si="17"/>
        <v>1.4066817742631032E-2</v>
      </c>
      <c r="S143" s="24">
        <f t="shared" si="17"/>
        <v>2.6220369292418839E-2</v>
      </c>
      <c r="T143" s="24">
        <f t="shared" si="17"/>
        <v>4.1744996027188515E-2</v>
      </c>
      <c r="U143" s="24">
        <f t="shared" si="17"/>
        <v>5.9945413608127031E-2</v>
      </c>
      <c r="V143" s="24">
        <f t="shared" si="17"/>
        <v>7.6452095261213299E-2</v>
      </c>
      <c r="W143" s="24">
        <f t="shared" si="17"/>
        <v>9.173020519905431E-2</v>
      </c>
      <c r="X143" s="24">
        <f t="shared" si="17"/>
        <v>0.10297181643303617</v>
      </c>
      <c r="Y143" s="24">
        <f t="shared" si="17"/>
        <v>0.11625208370443595</v>
      </c>
      <c r="Z143" s="24">
        <f t="shared" si="17"/>
        <v>0.13271957296119971</v>
      </c>
      <c r="AA143" s="24">
        <f t="shared" si="17"/>
        <v>0.1484602392931739</v>
      </c>
      <c r="AB143" s="24">
        <f t="shared" si="17"/>
        <v>0.16270103375157968</v>
      </c>
      <c r="AC143" s="24">
        <f t="shared" si="17"/>
        <v>0.17211671783863369</v>
      </c>
      <c r="AD143" s="24">
        <f t="shared" si="17"/>
        <v>0.18203402951676814</v>
      </c>
      <c r="AE143" s="24">
        <f t="shared" si="17"/>
        <v>0.19194799361462531</v>
      </c>
      <c r="AF143" s="24">
        <f t="shared" si="17"/>
        <v>0.20140418052827044</v>
      </c>
      <c r="AG143" s="24">
        <f t="shared" si="17"/>
        <v>0.21011627829219656</v>
      </c>
      <c r="AH143" s="24">
        <f t="shared" si="17"/>
        <v>0.2189462123189588</v>
      </c>
      <c r="AI143" s="24">
        <f t="shared" si="17"/>
        <v>0.22772243731561412</v>
      </c>
      <c r="AJ143" s="24">
        <f t="shared" si="17"/>
        <v>0.23692311235267793</v>
      </c>
      <c r="AK143" s="24">
        <f t="shared" si="17"/>
        <v>0.24513327340581997</v>
      </c>
      <c r="AL143" s="24">
        <f t="shared" si="17"/>
        <v>0.25328844631331909</v>
      </c>
      <c r="AM143" s="24">
        <f t="shared" si="17"/>
        <v>0.26138081302204963</v>
      </c>
      <c r="AN143" s="24">
        <f t="shared" si="17"/>
        <v>0.26913656373702927</v>
      </c>
      <c r="AO143" s="24">
        <f t="shared" si="17"/>
        <v>0.28074159446262548</v>
      </c>
      <c r="AP143" s="24">
        <f t="shared" si="17"/>
        <v>0.28519125699672915</v>
      </c>
    </row>
    <row r="145" spans="1:42" x14ac:dyDescent="0.2">
      <c r="A145" s="68" t="s">
        <v>135</v>
      </c>
      <c r="B145" s="16">
        <f>B16+B17+B27+B26+B36+B47+B55+B64+B65</f>
        <v>0.57678000008367347</v>
      </c>
      <c r="C145" s="16">
        <f t="shared" ref="C145:AP145" si="18">C16+C17+C27+C26+C36+C47+C55+C64+C65</f>
        <v>4.1190930001151624</v>
      </c>
      <c r="D145" s="16">
        <f t="shared" si="18"/>
        <v>8.2116880008597199</v>
      </c>
      <c r="E145" s="16">
        <f t="shared" si="18"/>
        <v>12.925343000887102</v>
      </c>
      <c r="F145" s="16">
        <f t="shared" si="18"/>
        <v>234.8910400520912</v>
      </c>
      <c r="G145" s="16">
        <f t="shared" si="18"/>
        <v>379.94020296848009</v>
      </c>
      <c r="H145" s="16">
        <f t="shared" si="18"/>
        <v>1593.1207792706696</v>
      </c>
      <c r="I145" s="16">
        <f t="shared" si="18"/>
        <v>880.07557505014938</v>
      </c>
      <c r="J145" s="16">
        <f t="shared" si="18"/>
        <v>1090.2334747429218</v>
      </c>
      <c r="K145" s="16">
        <f t="shared" si="18"/>
        <v>1261.1314317235103</v>
      </c>
      <c r="L145" s="16">
        <f t="shared" si="18"/>
        <v>1261.4601110018991</v>
      </c>
      <c r="M145" s="16">
        <f t="shared" si="18"/>
        <v>2107.1927417046054</v>
      </c>
      <c r="N145" s="16">
        <f t="shared" si="18"/>
        <v>6072.3862115659622</v>
      </c>
      <c r="O145" s="16">
        <f t="shared" si="18"/>
        <v>15592.542707157721</v>
      </c>
      <c r="P145" s="16">
        <f t="shared" si="18"/>
        <v>35320.696478899343</v>
      </c>
      <c r="Q145" s="16">
        <f t="shared" si="18"/>
        <v>71894.538368825932</v>
      </c>
      <c r="R145" s="16">
        <f t="shared" si="18"/>
        <v>130265.04160995547</v>
      </c>
      <c r="S145" s="16">
        <f t="shared" si="18"/>
        <v>221013.78711943375</v>
      </c>
      <c r="T145" s="16">
        <f t="shared" si="18"/>
        <v>346461.77169798402</v>
      </c>
      <c r="U145" s="16">
        <f t="shared" si="18"/>
        <v>481571.25155392016</v>
      </c>
      <c r="V145" s="67">
        <f t="shared" si="18"/>
        <v>639068.90811351524</v>
      </c>
      <c r="W145" s="16">
        <f t="shared" si="18"/>
        <v>790243.48483771109</v>
      </c>
      <c r="X145" s="16">
        <f t="shared" si="18"/>
        <v>964503.72123812069</v>
      </c>
      <c r="Y145" s="16">
        <f t="shared" si="18"/>
        <v>1154572.5658295539</v>
      </c>
      <c r="Z145" s="16">
        <f t="shared" si="18"/>
        <v>1350180.7740306165</v>
      </c>
      <c r="AA145" s="16">
        <f t="shared" si="18"/>
        <v>1550583.4468540107</v>
      </c>
      <c r="AB145" s="16">
        <f t="shared" si="18"/>
        <v>1762770.4993388921</v>
      </c>
      <c r="AC145" s="16">
        <f t="shared" si="18"/>
        <v>1972530.8620427672</v>
      </c>
      <c r="AD145" s="16">
        <f t="shared" si="18"/>
        <v>2195398.4294622778</v>
      </c>
      <c r="AE145" s="16">
        <f t="shared" si="18"/>
        <v>2422311.8463805332</v>
      </c>
      <c r="AF145" s="16">
        <f t="shared" si="18"/>
        <v>2617166.5449088644</v>
      </c>
      <c r="AG145" s="16">
        <f t="shared" si="18"/>
        <v>2814490.5437906515</v>
      </c>
      <c r="AH145" s="16">
        <f t="shared" si="18"/>
        <v>2986681.6910263468</v>
      </c>
      <c r="AI145" s="16">
        <f t="shared" si="18"/>
        <v>3135949.8415718554</v>
      </c>
      <c r="AJ145" s="16">
        <f t="shared" si="18"/>
        <v>3275436.7487181243</v>
      </c>
      <c r="AK145" s="16">
        <f t="shared" si="18"/>
        <v>3392933.2152167312</v>
      </c>
      <c r="AL145" s="16">
        <f t="shared" si="18"/>
        <v>3520780.1121939621</v>
      </c>
      <c r="AM145" s="16">
        <f t="shared" si="18"/>
        <v>3645797.3234363906</v>
      </c>
      <c r="AN145" s="16">
        <f t="shared" si="18"/>
        <v>3761799.55156868</v>
      </c>
      <c r="AO145" s="16">
        <f t="shared" si="18"/>
        <v>3906468.7480131495</v>
      </c>
      <c r="AP145" s="16">
        <f t="shared" si="18"/>
        <v>4018362.5685429024</v>
      </c>
    </row>
    <row r="146" spans="1:42" x14ac:dyDescent="0.2">
      <c r="A146" s="68" t="s">
        <v>136</v>
      </c>
      <c r="B146" s="16">
        <f>B16+B26+B36+B47+B55+B64</f>
        <v>0.57678000008367347</v>
      </c>
      <c r="C146" s="16">
        <f t="shared" ref="C146:AP146" si="19">C16+C26+C36+C47+C55+C64</f>
        <v>4.1190930001151624</v>
      </c>
      <c r="D146" s="16">
        <f t="shared" si="19"/>
        <v>8.2116880008597199</v>
      </c>
      <c r="E146" s="16">
        <f t="shared" si="19"/>
        <v>12.925343000887102</v>
      </c>
      <c r="F146" s="16">
        <f t="shared" si="19"/>
        <v>234.8910400520912</v>
      </c>
      <c r="G146" s="16">
        <f t="shared" si="19"/>
        <v>379.94020296848009</v>
      </c>
      <c r="H146" s="16">
        <f t="shared" si="19"/>
        <v>1593.1207792706696</v>
      </c>
      <c r="I146" s="16">
        <f t="shared" si="19"/>
        <v>880.07557505014938</v>
      </c>
      <c r="J146" s="16">
        <f t="shared" si="19"/>
        <v>1090.2334747429218</v>
      </c>
      <c r="K146" s="16">
        <f t="shared" si="19"/>
        <v>1261.1314317235103</v>
      </c>
      <c r="L146" s="16">
        <f t="shared" si="19"/>
        <v>1261.4601110018991</v>
      </c>
      <c r="M146" s="16">
        <f t="shared" si="19"/>
        <v>2107.1927417046054</v>
      </c>
      <c r="N146" s="16">
        <f t="shared" si="19"/>
        <v>6072.3862115659622</v>
      </c>
      <c r="O146" s="16">
        <f t="shared" si="19"/>
        <v>15592.542707157721</v>
      </c>
      <c r="P146" s="16">
        <f t="shared" si="19"/>
        <v>34920.696478899343</v>
      </c>
      <c r="Q146" s="16">
        <f t="shared" si="19"/>
        <v>69994.538368825932</v>
      </c>
      <c r="R146" s="16">
        <f t="shared" si="19"/>
        <v>126365.04160995547</v>
      </c>
      <c r="S146" s="16">
        <f t="shared" si="19"/>
        <v>201222.49958495327</v>
      </c>
      <c r="T146" s="16">
        <f t="shared" si="19"/>
        <v>305080.81751524564</v>
      </c>
      <c r="U146" s="16">
        <f t="shared" si="19"/>
        <v>411114.25668806426</v>
      </c>
      <c r="V146" s="67">
        <f t="shared" si="19"/>
        <v>529911.28840822564</v>
      </c>
      <c r="W146" s="16">
        <f t="shared" si="19"/>
        <v>630373.15253317612</v>
      </c>
      <c r="X146" s="16">
        <f t="shared" si="19"/>
        <v>739523.39909268462</v>
      </c>
      <c r="Y146" s="16">
        <f t="shared" si="19"/>
        <v>848154.57130185724</v>
      </c>
      <c r="Z146" s="16">
        <f t="shared" si="19"/>
        <v>945169.13002150203</v>
      </c>
      <c r="AA146" s="16">
        <f t="shared" si="19"/>
        <v>1030810.7396378182</v>
      </c>
      <c r="AB146" s="16">
        <f t="shared" si="19"/>
        <v>1115376.0241462523</v>
      </c>
      <c r="AC146" s="16">
        <f t="shared" si="19"/>
        <v>1190217.0458630589</v>
      </c>
      <c r="AD146" s="16">
        <f t="shared" si="19"/>
        <v>1277871.4280406944</v>
      </c>
      <c r="AE146" s="16">
        <f t="shared" si="19"/>
        <v>1376341.9618821004</v>
      </c>
      <c r="AF146" s="16">
        <f t="shared" si="19"/>
        <v>1455243.5439596365</v>
      </c>
      <c r="AG146" s="16">
        <f t="shared" si="19"/>
        <v>1552604.7865822057</v>
      </c>
      <c r="AH146" s="16">
        <f t="shared" si="19"/>
        <v>1641985.7853382721</v>
      </c>
      <c r="AI146" s="16">
        <f t="shared" si="19"/>
        <v>1724888.7771469194</v>
      </c>
      <c r="AJ146" s="16">
        <f t="shared" si="19"/>
        <v>1812587.8584003821</v>
      </c>
      <c r="AK146" s="16">
        <f t="shared" si="19"/>
        <v>1890505.6650036809</v>
      </c>
      <c r="AL146" s="16">
        <f t="shared" si="19"/>
        <v>1988583.9929888975</v>
      </c>
      <c r="AM146" s="16">
        <f t="shared" si="19"/>
        <v>2091479.0554166494</v>
      </c>
      <c r="AN146" s="16">
        <f t="shared" si="19"/>
        <v>2191188.1019439311</v>
      </c>
      <c r="AO146" s="16">
        <f t="shared" si="19"/>
        <v>2292625.706344509</v>
      </c>
      <c r="AP146" s="16">
        <f t="shared" si="19"/>
        <v>2387998.8431439633</v>
      </c>
    </row>
    <row r="148" spans="1:42" x14ac:dyDescent="0.2">
      <c r="A148" s="69" t="s">
        <v>133</v>
      </c>
      <c r="B148" s="16">
        <f>B16+B17+B26+B27+B36</f>
        <v>0</v>
      </c>
      <c r="C148" s="16">
        <f t="shared" ref="C148:AP148" si="20">C16+C17+C26+C27+C36</f>
        <v>3.5066329999995034</v>
      </c>
      <c r="D148" s="16">
        <f t="shared" si="20"/>
        <v>7.5574080008145552</v>
      </c>
      <c r="E148" s="16">
        <f t="shared" si="20"/>
        <v>12.146220000761803</v>
      </c>
      <c r="F148" s="16">
        <f t="shared" si="20"/>
        <v>233.78584385212162</v>
      </c>
      <c r="G148" s="16">
        <f t="shared" si="20"/>
        <v>374.63227576855991</v>
      </c>
      <c r="H148" s="16">
        <f t="shared" si="20"/>
        <v>405.04648729418204</v>
      </c>
      <c r="I148" s="16">
        <f t="shared" si="20"/>
        <v>438.96078509331727</v>
      </c>
      <c r="J148" s="16">
        <f t="shared" si="20"/>
        <v>461.53404465842203</v>
      </c>
      <c r="K148" s="16">
        <f t="shared" si="20"/>
        <v>484.58296128486745</v>
      </c>
      <c r="L148" s="16">
        <f t="shared" si="20"/>
        <v>778.58140026309866</v>
      </c>
      <c r="M148" s="16">
        <f t="shared" si="20"/>
        <v>1623.2511653047857</v>
      </c>
      <c r="N148" s="16">
        <f t="shared" si="20"/>
        <v>5320.919763105454</v>
      </c>
      <c r="O148" s="16">
        <f t="shared" si="20"/>
        <v>13844.926160423107</v>
      </c>
      <c r="P148" s="16">
        <f t="shared" si="20"/>
        <v>32558.792451535752</v>
      </c>
      <c r="Q148" s="16">
        <f t="shared" si="20"/>
        <v>68706.673816265349</v>
      </c>
      <c r="R148" s="16">
        <f t="shared" si="20"/>
        <v>125201.9135144574</v>
      </c>
      <c r="S148" s="16">
        <f t="shared" si="20"/>
        <v>213926.65968757629</v>
      </c>
      <c r="T148" s="16">
        <f t="shared" si="20"/>
        <v>327343.2768362168</v>
      </c>
      <c r="U148" s="16">
        <f t="shared" si="20"/>
        <v>447843.66257862566</v>
      </c>
      <c r="V148" s="70">
        <f t="shared" si="20"/>
        <v>594834.69587232894</v>
      </c>
      <c r="W148" s="16">
        <f t="shared" si="20"/>
        <v>731892.05565878458</v>
      </c>
      <c r="X148" s="16">
        <f t="shared" si="20"/>
        <v>897680.14077477064</v>
      </c>
      <c r="Y148" s="16">
        <f t="shared" si="20"/>
        <v>1078364.2784476683</v>
      </c>
      <c r="Z148" s="16">
        <f t="shared" si="20"/>
        <v>1255252.8235448482</v>
      </c>
      <c r="AA148" s="16">
        <f t="shared" si="20"/>
        <v>1446602.0117374524</v>
      </c>
      <c r="AB148" s="16">
        <f t="shared" si="20"/>
        <v>1648424.5543267627</v>
      </c>
      <c r="AC148" s="16">
        <f t="shared" si="20"/>
        <v>1855191.6604291049</v>
      </c>
      <c r="AD148" s="16">
        <f t="shared" si="20"/>
        <v>2059967.2026914957</v>
      </c>
      <c r="AE148" s="16">
        <f t="shared" si="20"/>
        <v>2255771.6125277728</v>
      </c>
      <c r="AF148" s="16">
        <f t="shared" si="20"/>
        <v>2438266.2644891334</v>
      </c>
      <c r="AG148" s="16">
        <f t="shared" si="20"/>
        <v>2614760.5315153925</v>
      </c>
      <c r="AH148" s="16">
        <f t="shared" si="20"/>
        <v>2772674.1009963336</v>
      </c>
      <c r="AI148" s="16">
        <f t="shared" si="20"/>
        <v>2901958.1053395066</v>
      </c>
      <c r="AJ148" s="16">
        <f t="shared" si="20"/>
        <v>3017322.9775213227</v>
      </c>
      <c r="AK148" s="16">
        <f t="shared" si="20"/>
        <v>3123589.6868297555</v>
      </c>
      <c r="AL148" s="16">
        <f t="shared" si="20"/>
        <v>3222913.0988168842</v>
      </c>
      <c r="AM148" s="16">
        <f t="shared" si="20"/>
        <v>3315949.3304793001</v>
      </c>
      <c r="AN148" s="16">
        <f t="shared" si="20"/>
        <v>3403746.9660244854</v>
      </c>
      <c r="AO148" s="16">
        <f t="shared" si="20"/>
        <v>3519891.4995798636</v>
      </c>
      <c r="AP148" s="16">
        <f t="shared" si="20"/>
        <v>3611029.4617917412</v>
      </c>
    </row>
    <row r="149" spans="1:42" x14ac:dyDescent="0.2">
      <c r="A149" s="69" t="s">
        <v>134</v>
      </c>
      <c r="B149" s="16">
        <f>B16+B36</f>
        <v>0</v>
      </c>
      <c r="C149" s="16">
        <f t="shared" ref="C149:AP149" si="21">C16+C36</f>
        <v>3.3859391156055301</v>
      </c>
      <c r="D149" s="16">
        <f t="shared" si="21"/>
        <v>7.2987281752634292</v>
      </c>
      <c r="E149" s="16">
        <f t="shared" si="21"/>
        <v>11.734321367937994</v>
      </c>
      <c r="F149" s="16">
        <f t="shared" si="21"/>
        <v>219.18291609646815</v>
      </c>
      <c r="G149" s="16">
        <f t="shared" si="21"/>
        <v>335.37936505453638</v>
      </c>
      <c r="H149" s="16">
        <f t="shared" si="21"/>
        <v>364.02686794716669</v>
      </c>
      <c r="I149" s="16">
        <f t="shared" si="21"/>
        <v>396.33452286143074</v>
      </c>
      <c r="J149" s="16">
        <f t="shared" si="21"/>
        <v>417.23790967320969</v>
      </c>
      <c r="K149" s="16">
        <f t="shared" si="21"/>
        <v>438.64251484858323</v>
      </c>
      <c r="L149" s="16">
        <f t="shared" si="21"/>
        <v>727.06153653081526</v>
      </c>
      <c r="M149" s="16">
        <f t="shared" si="21"/>
        <v>1561.5208000273867</v>
      </c>
      <c r="N149" s="16">
        <f t="shared" si="21"/>
        <v>5064.2324348482925</v>
      </c>
      <c r="O149" s="16">
        <f t="shared" si="21"/>
        <v>13324.039565472987</v>
      </c>
      <c r="P149" s="16">
        <f t="shared" si="21"/>
        <v>30594.934327318533</v>
      </c>
      <c r="Q149" s="16">
        <f t="shared" si="21"/>
        <v>63289.464294782279</v>
      </c>
      <c r="R149" s="16">
        <f t="shared" si="21"/>
        <v>114385.558461518</v>
      </c>
      <c r="S149" s="16">
        <f t="shared" si="21"/>
        <v>181713.23874248625</v>
      </c>
      <c r="T149" s="16">
        <f t="shared" si="21"/>
        <v>265884.16056827124</v>
      </c>
      <c r="U149" s="16">
        <f t="shared" si="21"/>
        <v>347819.53331521217</v>
      </c>
      <c r="V149" s="70">
        <f t="shared" si="21"/>
        <v>445814.94823930471</v>
      </c>
      <c r="W149" s="16">
        <f t="shared" si="21"/>
        <v>523158.75369760988</v>
      </c>
      <c r="X149" s="16">
        <f t="shared" si="21"/>
        <v>615534.32098606904</v>
      </c>
      <c r="Y149" s="16">
        <f t="shared" si="21"/>
        <v>707364.50915132277</v>
      </c>
      <c r="Z149" s="16">
        <f t="shared" si="21"/>
        <v>778666.50186602375</v>
      </c>
      <c r="AA149" s="16">
        <f t="shared" si="21"/>
        <v>848701.90437847527</v>
      </c>
      <c r="AB149" s="16">
        <f t="shared" si="21"/>
        <v>916773.86332217092</v>
      </c>
      <c r="AC149" s="16">
        <f t="shared" si="21"/>
        <v>982878.54368825408</v>
      </c>
      <c r="AD149" s="16">
        <f t="shared" si="21"/>
        <v>1047033.0756607857</v>
      </c>
      <c r="AE149" s="16">
        <f t="shared" si="21"/>
        <v>1109269.1089184398</v>
      </c>
      <c r="AF149" s="16">
        <f t="shared" si="21"/>
        <v>1170920.5805193416</v>
      </c>
      <c r="AG149" s="16">
        <f t="shared" si="21"/>
        <v>1242761.7540557594</v>
      </c>
      <c r="AH149" s="16">
        <f t="shared" si="21"/>
        <v>1313351.1760623287</v>
      </c>
      <c r="AI149" s="16">
        <f t="shared" si="21"/>
        <v>1371919.1854670725</v>
      </c>
      <c r="AJ149" s="16">
        <f t="shared" si="21"/>
        <v>1431302.0028682903</v>
      </c>
      <c r="AK149" s="16">
        <f t="shared" si="21"/>
        <v>1493869.9674121533</v>
      </c>
      <c r="AL149" s="16">
        <f t="shared" si="21"/>
        <v>1559421.8424665278</v>
      </c>
      <c r="AM149" s="16">
        <f t="shared" si="21"/>
        <v>1626414.5761204346</v>
      </c>
      <c r="AN149" s="16">
        <f t="shared" si="21"/>
        <v>1694876.2349762735</v>
      </c>
      <c r="AO149" s="16">
        <f t="shared" si="21"/>
        <v>1764833.3375688419</v>
      </c>
      <c r="AP149" s="16">
        <f t="shared" si="21"/>
        <v>1836311.0159059647</v>
      </c>
    </row>
    <row r="151" spans="1:42" x14ac:dyDescent="0.2">
      <c r="O151" s="72" t="s">
        <v>138</v>
      </c>
      <c r="P151" s="72" t="s">
        <v>138</v>
      </c>
    </row>
    <row r="152" spans="1:42" x14ac:dyDescent="0.2">
      <c r="O152" s="16">
        <f>P91</f>
        <v>11831960.072432758</v>
      </c>
      <c r="P152" s="16">
        <f>Q91</f>
        <v>12178724.886927454</v>
      </c>
    </row>
    <row r="154" spans="1:42" x14ac:dyDescent="0.2">
      <c r="N154" t="s">
        <v>140</v>
      </c>
      <c r="O154" s="72" t="s">
        <v>139</v>
      </c>
      <c r="P154" t="s">
        <v>139</v>
      </c>
    </row>
    <row r="155" spans="1:42" x14ac:dyDescent="0.2">
      <c r="O155">
        <v>107.79179053158941</v>
      </c>
      <c r="P155">
        <v>108.54808628434542</v>
      </c>
    </row>
    <row r="157" spans="1:42" x14ac:dyDescent="0.2">
      <c r="O157" t="s">
        <v>141</v>
      </c>
      <c r="P157" t="s">
        <v>141</v>
      </c>
    </row>
    <row r="158" spans="1:42" x14ac:dyDescent="0.2">
      <c r="O158" s="73">
        <f>O155/O152</f>
        <v>9.1102226403495997E-6</v>
      </c>
      <c r="P158" s="73">
        <f>P155/P152</f>
        <v>8.9129270340000917E-6</v>
      </c>
    </row>
    <row r="160" spans="1:42" x14ac:dyDescent="0.2">
      <c r="O160" s="72" t="s">
        <v>142</v>
      </c>
      <c r="P160" s="72" t="s">
        <v>142</v>
      </c>
    </row>
    <row r="161" spans="15:16" x14ac:dyDescent="0.2">
      <c r="O161" s="74">
        <v>20000</v>
      </c>
      <c r="P161" s="74">
        <v>20000</v>
      </c>
    </row>
    <row r="163" spans="15:16" x14ac:dyDescent="0.2">
      <c r="O163" s="72" t="s">
        <v>147</v>
      </c>
      <c r="P163" s="72" t="s">
        <v>147</v>
      </c>
    </row>
    <row r="164" spans="15:16" x14ac:dyDescent="0.2">
      <c r="O164">
        <f>O158*O161</f>
        <v>0.18220445280699199</v>
      </c>
      <c r="P164">
        <f>P158*P161</f>
        <v>0.17825854068000183</v>
      </c>
    </row>
    <row r="166" spans="15:16" x14ac:dyDescent="0.2">
      <c r="O166" t="s">
        <v>143</v>
      </c>
      <c r="P166" t="s">
        <v>143</v>
      </c>
    </row>
    <row r="167" spans="15:16" x14ac:dyDescent="0.2">
      <c r="O167">
        <v>610.09496767287999</v>
      </c>
      <c r="P167">
        <v>612.96148505886299</v>
      </c>
    </row>
    <row r="169" spans="15:16" x14ac:dyDescent="0.2">
      <c r="O169" s="72" t="s">
        <v>144</v>
      </c>
    </row>
    <row r="170" spans="15:16" x14ac:dyDescent="0.2">
      <c r="O170">
        <f>O164/O167</f>
        <v>2.9864932913966627E-4</v>
      </c>
    </row>
    <row r="172" spans="15:16" x14ac:dyDescent="0.2">
      <c r="O172" t="s">
        <v>145</v>
      </c>
      <c r="P172" t="s">
        <v>145</v>
      </c>
    </row>
    <row r="173" spans="15:16" x14ac:dyDescent="0.2">
      <c r="O173" s="18">
        <v>194.9684876355447</v>
      </c>
      <c r="P173" s="18">
        <v>196.3715077397637</v>
      </c>
    </row>
    <row r="175" spans="15:16" x14ac:dyDescent="0.2">
      <c r="O175" s="72" t="s">
        <v>146</v>
      </c>
      <c r="P175" s="72" t="s">
        <v>146</v>
      </c>
    </row>
    <row r="176" spans="15:16" x14ac:dyDescent="0.2">
      <c r="O176" s="18">
        <f>O164/O173</f>
        <v>9.3453283151884235E-4</v>
      </c>
      <c r="P176" s="18">
        <f>P164/P173</f>
        <v>9.0776173555806464E-4</v>
      </c>
    </row>
    <row r="178" spans="15:16" x14ac:dyDescent="0.2">
      <c r="O178" s="72" t="s">
        <v>148</v>
      </c>
      <c r="P178" s="72" t="s">
        <v>148</v>
      </c>
    </row>
    <row r="179" spans="15:16" x14ac:dyDescent="0.2">
      <c r="O179">
        <v>7200</v>
      </c>
      <c r="P179">
        <v>7200</v>
      </c>
    </row>
    <row r="181" spans="15:16" x14ac:dyDescent="0.2">
      <c r="O181" s="72" t="s">
        <v>149</v>
      </c>
      <c r="P181" s="72" t="s">
        <v>149</v>
      </c>
    </row>
    <row r="182" spans="15:16" x14ac:dyDescent="0.2">
      <c r="O182" s="75">
        <f>O158/O179</f>
        <v>1.2653087000485555E-9</v>
      </c>
      <c r="P182" s="75">
        <f>P158/P179</f>
        <v>1.2379065325000127E-9</v>
      </c>
    </row>
    <row r="195" spans="2:42" x14ac:dyDescent="0.2">
      <c r="B195" s="16">
        <f>B149</f>
        <v>0</v>
      </c>
    </row>
    <row r="201" spans="2:42" x14ac:dyDescent="0.2">
      <c r="L201" s="1">
        <v>2020</v>
      </c>
      <c r="M201" s="1">
        <v>2021</v>
      </c>
      <c r="N201" s="1">
        <v>2022</v>
      </c>
      <c r="O201" s="1">
        <v>2023</v>
      </c>
      <c r="P201" s="1">
        <v>2024</v>
      </c>
      <c r="Q201" s="1">
        <v>2025</v>
      </c>
      <c r="R201" s="1">
        <v>2026</v>
      </c>
      <c r="S201" s="1">
        <v>2027</v>
      </c>
      <c r="T201" s="1">
        <v>2028</v>
      </c>
      <c r="U201" s="1">
        <v>2029</v>
      </c>
      <c r="V201" s="1">
        <v>2030</v>
      </c>
      <c r="W201" s="1">
        <v>2031</v>
      </c>
      <c r="X201" s="1">
        <v>2032</v>
      </c>
      <c r="Y201" s="1">
        <v>2033</v>
      </c>
      <c r="Z201" s="1">
        <v>2034</v>
      </c>
      <c r="AA201" s="1">
        <v>2035</v>
      </c>
      <c r="AB201" s="1">
        <v>2036</v>
      </c>
      <c r="AC201" s="1">
        <v>2037</v>
      </c>
      <c r="AD201" s="1">
        <v>2038</v>
      </c>
      <c r="AE201" s="1">
        <v>2039</v>
      </c>
      <c r="AF201" s="1">
        <v>2040</v>
      </c>
      <c r="AG201" s="1">
        <v>2041</v>
      </c>
      <c r="AH201" s="1">
        <v>2042</v>
      </c>
      <c r="AI201" s="1">
        <v>2043</v>
      </c>
      <c r="AJ201" s="1">
        <v>2044</v>
      </c>
      <c r="AK201" s="1">
        <v>2045</v>
      </c>
      <c r="AL201" s="1">
        <v>2046</v>
      </c>
      <c r="AM201" s="1">
        <v>2047</v>
      </c>
      <c r="AN201" s="1">
        <v>2048</v>
      </c>
      <c r="AO201" s="1">
        <v>2049</v>
      </c>
      <c r="AP201" s="1">
        <v>2050</v>
      </c>
    </row>
    <row r="202" spans="2:42" x14ac:dyDescent="0.2">
      <c r="L202" s="16">
        <f>L149</f>
        <v>727.06153653081526</v>
      </c>
      <c r="M202" s="16">
        <f t="shared" ref="M202:AP202" si="22">M149</f>
        <v>1561.5208000273867</v>
      </c>
      <c r="N202" s="16">
        <f t="shared" si="22"/>
        <v>5064.2324348482925</v>
      </c>
      <c r="O202" s="16">
        <f t="shared" si="22"/>
        <v>13324.039565472987</v>
      </c>
      <c r="P202" s="16">
        <f t="shared" si="22"/>
        <v>30594.934327318533</v>
      </c>
      <c r="Q202" s="16">
        <f t="shared" si="22"/>
        <v>63289.464294782279</v>
      </c>
      <c r="R202" s="16">
        <f t="shared" si="22"/>
        <v>114385.558461518</v>
      </c>
      <c r="S202" s="16">
        <f t="shared" si="22"/>
        <v>181713.23874248625</v>
      </c>
      <c r="T202" s="16">
        <f t="shared" si="22"/>
        <v>265884.16056827124</v>
      </c>
      <c r="U202" s="16">
        <f t="shared" si="22"/>
        <v>347819.53331521217</v>
      </c>
      <c r="V202" s="16">
        <f t="shared" si="22"/>
        <v>445814.94823930471</v>
      </c>
      <c r="W202" s="16">
        <f t="shared" si="22"/>
        <v>523158.75369760988</v>
      </c>
      <c r="X202" s="16">
        <f t="shared" si="22"/>
        <v>615534.32098606904</v>
      </c>
      <c r="Y202" s="16">
        <f t="shared" si="22"/>
        <v>707364.50915132277</v>
      </c>
      <c r="Z202" s="16">
        <f t="shared" si="22"/>
        <v>778666.50186602375</v>
      </c>
      <c r="AA202" s="16">
        <f t="shared" si="22"/>
        <v>848701.90437847527</v>
      </c>
      <c r="AB202" s="16">
        <f t="shared" si="22"/>
        <v>916773.86332217092</v>
      </c>
      <c r="AC202" s="16">
        <f t="shared" si="22"/>
        <v>982878.54368825408</v>
      </c>
      <c r="AD202" s="16">
        <f t="shared" si="22"/>
        <v>1047033.0756607857</v>
      </c>
      <c r="AE202" s="16">
        <f t="shared" si="22"/>
        <v>1109269.1089184398</v>
      </c>
      <c r="AF202" s="16">
        <f t="shared" si="22"/>
        <v>1170920.5805193416</v>
      </c>
      <c r="AG202" s="16">
        <f t="shared" si="22"/>
        <v>1242761.7540557594</v>
      </c>
      <c r="AH202" s="16">
        <f t="shared" si="22"/>
        <v>1313351.1760623287</v>
      </c>
      <c r="AI202" s="16">
        <f t="shared" si="22"/>
        <v>1371919.1854670725</v>
      </c>
      <c r="AJ202" s="16">
        <f t="shared" si="22"/>
        <v>1431302.0028682903</v>
      </c>
      <c r="AK202" s="16">
        <f t="shared" si="22"/>
        <v>1493869.9674121533</v>
      </c>
      <c r="AL202" s="16">
        <f t="shared" si="22"/>
        <v>1559421.8424665278</v>
      </c>
      <c r="AM202" s="16">
        <f t="shared" si="22"/>
        <v>1626414.5761204346</v>
      </c>
      <c r="AN202" s="16">
        <f t="shared" si="22"/>
        <v>1694876.2349762735</v>
      </c>
      <c r="AO202" s="16">
        <f t="shared" si="22"/>
        <v>1764833.3375688419</v>
      </c>
      <c r="AP202" s="16">
        <f t="shared" si="22"/>
        <v>1836311.0159059647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58F3-FC39-5A4F-A335-4E44CEA8699D}">
  <dimension ref="A4:AG152"/>
  <sheetViews>
    <sheetView showGridLines="0" zoomScale="75" zoomScaleNormal="90" workbookViewId="0">
      <pane xSplit="1" ySplit="9" topLeftCell="B19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baseColWidth="10" defaultRowHeight="15" x14ac:dyDescent="0.2"/>
  <cols>
    <col min="1" max="1" width="32.6640625" customWidth="1"/>
    <col min="2" max="32" width="23.83203125" bestFit="1" customWidth="1"/>
    <col min="33" max="33" width="24.83203125" bestFit="1" customWidth="1"/>
  </cols>
  <sheetData>
    <row r="4" spans="1:33" ht="19" x14ac:dyDescent="0.25">
      <c r="A4" s="54" t="s">
        <v>104</v>
      </c>
    </row>
    <row r="5" spans="1:33" x14ac:dyDescent="0.2">
      <c r="A5" s="1" t="s">
        <v>52</v>
      </c>
    </row>
    <row r="6" spans="1:33" x14ac:dyDescent="0.2">
      <c r="A6" s="1" t="s">
        <v>1</v>
      </c>
    </row>
    <row r="7" spans="1:33" x14ac:dyDescent="0.2">
      <c r="A7" s="32" t="s">
        <v>130</v>
      </c>
    </row>
    <row r="8" spans="1:33" x14ac:dyDescent="0.2">
      <c r="A8" s="1"/>
    </row>
    <row r="9" spans="1:33" x14ac:dyDescent="0.2">
      <c r="A9" s="1" t="s">
        <v>103</v>
      </c>
      <c r="B9" s="1">
        <v>2020</v>
      </c>
      <c r="C9" s="1">
        <v>2021</v>
      </c>
      <c r="D9" s="1">
        <v>2022</v>
      </c>
      <c r="E9" s="1">
        <v>2023</v>
      </c>
      <c r="F9" s="1">
        <v>2024</v>
      </c>
      <c r="G9" s="1">
        <v>2025</v>
      </c>
      <c r="H9" s="1">
        <v>2026</v>
      </c>
      <c r="I9" s="1">
        <v>2027</v>
      </c>
      <c r="J9" s="1">
        <v>2028</v>
      </c>
      <c r="K9" s="1">
        <v>2029</v>
      </c>
      <c r="L9" s="1">
        <v>2030</v>
      </c>
      <c r="M9" s="1">
        <v>2031</v>
      </c>
      <c r="N9" s="1">
        <v>2032</v>
      </c>
      <c r="O9" s="1">
        <v>2033</v>
      </c>
      <c r="P9" s="1">
        <v>2034</v>
      </c>
      <c r="Q9" s="1">
        <v>2035</v>
      </c>
      <c r="R9" s="1">
        <v>2036</v>
      </c>
      <c r="S9" s="1">
        <v>2037</v>
      </c>
      <c r="T9" s="1">
        <v>2038</v>
      </c>
      <c r="U9" s="1">
        <v>2039</v>
      </c>
      <c r="V9" s="1">
        <v>2040</v>
      </c>
      <c r="W9" s="1">
        <v>2041</v>
      </c>
      <c r="X9" s="1">
        <v>2042</v>
      </c>
      <c r="Y9" s="1">
        <v>2043</v>
      </c>
      <c r="Z9" s="1">
        <v>2044</v>
      </c>
      <c r="AA9" s="1">
        <v>2045</v>
      </c>
      <c r="AB9" s="1">
        <v>2046</v>
      </c>
      <c r="AC9" s="1">
        <v>2047</v>
      </c>
      <c r="AD9" s="1">
        <v>2048</v>
      </c>
      <c r="AE9" s="1">
        <v>2049</v>
      </c>
      <c r="AF9" s="1">
        <v>2050</v>
      </c>
      <c r="AG9" s="1" t="s">
        <v>3</v>
      </c>
    </row>
    <row r="10" spans="1:33" x14ac:dyDescent="0.2">
      <c r="A10" s="2" t="s">
        <v>4</v>
      </c>
      <c r="B10" s="3">
        <v>96854.077700000009</v>
      </c>
      <c r="C10" s="3">
        <v>119495.16845229389</v>
      </c>
      <c r="D10" s="3">
        <v>119865.74770860058</v>
      </c>
      <c r="E10" s="3">
        <v>124434.55806135264</v>
      </c>
      <c r="F10" s="3">
        <v>140325.62744236321</v>
      </c>
      <c r="G10" s="3">
        <v>143698.50441094124</v>
      </c>
      <c r="H10" s="3">
        <v>145289.92232736803</v>
      </c>
      <c r="I10" s="3">
        <v>146593.57107470004</v>
      </c>
      <c r="J10" s="3">
        <v>145957.27092055196</v>
      </c>
      <c r="K10" s="3">
        <v>144636.01655718827</v>
      </c>
      <c r="L10" s="3">
        <v>141820.10962742838</v>
      </c>
      <c r="M10" s="3">
        <v>135657.36453826298</v>
      </c>
      <c r="N10" s="3">
        <v>131261.7071002461</v>
      </c>
      <c r="O10" s="3">
        <v>126722.36724303599</v>
      </c>
      <c r="P10" s="3">
        <v>123109.60869005469</v>
      </c>
      <c r="Q10" s="3">
        <v>119477.96184642002</v>
      </c>
      <c r="R10" s="3">
        <v>115869.5261518042</v>
      </c>
      <c r="S10" s="3">
        <v>112317.12095414828</v>
      </c>
      <c r="T10" s="3">
        <v>108844.4869550002</v>
      </c>
      <c r="U10" s="3">
        <v>105469.39052739751</v>
      </c>
      <c r="V10" s="3">
        <v>102203.80097274308</v>
      </c>
      <c r="W10" s="3">
        <v>99055.82334193209</v>
      </c>
      <c r="X10" s="3">
        <v>96029.625278243999</v>
      </c>
      <c r="Y10" s="3">
        <v>77200.363688378202</v>
      </c>
      <c r="Z10" s="3">
        <v>77487.223777334075</v>
      </c>
      <c r="AA10" s="3">
        <v>77808.962109938017</v>
      </c>
      <c r="AB10" s="3">
        <v>78163.888880561179</v>
      </c>
      <c r="AC10" s="3">
        <v>78550.035589787993</v>
      </c>
      <c r="AD10" s="3">
        <v>77656.342133429484</v>
      </c>
      <c r="AE10" s="3">
        <v>78432.884509376483</v>
      </c>
      <c r="AF10" s="3">
        <v>79217.242803953603</v>
      </c>
      <c r="AG10" s="3">
        <v>3469506.3013748364</v>
      </c>
    </row>
    <row r="11" spans="1:33" x14ac:dyDescent="0.2">
      <c r="A11" s="4" t="s">
        <v>5</v>
      </c>
      <c r="B11" s="6">
        <v>92730.339228278855</v>
      </c>
      <c r="C11" s="6">
        <v>114411.16128534195</v>
      </c>
      <c r="D11" s="6">
        <v>105526.56790746383</v>
      </c>
      <c r="E11" s="6">
        <v>114542.63286826541</v>
      </c>
      <c r="F11" s="6">
        <v>119983.74383706335</v>
      </c>
      <c r="G11" s="6">
        <v>122991.40622682017</v>
      </c>
      <c r="H11" s="6">
        <v>124283.76006735481</v>
      </c>
      <c r="I11" s="6">
        <v>124337.29533342586</v>
      </c>
      <c r="J11" s="6">
        <v>123483.35417328907</v>
      </c>
      <c r="K11" s="6">
        <v>121962.29605761722</v>
      </c>
      <c r="L11" s="6">
        <v>119951.87418320781</v>
      </c>
      <c r="M11" s="6">
        <v>117588.75318331813</v>
      </c>
      <c r="N11" s="6">
        <v>114977.77350251087</v>
      </c>
      <c r="O11" s="6">
        <v>112201.37790302373</v>
      </c>
      <c r="P11" s="6">
        <v>109324.16403776844</v>
      </c>
      <c r="Q11" s="6">
        <v>106396.67823774103</v>
      </c>
      <c r="R11" s="6">
        <v>103458.39359710598</v>
      </c>
      <c r="S11" s="6">
        <v>100540.55850498487</v>
      </c>
      <c r="T11" s="6">
        <v>97666.266989208627</v>
      </c>
      <c r="U11" s="6">
        <v>94853.369023862309</v>
      </c>
      <c r="V11" s="6">
        <v>92114.446148315823</v>
      </c>
      <c r="W11" s="6">
        <v>89458.601785802311</v>
      </c>
      <c r="X11" s="6">
        <v>86891.446136766303</v>
      </c>
      <c r="Y11" s="6">
        <v>68489.846653418484</v>
      </c>
      <c r="Z11" s="6">
        <v>69174.549384949234</v>
      </c>
      <c r="AA11" s="6">
        <v>69866.223257755541</v>
      </c>
      <c r="AB11" s="6">
        <v>70564.951931370786</v>
      </c>
      <c r="AC11" s="6">
        <v>71270.725241646753</v>
      </c>
      <c r="AD11" s="6">
        <v>71983.313371556054</v>
      </c>
      <c r="AE11" s="6">
        <v>72703.126997313011</v>
      </c>
      <c r="AF11" s="6">
        <v>73430.185565396387</v>
      </c>
      <c r="AG11" s="6">
        <v>3077159.1826219428</v>
      </c>
    </row>
    <row r="12" spans="1:33" x14ac:dyDescent="0.2">
      <c r="A12" t="s">
        <v>6</v>
      </c>
      <c r="B12" s="9">
        <v>89596.60087136447</v>
      </c>
      <c r="C12" s="9">
        <v>109309.61336809307</v>
      </c>
      <c r="D12" s="9">
        <v>101439.94603867939</v>
      </c>
      <c r="E12" s="9">
        <v>105860.41583948376</v>
      </c>
      <c r="F12" s="9">
        <v>101856.47983441598</v>
      </c>
      <c r="G12" s="9">
        <v>89285.980324578792</v>
      </c>
      <c r="H12" s="9">
        <v>71745.907592882257</v>
      </c>
      <c r="I12" s="9">
        <v>55980.256140672987</v>
      </c>
      <c r="J12" s="9">
        <v>45364.079822641208</v>
      </c>
      <c r="K12" s="9">
        <v>38836.819820515222</v>
      </c>
      <c r="L12" s="9">
        <v>34403.397034485832</v>
      </c>
      <c r="M12" s="9">
        <v>30796.729636217377</v>
      </c>
      <c r="N12" s="9">
        <v>27448.298934933919</v>
      </c>
      <c r="O12" s="9">
        <v>24172.328251293726</v>
      </c>
      <c r="P12" s="9">
        <v>20961.487240109618</v>
      </c>
      <c r="Q12" s="9">
        <v>17888.367115433175</v>
      </c>
      <c r="R12" s="9">
        <v>15055.368894644458</v>
      </c>
      <c r="S12" s="9">
        <v>12558.119000623643</v>
      </c>
      <c r="T12" s="9">
        <v>10457.810870403495</v>
      </c>
      <c r="U12" s="9">
        <v>8765.968951709252</v>
      </c>
      <c r="V12" s="9">
        <v>7451.1375489372658</v>
      </c>
      <c r="W12" s="9">
        <v>4804.4636675082966</v>
      </c>
      <c r="X12" s="9">
        <v>3663.5171520183412</v>
      </c>
      <c r="Y12" s="9">
        <v>2210.9892296656562</v>
      </c>
      <c r="Z12" s="9">
        <v>1664.0629600043339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1031578.1461413156</v>
      </c>
    </row>
    <row r="13" spans="1:33" x14ac:dyDescent="0.2">
      <c r="A13" t="s">
        <v>7</v>
      </c>
      <c r="B13" s="9">
        <v>2117.6363917865901</v>
      </c>
      <c r="C13" s="9">
        <v>2299.5499306740876</v>
      </c>
      <c r="D13" s="9">
        <v>165.78223818262569</v>
      </c>
      <c r="E13" s="9">
        <v>31.84285193737778</v>
      </c>
      <c r="F13" s="9">
        <v>21.357106402997275</v>
      </c>
      <c r="G13" s="9">
        <v>17.587771090435286</v>
      </c>
      <c r="H13" s="9">
        <v>15.659753768486706</v>
      </c>
      <c r="I13" s="9">
        <v>14.423126258677398</v>
      </c>
      <c r="J13" s="9">
        <v>13.706652313235088</v>
      </c>
      <c r="K13" s="9">
        <v>13.049965678165044</v>
      </c>
      <c r="L13" s="9">
        <v>12.594946789236822</v>
      </c>
      <c r="M13" s="9">
        <v>12.111641577881768</v>
      </c>
      <c r="N13" s="9">
        <v>11.727732897256109</v>
      </c>
      <c r="O13" s="9">
        <v>11.332339168205397</v>
      </c>
      <c r="P13" s="9">
        <v>11.041740567814612</v>
      </c>
      <c r="Q13" s="9">
        <v>10.746064502011842</v>
      </c>
      <c r="R13" s="9">
        <v>10.345839359710601</v>
      </c>
      <c r="S13" s="9">
        <v>10.054055850498489</v>
      </c>
      <c r="T13" s="9">
        <v>9.766626698920863</v>
      </c>
      <c r="U13" s="9">
        <v>9.4853369023862317</v>
      </c>
      <c r="V13" s="9">
        <v>9.2114446148315832</v>
      </c>
      <c r="W13" s="9">
        <v>8.945860178580233</v>
      </c>
      <c r="X13" s="9">
        <v>8.6891446136766302</v>
      </c>
      <c r="Y13" s="9">
        <v>6.8489846653418489</v>
      </c>
      <c r="Z13" s="9">
        <v>6.9174549384949255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4860.4150014175257</v>
      </c>
    </row>
    <row r="14" spans="1:33" x14ac:dyDescent="0.2">
      <c r="A14" t="s">
        <v>8</v>
      </c>
      <c r="B14" s="9">
        <v>63.093722810920937</v>
      </c>
      <c r="C14" s="9">
        <v>56.244526887874102</v>
      </c>
      <c r="D14" s="9">
        <v>56.878820102123008</v>
      </c>
      <c r="E14" s="9">
        <v>91.863191560348852</v>
      </c>
      <c r="F14" s="9">
        <v>143.14060639761658</v>
      </c>
      <c r="G14" s="9">
        <v>217.81778042769852</v>
      </c>
      <c r="H14" s="9">
        <v>326.120586416739</v>
      </c>
      <c r="I14" s="9">
        <v>482.05569400769201</v>
      </c>
      <c r="J14" s="9">
        <v>703.85511878774764</v>
      </c>
      <c r="K14" s="9">
        <v>1015.2141523836058</v>
      </c>
      <c r="L14" s="9">
        <v>1443.9806614174558</v>
      </c>
      <c r="M14" s="9">
        <v>2019.8220134298558</v>
      </c>
      <c r="N14" s="9">
        <v>2766.4802082439137</v>
      </c>
      <c r="O14" s="9">
        <v>3691.4253330094807</v>
      </c>
      <c r="P14" s="9">
        <v>4771.7811119205171</v>
      </c>
      <c r="Q14" s="9">
        <v>5946.1911566726321</v>
      </c>
      <c r="R14" s="9">
        <v>7120.2135641400282</v>
      </c>
      <c r="S14" s="9">
        <v>8190.0338958160692</v>
      </c>
      <c r="T14" s="9">
        <v>9072.7078719625351</v>
      </c>
      <c r="U14" s="9">
        <v>9726.738726551961</v>
      </c>
      <c r="V14" s="9">
        <v>10152.762140021223</v>
      </c>
      <c r="W14" s="9">
        <v>10380.776151224502</v>
      </c>
      <c r="X14" s="9">
        <v>10452.954078806848</v>
      </c>
      <c r="Y14" s="9">
        <v>8447.0582573060619</v>
      </c>
      <c r="Z14" s="9">
        <v>8678.2239185394246</v>
      </c>
      <c r="AA14" s="9">
        <v>7685.2845583531098</v>
      </c>
      <c r="AB14" s="9">
        <v>7056.4951931370788</v>
      </c>
      <c r="AC14" s="9">
        <v>6414.3652717482073</v>
      </c>
      <c r="AD14" s="9">
        <v>5758.6650697244859</v>
      </c>
      <c r="AE14" s="9">
        <v>5089.2188898119111</v>
      </c>
      <c r="AF14" s="9">
        <v>4405.811133923783</v>
      </c>
      <c r="AG14" s="9">
        <v>142427.27340554344</v>
      </c>
    </row>
    <row r="15" spans="1:33" x14ac:dyDescent="0.2">
      <c r="A15" t="s">
        <v>9</v>
      </c>
      <c r="B15" s="9">
        <v>431.80809765040334</v>
      </c>
      <c r="C15" s="9">
        <v>205.80279692007312</v>
      </c>
      <c r="D15" s="9">
        <v>202.08337754279327</v>
      </c>
      <c r="E15" s="9">
        <v>214.99652189373415</v>
      </c>
      <c r="F15" s="9">
        <v>212.13125910392799</v>
      </c>
      <c r="G15" s="9">
        <v>196.66325855668543</v>
      </c>
      <c r="H15" s="9">
        <v>172.87871025369054</v>
      </c>
      <c r="I15" s="9">
        <v>144.35559988210741</v>
      </c>
      <c r="J15" s="9">
        <v>115.08648608950543</v>
      </c>
      <c r="K15" s="9">
        <v>87.690890865426795</v>
      </c>
      <c r="L15" s="9">
        <v>63.814397065466551</v>
      </c>
      <c r="M15" s="9">
        <v>44.566137456477584</v>
      </c>
      <c r="N15" s="9">
        <v>29.779243337150312</v>
      </c>
      <c r="O15" s="9">
        <v>19.074234243514038</v>
      </c>
      <c r="P15" s="9">
        <v>11.697685552041223</v>
      </c>
      <c r="Q15" s="9">
        <v>6.9157840854531649</v>
      </c>
      <c r="R15" s="9">
        <v>3.9314189566900279</v>
      </c>
      <c r="S15" s="9">
        <v>2.1113517286046823</v>
      </c>
      <c r="T15" s="9">
        <v>1.0743289368812949</v>
      </c>
      <c r="U15" s="9">
        <v>0.56912021414317382</v>
      </c>
      <c r="V15" s="9">
        <v>0.27634333844494746</v>
      </c>
      <c r="W15" s="9">
        <v>8.9458601785802325E-2</v>
      </c>
      <c r="X15" s="9">
        <v>8.6891446136766304E-2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2167.483393721137</v>
      </c>
    </row>
    <row r="16" spans="1:33" x14ac:dyDescent="0.2">
      <c r="A16" t="s">
        <v>10</v>
      </c>
      <c r="B16" s="9">
        <v>6.5838540852077996</v>
      </c>
      <c r="C16" s="9">
        <v>8.1231924512592784</v>
      </c>
      <c r="D16" s="9">
        <v>2895.3324436770854</v>
      </c>
      <c r="E16" s="9">
        <v>7215.8422428021149</v>
      </c>
      <c r="F16" s="9">
        <v>16158.690717512667</v>
      </c>
      <c r="G16" s="9">
        <v>31090.382623046742</v>
      </c>
      <c r="H16" s="9">
        <v>49100.536522289724</v>
      </c>
      <c r="I16" s="9">
        <v>63889.227159536873</v>
      </c>
      <c r="J16" s="9">
        <v>72387.053566569608</v>
      </c>
      <c r="K16" s="9">
        <v>75884.452757865205</v>
      </c>
      <c r="L16" s="9">
        <v>76563.721916777169</v>
      </c>
      <c r="M16" s="9">
        <v>75860.973051179491</v>
      </c>
      <c r="N16" s="9">
        <v>74505.022340759519</v>
      </c>
      <c r="O16" s="9">
        <v>72838.329500195439</v>
      </c>
      <c r="P16" s="9">
        <v>71023.645732940669</v>
      </c>
      <c r="Q16" s="9">
        <v>69143.051716256596</v>
      </c>
      <c r="R16" s="9">
        <v>67242.058709683857</v>
      </c>
      <c r="S16" s="9">
        <v>65349.050595394554</v>
      </c>
      <c r="T16" s="9">
        <v>63482.096880315708</v>
      </c>
      <c r="U16" s="9">
        <v>61654.310452034406</v>
      </c>
      <c r="V16" s="9">
        <v>59874.205767512984</v>
      </c>
      <c r="W16" s="9">
        <v>59797.976153507065</v>
      </c>
      <c r="X16" s="9">
        <v>58524.777739511439</v>
      </c>
      <c r="Y16" s="9">
        <v>46488.099824627679</v>
      </c>
      <c r="Z16" s="9">
        <v>47292.079956162554</v>
      </c>
      <c r="AA16" s="9">
        <v>50470.59115294677</v>
      </c>
      <c r="AB16" s="9">
        <v>51635.268491213188</v>
      </c>
      <c r="AC16" s="9">
        <v>52830.70795842501</v>
      </c>
      <c r="AD16" s="9">
        <v>54053.925626908989</v>
      </c>
      <c r="AE16" s="9">
        <v>55303.160316173082</v>
      </c>
      <c r="AF16" s="9">
        <v>56577.076815911125</v>
      </c>
      <c r="AG16" s="9">
        <v>1609146.3557782737</v>
      </c>
    </row>
    <row r="17" spans="1:33" x14ac:dyDescent="0.2">
      <c r="A17" t="s">
        <v>12</v>
      </c>
      <c r="B17" s="9">
        <v>514.61629058125629</v>
      </c>
      <c r="C17" s="9">
        <v>2531.8274703155894</v>
      </c>
      <c r="D17" s="9">
        <v>766.5449892798174</v>
      </c>
      <c r="E17" s="9">
        <v>1127.6722205880728</v>
      </c>
      <c r="F17" s="9">
        <v>1591.9443132301565</v>
      </c>
      <c r="G17" s="9">
        <v>2182.9744691198312</v>
      </c>
      <c r="H17" s="9">
        <v>2922.6569017439151</v>
      </c>
      <c r="I17" s="9">
        <v>3826.9776130675141</v>
      </c>
      <c r="J17" s="9">
        <v>4899.5725268877632</v>
      </c>
      <c r="K17" s="9">
        <v>6125.0684703095949</v>
      </c>
      <c r="L17" s="9">
        <v>7464.3652266726567</v>
      </c>
      <c r="M17" s="9">
        <v>8854.5507034570401</v>
      </c>
      <c r="N17" s="9">
        <v>10216.465042339105</v>
      </c>
      <c r="O17" s="9">
        <v>11468.888245113378</v>
      </c>
      <c r="P17" s="9">
        <v>12544.510526677777</v>
      </c>
      <c r="Q17" s="9">
        <v>13401.406400791146</v>
      </c>
      <c r="R17" s="9">
        <v>14026.475170321242</v>
      </c>
      <c r="S17" s="9">
        <v>14431.189605571511</v>
      </c>
      <c r="T17" s="9">
        <v>14642.810410891083</v>
      </c>
      <c r="U17" s="9">
        <v>14696.296436450153</v>
      </c>
      <c r="V17" s="9">
        <v>14626.852903891067</v>
      </c>
      <c r="W17" s="9">
        <v>14466.350494782093</v>
      </c>
      <c r="X17" s="9">
        <v>14241.421130369861</v>
      </c>
      <c r="Y17" s="9">
        <v>11336.850357153748</v>
      </c>
      <c r="Z17" s="9">
        <v>11533.265095304432</v>
      </c>
      <c r="AA17" s="9">
        <v>11710.347546455663</v>
      </c>
      <c r="AB17" s="9">
        <v>11873.188247020518</v>
      </c>
      <c r="AC17" s="9">
        <v>12025.652011473539</v>
      </c>
      <c r="AD17" s="9">
        <v>12170.722674922585</v>
      </c>
      <c r="AE17" s="9">
        <v>12310.747791328015</v>
      </c>
      <c r="AF17" s="9">
        <v>12447.297615561472</v>
      </c>
      <c r="AG17" s="9">
        <v>286979.50890167162</v>
      </c>
    </row>
    <row r="18" spans="1:33" x14ac:dyDescent="0.2">
      <c r="A18" t="s">
        <v>13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">
      <c r="A19" t="s">
        <v>14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">
      <c r="A20" s="4" t="s">
        <v>15</v>
      </c>
      <c r="B20" s="6">
        <v>4123.7384717211462</v>
      </c>
      <c r="C20" s="6">
        <v>5084.0071669519357</v>
      </c>
      <c r="D20" s="6">
        <v>14339.179801136761</v>
      </c>
      <c r="E20" s="6">
        <v>9891.9251930872269</v>
      </c>
      <c r="F20" s="6">
        <v>20341.883605299859</v>
      </c>
      <c r="G20" s="6">
        <v>20707.098184121041</v>
      </c>
      <c r="H20" s="6">
        <v>21006.162260013189</v>
      </c>
      <c r="I20" s="6">
        <v>22256.275741274178</v>
      </c>
      <c r="J20" s="6">
        <v>22473.916747262912</v>
      </c>
      <c r="K20" s="6">
        <v>22673.720499571064</v>
      </c>
      <c r="L20" s="6">
        <v>21868.235444220583</v>
      </c>
      <c r="M20" s="6">
        <v>18068.611354944864</v>
      </c>
      <c r="N20" s="6">
        <v>16283.933597735228</v>
      </c>
      <c r="O20" s="6">
        <v>14520.989340012251</v>
      </c>
      <c r="P20" s="6">
        <v>13785.444652286253</v>
      </c>
      <c r="Q20" s="6">
        <v>13081.283608678987</v>
      </c>
      <c r="R20" s="6">
        <v>12411.132554698201</v>
      </c>
      <c r="S20" s="6">
        <v>11776.562449163401</v>
      </c>
      <c r="T20" s="6">
        <v>11178.219965791566</v>
      </c>
      <c r="U20" s="6">
        <v>10616.021503535198</v>
      </c>
      <c r="V20" s="6">
        <v>10089.354824427253</v>
      </c>
      <c r="W20" s="6">
        <v>9597.2215561297744</v>
      </c>
      <c r="X20" s="6">
        <v>9138.1791414776981</v>
      </c>
      <c r="Y20" s="6">
        <v>8710.5170349597101</v>
      </c>
      <c r="Z20" s="6">
        <v>8312.6743923848462</v>
      </c>
      <c r="AA20" s="6">
        <v>7942.7388521824723</v>
      </c>
      <c r="AB20" s="6">
        <v>7598.9369491903981</v>
      </c>
      <c r="AC20" s="6">
        <v>7279.3103481412427</v>
      </c>
      <c r="AD20" s="6">
        <v>5673.0287618734246</v>
      </c>
      <c r="AE20" s="6">
        <v>5729.757512063481</v>
      </c>
      <c r="AF20" s="6">
        <v>5787.0572385572232</v>
      </c>
      <c r="AG20" s="6">
        <v>392347.11875289335</v>
      </c>
    </row>
    <row r="21" spans="1:33" x14ac:dyDescent="0.2">
      <c r="A21" t="s">
        <v>6</v>
      </c>
      <c r="B21" s="9">
        <v>3998.3199145899125</v>
      </c>
      <c r="C21" s="9">
        <v>4926.3988775706921</v>
      </c>
      <c r="D21" s="9">
        <v>13712.428591208874</v>
      </c>
      <c r="E21" s="9">
        <v>9149.1405303383071</v>
      </c>
      <c r="F21" s="9">
        <v>16869.808860245645</v>
      </c>
      <c r="G21" s="9">
        <v>12736.087102027304</v>
      </c>
      <c r="H21" s="9">
        <v>8855.6518486027981</v>
      </c>
      <c r="I21" s="9">
        <v>6666.4890416110784</v>
      </c>
      <c r="J21" s="9">
        <v>4496.3789975416403</v>
      </c>
      <c r="K21" s="9">
        <v>2753.6553335114068</v>
      </c>
      <c r="L21" s="9">
        <v>1497.8866549873351</v>
      </c>
      <c r="M21" s="9">
        <v>676.57915218591074</v>
      </c>
      <c r="N21" s="9">
        <v>339.76427451674567</v>
      </c>
      <c r="O21" s="9">
        <v>181.87539148365312</v>
      </c>
      <c r="P21" s="9">
        <v>117.06599598721434</v>
      </c>
      <c r="Q21" s="9">
        <v>86.297227966455381</v>
      </c>
      <c r="R21" s="9">
        <v>71.053733875646074</v>
      </c>
      <c r="S21" s="9">
        <v>62.780854416490627</v>
      </c>
      <c r="T21" s="9">
        <v>57.601367483723529</v>
      </c>
      <c r="U21" s="9">
        <v>53.855077087434125</v>
      </c>
      <c r="V21" s="9">
        <v>50.809990895816227</v>
      </c>
      <c r="W21" s="9">
        <v>48.158857768659487</v>
      </c>
      <c r="X21" s="9">
        <v>45.782277498803701</v>
      </c>
      <c r="Y21" s="9">
        <v>43.596137759973558</v>
      </c>
      <c r="Z21" s="9">
        <v>41.588309985101027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87539.054401146626</v>
      </c>
    </row>
    <row r="22" spans="1:33" x14ac:dyDescent="0.2">
      <c r="A22" t="s">
        <v>7</v>
      </c>
      <c r="B22" s="9">
        <v>3.216516007942493E-2</v>
      </c>
      <c r="C22" s="9">
        <v>1.8302425801026971E-2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5.0467585880451901E-2</v>
      </c>
    </row>
    <row r="23" spans="1:33" x14ac:dyDescent="0.2">
      <c r="A23" t="s">
        <v>8</v>
      </c>
      <c r="B23" s="9">
        <v>1.3579470787377732</v>
      </c>
      <c r="C23" s="9">
        <v>3.6604851602053942E-2</v>
      </c>
      <c r="D23" s="9">
        <v>15.271226488210653</v>
      </c>
      <c r="E23" s="9">
        <v>76.039228959261521</v>
      </c>
      <c r="F23" s="9">
        <v>988.04597047662457</v>
      </c>
      <c r="G23" s="9">
        <v>3590.0517334756173</v>
      </c>
      <c r="H23" s="9">
        <v>5583.4799410360265</v>
      </c>
      <c r="I23" s="9">
        <v>6375.7553116028139</v>
      </c>
      <c r="J23" s="9">
        <v>6506.5809549173155</v>
      </c>
      <c r="K23" s="9">
        <v>6573.9051530431361</v>
      </c>
      <c r="L23" s="9">
        <v>6341.5914647049703</v>
      </c>
      <c r="M23" s="9">
        <v>5239.8792243226553</v>
      </c>
      <c r="N23" s="9">
        <v>4722.3407433432158</v>
      </c>
      <c r="O23" s="9">
        <v>4211.0869086035527</v>
      </c>
      <c r="P23" s="9">
        <v>3997.7789491630137</v>
      </c>
      <c r="Q23" s="9">
        <v>3793.572246516906</v>
      </c>
      <c r="R23" s="9">
        <v>3599.2284408624787</v>
      </c>
      <c r="S23" s="9">
        <v>3415.203110257386</v>
      </c>
      <c r="T23" s="9">
        <v>3241.683790079554</v>
      </c>
      <c r="U23" s="9">
        <v>3078.6462360252067</v>
      </c>
      <c r="V23" s="9">
        <v>2925.9128990839031</v>
      </c>
      <c r="W23" s="9">
        <v>2783.1942512776345</v>
      </c>
      <c r="X23" s="9">
        <v>2650.0719510285321</v>
      </c>
      <c r="Y23" s="9">
        <v>2526.0499401383158</v>
      </c>
      <c r="Z23" s="9">
        <v>2410.6755737916051</v>
      </c>
      <c r="AA23" s="9">
        <v>2263.6805728720042</v>
      </c>
      <c r="AB23" s="9">
        <v>2127.7023457733117</v>
      </c>
      <c r="AC23" s="9">
        <v>1965.4137939981356</v>
      </c>
      <c r="AD23" s="9">
        <v>1474.9874780870905</v>
      </c>
      <c r="AE23" s="9">
        <v>1432.4393780158703</v>
      </c>
      <c r="AF23" s="9">
        <v>1388.8937372537334</v>
      </c>
      <c r="AG23" s="9">
        <v>95300.557107128421</v>
      </c>
    </row>
    <row r="24" spans="1:33" x14ac:dyDescent="0.2">
      <c r="A24" t="s">
        <v>9</v>
      </c>
      <c r="B24" s="9">
        <v>105.92193401078215</v>
      </c>
      <c r="C24" s="9">
        <v>121.39999033821188</v>
      </c>
      <c r="D24" s="9">
        <v>343.23694689981068</v>
      </c>
      <c r="E24" s="9">
        <v>232.09424080540558</v>
      </c>
      <c r="F24" s="9">
        <v>449.47426014270565</v>
      </c>
      <c r="G24" s="9">
        <v>413.99701399513197</v>
      </c>
      <c r="H24" s="9">
        <v>365.10810624128925</v>
      </c>
      <c r="I24" s="9">
        <v>323.11661121181851</v>
      </c>
      <c r="J24" s="9">
        <v>261.84360402236018</v>
      </c>
      <c r="K24" s="9">
        <v>203.7007049681464</v>
      </c>
      <c r="L24" s="9">
        <v>145.53310688128795</v>
      </c>
      <c r="M24" s="9">
        <v>85.591011988373822</v>
      </c>
      <c r="N24" s="9">
        <v>52.743660923064404</v>
      </c>
      <c r="O24" s="9">
        <v>30.900665315546064</v>
      </c>
      <c r="P24" s="9">
        <v>18.527637612672724</v>
      </c>
      <c r="Q24" s="9">
        <v>10.661246141073375</v>
      </c>
      <c r="R24" s="9">
        <v>5.8952879634816462</v>
      </c>
      <c r="S24" s="9">
        <v>3.1325656114774643</v>
      </c>
      <c r="T24" s="9">
        <v>1.598485455108194</v>
      </c>
      <c r="U24" s="9">
        <v>0.78558559126160454</v>
      </c>
      <c r="V24" s="9">
        <v>0.3733061285038084</v>
      </c>
      <c r="W24" s="9">
        <v>0.17274998801033595</v>
      </c>
      <c r="X24" s="9">
        <v>7.3105433131821579E-2</v>
      </c>
      <c r="Y24" s="9">
        <v>3.4842068139838839E-2</v>
      </c>
      <c r="Z24" s="9">
        <v>8.3126743923848459E-3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3175.9249824111876</v>
      </c>
    </row>
    <row r="25" spans="1:33" x14ac:dyDescent="0.2">
      <c r="A25" t="s">
        <v>10</v>
      </c>
      <c r="B25" s="9">
        <v>4.5266277204083014</v>
      </c>
      <c r="C25" s="9">
        <v>10.275286885126558</v>
      </c>
      <c r="D25" s="9">
        <v>195.02718447526112</v>
      </c>
      <c r="E25" s="9">
        <v>264.29245730890455</v>
      </c>
      <c r="F25" s="9">
        <v>1043.1114493961713</v>
      </c>
      <c r="G25" s="9">
        <v>1953.6318852790837</v>
      </c>
      <c r="H25" s="9">
        <v>3399.7423309718342</v>
      </c>
      <c r="I25" s="9">
        <v>5586.9928993320573</v>
      </c>
      <c r="J25" s="9">
        <v>7767.0530496043039</v>
      </c>
      <c r="K25" s="9">
        <v>9639.5055331876429</v>
      </c>
      <c r="L25" s="9">
        <v>10496.665540284102</v>
      </c>
      <c r="M25" s="9">
        <v>9266.6138136629579</v>
      </c>
      <c r="N25" s="9">
        <v>8645.2380506392183</v>
      </c>
      <c r="O25" s="9">
        <v>7846.41658987562</v>
      </c>
      <c r="P25" s="9">
        <v>7515.3419338636359</v>
      </c>
      <c r="Q25" s="9">
        <v>7163.1539287093083</v>
      </c>
      <c r="R25" s="9">
        <v>6811.2295460183741</v>
      </c>
      <c r="S25" s="9">
        <v>6470.0787392577195</v>
      </c>
      <c r="T25" s="9">
        <v>6144.7122280754866</v>
      </c>
      <c r="U25" s="9">
        <v>5837.2512717833388</v>
      </c>
      <c r="V25" s="9">
        <v>5548.4086305328055</v>
      </c>
      <c r="W25" s="9">
        <v>5278.1263558953551</v>
      </c>
      <c r="X25" s="9">
        <v>5025.8340405881872</v>
      </c>
      <c r="Y25" s="9">
        <v>4790.7059745745264</v>
      </c>
      <c r="Z25" s="9">
        <v>4571.9376651140965</v>
      </c>
      <c r="AA25" s="9">
        <v>4447.9337572221848</v>
      </c>
      <c r="AB25" s="9">
        <v>4293.3993762925747</v>
      </c>
      <c r="AC25" s="9">
        <v>4185.6034501812146</v>
      </c>
      <c r="AD25" s="9">
        <v>3290.3566818865861</v>
      </c>
      <c r="AE25" s="9">
        <v>3351.908144557136</v>
      </c>
      <c r="AF25" s="9">
        <v>3414.3637707487615</v>
      </c>
      <c r="AG25" s="9">
        <v>154259.43819392397</v>
      </c>
    </row>
    <row r="26" spans="1:33" x14ac:dyDescent="0.2">
      <c r="A26" t="s">
        <v>12</v>
      </c>
      <c r="B26" s="9">
        <v>13.579883161224902</v>
      </c>
      <c r="C26" s="9">
        <v>25.878104880502043</v>
      </c>
      <c r="D26" s="9">
        <v>73.21585206460432</v>
      </c>
      <c r="E26" s="9">
        <v>170.35873567534824</v>
      </c>
      <c r="F26" s="9">
        <v>991.44306503870962</v>
      </c>
      <c r="G26" s="9">
        <v>2013.3304493439045</v>
      </c>
      <c r="H26" s="9">
        <v>2802.1800331612399</v>
      </c>
      <c r="I26" s="9">
        <v>3303.9218775164104</v>
      </c>
      <c r="J26" s="9">
        <v>3442.0601411772927</v>
      </c>
      <c r="K26" s="9">
        <v>3502.9537748607322</v>
      </c>
      <c r="L26" s="9">
        <v>3386.5586773628875</v>
      </c>
      <c r="M26" s="9">
        <v>2799.9481527849657</v>
      </c>
      <c r="N26" s="9">
        <v>2523.8468683129831</v>
      </c>
      <c r="O26" s="9">
        <v>2250.7097847338787</v>
      </c>
      <c r="P26" s="9">
        <v>2136.7301356597172</v>
      </c>
      <c r="Q26" s="9">
        <v>2027.598959345243</v>
      </c>
      <c r="R26" s="9">
        <v>1923.7255459782214</v>
      </c>
      <c r="S26" s="9">
        <v>1825.3671796203271</v>
      </c>
      <c r="T26" s="9">
        <v>1732.6240946976927</v>
      </c>
      <c r="U26" s="9">
        <v>1645.4833330479553</v>
      </c>
      <c r="V26" s="9">
        <v>1563.8499977862243</v>
      </c>
      <c r="W26" s="9">
        <v>1487.5693412001151</v>
      </c>
      <c r="X26" s="9">
        <v>1416.4177669290432</v>
      </c>
      <c r="Y26" s="9">
        <v>1350.130140418755</v>
      </c>
      <c r="Z26" s="9">
        <v>1288.4645308196511</v>
      </c>
      <c r="AA26" s="9">
        <v>1231.1245220882831</v>
      </c>
      <c r="AB26" s="9">
        <v>1177.8352271245117</v>
      </c>
      <c r="AC26" s="9">
        <v>1128.2931039618927</v>
      </c>
      <c r="AD26" s="9">
        <v>907.68460189974792</v>
      </c>
      <c r="AE26" s="9">
        <v>945.40998949047446</v>
      </c>
      <c r="AF26" s="9">
        <v>983.79973055472806</v>
      </c>
      <c r="AG26" s="9">
        <v>52072.09360069727</v>
      </c>
    </row>
    <row r="27" spans="1:33" x14ac:dyDescent="0.2">
      <c r="A27" t="s">
        <v>13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">
      <c r="A28" t="s">
        <v>14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">
      <c r="A29" s="2" t="s">
        <v>16</v>
      </c>
      <c r="B29" s="3">
        <v>78614.035599999988</v>
      </c>
      <c r="C29" s="3">
        <v>114535.00292427991</v>
      </c>
      <c r="D29" s="3">
        <v>100000.40839298459</v>
      </c>
      <c r="E29" s="3">
        <v>90551.276307387612</v>
      </c>
      <c r="F29" s="3">
        <v>51301.656000357594</v>
      </c>
      <c r="G29" s="3">
        <v>39951.211606261204</v>
      </c>
      <c r="H29" s="3">
        <v>27600.706901162201</v>
      </c>
      <c r="I29" s="3">
        <v>27600.990041099998</v>
      </c>
      <c r="J29" s="3">
        <v>58652.063933176993</v>
      </c>
      <c r="K29" s="3">
        <v>20700.746024751301</v>
      </c>
      <c r="L29" s="3">
        <v>55201.932366418005</v>
      </c>
      <c r="M29" s="3">
        <v>3449.9248769644996</v>
      </c>
      <c r="N29" s="3">
        <v>34501.0925545797</v>
      </c>
      <c r="O29" s="3">
        <v>34501.185550920003</v>
      </c>
      <c r="P29" s="3">
        <v>999.96465531690001</v>
      </c>
      <c r="Q29" s="3">
        <v>2145.1903261263005</v>
      </c>
      <c r="R29" s="3">
        <v>2147.2302044615008</v>
      </c>
      <c r="S29" s="3">
        <v>2149.3829783760007</v>
      </c>
      <c r="T29" s="3">
        <v>2151.6221585209</v>
      </c>
      <c r="U29" s="3">
        <v>2153.5257247499999</v>
      </c>
      <c r="V29" s="3">
        <v>4311.5035465968995</v>
      </c>
      <c r="W29" s="3">
        <v>21601.299204857394</v>
      </c>
      <c r="X29" s="3">
        <v>21817.459711822397</v>
      </c>
      <c r="Y29" s="3">
        <v>22035.678930724804</v>
      </c>
      <c r="Z29" s="3">
        <v>22256.013655406794</v>
      </c>
      <c r="AA29" s="3">
        <v>22478.467204275999</v>
      </c>
      <c r="AB29" s="3">
        <v>22703.445052922001</v>
      </c>
      <c r="AC29" s="3">
        <v>22930.47179999519</v>
      </c>
      <c r="AD29" s="3">
        <v>23159.614903862501</v>
      </c>
      <c r="AE29" s="3">
        <v>23391.201961458901</v>
      </c>
      <c r="AF29" s="3">
        <v>23625.208814171201</v>
      </c>
      <c r="AG29" s="3">
        <v>979219.5139139893</v>
      </c>
    </row>
    <row r="30" spans="1:33" x14ac:dyDescent="0.2">
      <c r="A30" t="s">
        <v>17</v>
      </c>
      <c r="B30" s="9">
        <v>56332.467351295563</v>
      </c>
      <c r="C30" s="9">
        <v>79858.35107842405</v>
      </c>
      <c r="D30" s="9">
        <v>26334.107546208565</v>
      </c>
      <c r="E30" s="9">
        <v>22600.330848455647</v>
      </c>
      <c r="F30" s="9">
        <v>12289.465599853655</v>
      </c>
      <c r="G30" s="9">
        <v>8945.2760346999148</v>
      </c>
      <c r="H30" s="9">
        <v>5543.9331895812429</v>
      </c>
      <c r="I30" s="9">
        <v>4733.8182009590182</v>
      </c>
      <c r="J30" s="9">
        <v>8172.0507198734822</v>
      </c>
      <c r="K30" s="9">
        <v>2217.7951261077551</v>
      </c>
      <c r="L30" s="9">
        <v>4306.3027439042771</v>
      </c>
      <c r="M30" s="9">
        <v>190.21505801631454</v>
      </c>
      <c r="N30" s="9">
        <v>1365.1047291070543</v>
      </c>
      <c r="O30" s="9">
        <v>1038.4511838971418</v>
      </c>
      <c r="P30" s="9">
        <v>24.764124688923044</v>
      </c>
      <c r="Q30" s="9">
        <v>46.994684474449016</v>
      </c>
      <c r="R30" s="9">
        <v>43.852882465717464</v>
      </c>
      <c r="S30" s="9">
        <v>42.276213801677756</v>
      </c>
      <c r="T30" s="9">
        <v>41.502639815709614</v>
      </c>
      <c r="U30" s="9">
        <v>41.13449486844975</v>
      </c>
      <c r="V30" s="9">
        <v>81.94443640662054</v>
      </c>
      <c r="W30" s="9">
        <v>409.51743032568527</v>
      </c>
      <c r="X30" s="9">
        <v>413.02632980450761</v>
      </c>
      <c r="Y30" s="9">
        <v>416.8489383325242</v>
      </c>
      <c r="Z30" s="9">
        <v>420.86121822374059</v>
      </c>
      <c r="AA30" s="9">
        <v>424.97790096404344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236335.37070455574</v>
      </c>
    </row>
    <row r="31" spans="1:33" x14ac:dyDescent="0.2">
      <c r="A31" t="s">
        <v>18</v>
      </c>
      <c r="B31" s="9">
        <v>20019.606602385637</v>
      </c>
      <c r="C31" s="9">
        <v>30164.682847657361</v>
      </c>
      <c r="D31" s="9">
        <v>68505.379770022482</v>
      </c>
      <c r="E31" s="9">
        <v>61104.906764988227</v>
      </c>
      <c r="F31" s="9">
        <v>33226.902653343612</v>
      </c>
      <c r="G31" s="9">
        <v>24185.304921293951</v>
      </c>
      <c r="H31" s="9">
        <v>14989.115896814157</v>
      </c>
      <c r="I31" s="9">
        <v>12798.827490968441</v>
      </c>
      <c r="J31" s="9">
        <v>22094.701700139241</v>
      </c>
      <c r="K31" s="9">
        <v>5996.3436994976591</v>
      </c>
      <c r="L31" s="9">
        <v>11642.915565063051</v>
      </c>
      <c r="M31" s="9">
        <v>514.28375133397492</v>
      </c>
      <c r="N31" s="9">
        <v>3690.8923803963817</v>
      </c>
      <c r="O31" s="9">
        <v>2807.6029765772173</v>
      </c>
      <c r="P31" s="9">
        <v>66.955633390708996</v>
      </c>
      <c r="Q31" s="9">
        <v>127.05747782613466</v>
      </c>
      <c r="R31" s="9">
        <v>118.56575742995511</v>
      </c>
      <c r="S31" s="9">
        <v>114.29988802407894</v>
      </c>
      <c r="T31" s="9">
        <v>112.21570205549902</v>
      </c>
      <c r="U31" s="9">
        <v>111.2123754775395</v>
      </c>
      <c r="V31" s="9">
        <v>221.54660974188164</v>
      </c>
      <c r="W31" s="9">
        <v>1107.152989445761</v>
      </c>
      <c r="X31" s="9">
        <v>1116.7484928093411</v>
      </c>
      <c r="Y31" s="9">
        <v>1127.1029416276426</v>
      </c>
      <c r="Z31" s="9">
        <v>1137.9054661736388</v>
      </c>
      <c r="AA31" s="9">
        <v>1149.009329613772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318251.23968409735</v>
      </c>
    </row>
    <row r="32" spans="1:33" x14ac:dyDescent="0.2">
      <c r="A32" t="s">
        <v>19</v>
      </c>
      <c r="B32" s="9">
        <v>85.752190032480001</v>
      </c>
      <c r="C32" s="9">
        <v>225.21017625001153</v>
      </c>
      <c r="D32" s="9">
        <v>199.90081637757621</v>
      </c>
      <c r="E32" s="9">
        <v>476.39026465316624</v>
      </c>
      <c r="F32" s="9">
        <v>685.69793410077966</v>
      </c>
      <c r="G32" s="9">
        <v>1248.9148260233317</v>
      </c>
      <c r="H32" s="9">
        <v>1716.9019727867949</v>
      </c>
      <c r="I32" s="9">
        <v>2715.8546170741174</v>
      </c>
      <c r="J32" s="9">
        <v>7363.0041499792396</v>
      </c>
      <c r="K32" s="9">
        <v>2895.454747974014</v>
      </c>
      <c r="L32" s="9">
        <v>8063.346260762677</v>
      </c>
      <c r="M32" s="9">
        <v>512.36559310238272</v>
      </c>
      <c r="N32" s="9">
        <v>5156.015776819163</v>
      </c>
      <c r="O32" s="9">
        <v>5168.0360872289602</v>
      </c>
      <c r="P32" s="9">
        <v>149.91770101907559</v>
      </c>
      <c r="Q32" s="9">
        <v>321.71633839948743</v>
      </c>
      <c r="R32" s="9">
        <v>322.06091113697602</v>
      </c>
      <c r="S32" s="9">
        <v>322.39884922448653</v>
      </c>
      <c r="T32" s="9">
        <v>322.74117215597647</v>
      </c>
      <c r="U32" s="9">
        <v>323.02670518677525</v>
      </c>
      <c r="V32" s="9">
        <v>646.72553198953494</v>
      </c>
      <c r="W32" s="9">
        <v>3240.1948807286094</v>
      </c>
      <c r="X32" s="9">
        <v>3272.6189567733595</v>
      </c>
      <c r="Y32" s="9">
        <v>3305.3518396087197</v>
      </c>
      <c r="Z32" s="9">
        <v>3338.4020483110194</v>
      </c>
      <c r="AA32" s="9">
        <v>3371.7700806414</v>
      </c>
      <c r="AB32" s="9">
        <v>3178.48230740908</v>
      </c>
      <c r="AC32" s="9">
        <v>2980.9613339993753</v>
      </c>
      <c r="AD32" s="9">
        <v>2779.1537884635</v>
      </c>
      <c r="AE32" s="9">
        <v>2573.0322157604792</v>
      </c>
      <c r="AF32" s="9">
        <v>2362.5208814171201</v>
      </c>
      <c r="AG32" s="9">
        <v>69323.920955389665</v>
      </c>
    </row>
    <row r="33" spans="1:33" x14ac:dyDescent="0.2">
      <c r="A33" t="s">
        <v>20</v>
      </c>
      <c r="B33" s="9">
        <v>233.10633836112001</v>
      </c>
      <c r="C33" s="9">
        <v>382.51254926621755</v>
      </c>
      <c r="D33" s="9">
        <v>1666.1068042355162</v>
      </c>
      <c r="E33" s="9">
        <v>1667.4112019242355</v>
      </c>
      <c r="F33" s="9">
        <v>1003.0499781189918</v>
      </c>
      <c r="G33" s="9">
        <v>796.90681791009217</v>
      </c>
      <c r="H33" s="9">
        <v>539.64902133152339</v>
      </c>
      <c r="I33" s="9">
        <v>508.24463061681541</v>
      </c>
      <c r="J33" s="9">
        <v>977.20203719066194</v>
      </c>
      <c r="K33" s="9">
        <v>299.85030616852259</v>
      </c>
      <c r="L33" s="9">
        <v>667.88817970129139</v>
      </c>
      <c r="M33" s="9">
        <v>33.495320630448326</v>
      </c>
      <c r="N33" s="9">
        <v>258.27517886358368</v>
      </c>
      <c r="O33" s="9">
        <v>191.34357506540232</v>
      </c>
      <c r="P33" s="9">
        <v>3.9478604591911215</v>
      </c>
      <c r="Q33" s="9">
        <v>5.7920138805410115</v>
      </c>
      <c r="R33" s="9">
        <v>3.8091863827147017</v>
      </c>
      <c r="S33" s="9">
        <v>2.4073089357811206</v>
      </c>
      <c r="T33" s="9">
        <v>1.4609514456356911</v>
      </c>
      <c r="U33" s="9">
        <v>0.85279618700100002</v>
      </c>
      <c r="V33" s="9">
        <v>0.95715378734451173</v>
      </c>
      <c r="W33" s="9">
        <v>2.5705546053780304</v>
      </c>
      <c r="X33" s="9">
        <v>1.3526825021329887</v>
      </c>
      <c r="Y33" s="9">
        <v>0.68310604685246878</v>
      </c>
      <c r="Z33" s="9">
        <v>0.33384020483110199</v>
      </c>
      <c r="AA33" s="9">
        <v>0.15734927042993199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9249.366743092256</v>
      </c>
    </row>
    <row r="34" spans="1:33" x14ac:dyDescent="0.2">
      <c r="A34" t="s">
        <v>21</v>
      </c>
      <c r="B34" s="9">
        <v>266.40724384128004</v>
      </c>
      <c r="C34" s="9">
        <v>826.91981411271593</v>
      </c>
      <c r="D34" s="9">
        <v>608.10248343773924</v>
      </c>
      <c r="E34" s="9">
        <v>1045.1428311398677</v>
      </c>
      <c r="F34" s="9">
        <v>1114.5797782637694</v>
      </c>
      <c r="G34" s="9">
        <v>1609.2747547118076</v>
      </c>
      <c r="H34" s="9">
        <v>2006.3781867661842</v>
      </c>
      <c r="I34" s="9">
        <v>3459.5632937315568</v>
      </c>
      <c r="J34" s="9">
        <v>11821.323485731824</v>
      </c>
      <c r="K34" s="9">
        <v>6112.2885779822918</v>
      </c>
      <c r="L34" s="9">
        <v>21524.337468313704</v>
      </c>
      <c r="M34" s="9">
        <v>1615.5549708590745</v>
      </c>
      <c r="N34" s="9">
        <v>18050.281602705007</v>
      </c>
      <c r="O34" s="9">
        <v>19226.889686187802</v>
      </c>
      <c r="P34" s="9">
        <v>576.8936091574941</v>
      </c>
      <c r="Q34" s="9">
        <v>1260.7755488516016</v>
      </c>
      <c r="R34" s="9">
        <v>1274.439101563421</v>
      </c>
      <c r="S34" s="9">
        <v>1282.3283330480569</v>
      </c>
      <c r="T34" s="9">
        <v>1287.1477109146899</v>
      </c>
      <c r="U34" s="9">
        <v>1290.1126559259824</v>
      </c>
      <c r="V34" s="9">
        <v>2584.8067372344935</v>
      </c>
      <c r="W34" s="9">
        <v>12955.292792916405</v>
      </c>
      <c r="X34" s="9">
        <v>13087.595922411479</v>
      </c>
      <c r="Y34" s="9">
        <v>13219.88689658866</v>
      </c>
      <c r="Z34" s="9">
        <v>13352.806976752485</v>
      </c>
      <c r="AA34" s="9">
        <v>13486.653231688719</v>
      </c>
      <c r="AB34" s="9">
        <v>15438.478856657279</v>
      </c>
      <c r="AC34" s="9">
        <v>15822.117263883882</v>
      </c>
      <c r="AD34" s="9">
        <v>16211.776751933559</v>
      </c>
      <c r="AE34" s="9">
        <v>16607.77678383778</v>
      </c>
      <c r="AF34" s="9">
        <v>17010.173971412078</v>
      </c>
      <c r="AG34" s="9">
        <v>246036.10732256269</v>
      </c>
    </row>
    <row r="35" spans="1:33" x14ac:dyDescent="0.2">
      <c r="A35" t="s">
        <v>22</v>
      </c>
      <c r="B35" s="9">
        <v>1676.6958740839202</v>
      </c>
      <c r="C35" s="9">
        <v>3077.326458569552</v>
      </c>
      <c r="D35" s="9">
        <v>2686.8109727027099</v>
      </c>
      <c r="E35" s="9">
        <v>3657.0943962264641</v>
      </c>
      <c r="F35" s="9">
        <v>2981.9600566767858</v>
      </c>
      <c r="G35" s="9">
        <v>3165.5342516221067</v>
      </c>
      <c r="H35" s="9">
        <v>2804.7286338823005</v>
      </c>
      <c r="I35" s="9">
        <v>3384.681807750052</v>
      </c>
      <c r="J35" s="9">
        <v>8223.7818402625471</v>
      </c>
      <c r="K35" s="9">
        <v>3179.013567021057</v>
      </c>
      <c r="L35" s="9">
        <v>8997.1421486730032</v>
      </c>
      <c r="M35" s="9">
        <v>584.01018302230443</v>
      </c>
      <c r="N35" s="9">
        <v>5980.5228866885091</v>
      </c>
      <c r="O35" s="9">
        <v>6068.8620419634817</v>
      </c>
      <c r="P35" s="9">
        <v>177.4857266015072</v>
      </c>
      <c r="Q35" s="9">
        <v>382.85426269408703</v>
      </c>
      <c r="R35" s="9">
        <v>384.50236548271641</v>
      </c>
      <c r="S35" s="9">
        <v>385.67238534191927</v>
      </c>
      <c r="T35" s="9">
        <v>386.5539821333893</v>
      </c>
      <c r="U35" s="9">
        <v>387.18669710425195</v>
      </c>
      <c r="V35" s="9">
        <v>775.52307743702409</v>
      </c>
      <c r="W35" s="9">
        <v>3886.5705568355575</v>
      </c>
      <c r="X35" s="9">
        <v>3926.117327521576</v>
      </c>
      <c r="Y35" s="9">
        <v>3965.8052085204035</v>
      </c>
      <c r="Z35" s="9">
        <v>4005.7041057410815</v>
      </c>
      <c r="AA35" s="9">
        <v>4045.8993120976365</v>
      </c>
      <c r="AB35" s="9">
        <v>4086.4838888556424</v>
      </c>
      <c r="AC35" s="9">
        <v>4127.3932021119354</v>
      </c>
      <c r="AD35" s="9">
        <v>4168.6843634654424</v>
      </c>
      <c r="AE35" s="9">
        <v>4210.3929618606408</v>
      </c>
      <c r="AF35" s="9">
        <v>4252.5139613420015</v>
      </c>
      <c r="AG35" s="9">
        <v>100023.5085042916</v>
      </c>
    </row>
    <row r="36" spans="1:33" x14ac:dyDescent="0.2">
      <c r="A36" t="s">
        <v>23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</row>
    <row r="37" spans="1:33" x14ac:dyDescent="0.2">
      <c r="A37" t="s">
        <v>24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</row>
    <row r="38" spans="1:33" x14ac:dyDescent="0.2">
      <c r="A38" s="2" t="s">
        <v>25</v>
      </c>
      <c r="B38" s="3">
        <v>16888.342649999999</v>
      </c>
      <c r="C38" s="3">
        <v>20609.587370615598</v>
      </c>
      <c r="D38" s="3">
        <v>23021.540083930398</v>
      </c>
      <c r="E38" s="3">
        <v>44139.578594209815</v>
      </c>
      <c r="F38" s="3">
        <v>36832.965077592002</v>
      </c>
      <c r="G38" s="3">
        <v>24347.8131427564</v>
      </c>
      <c r="H38" s="3">
        <v>31760.130886996205</v>
      </c>
      <c r="I38" s="3">
        <v>22316.720954299999</v>
      </c>
      <c r="J38" s="3">
        <v>47065.216445702012</v>
      </c>
      <c r="K38" s="3">
        <v>47042.621543742105</v>
      </c>
      <c r="L38" s="3">
        <v>31362.219571427599</v>
      </c>
      <c r="M38" s="3">
        <v>35097.663078097903</v>
      </c>
      <c r="N38" s="3">
        <v>23764.915480003594</v>
      </c>
      <c r="O38" s="3">
        <v>24942.154073831993</v>
      </c>
      <c r="P38" s="3">
        <v>33961.355566778191</v>
      </c>
      <c r="Q38" s="3">
        <v>22534.500683115006</v>
      </c>
      <c r="R38" s="3">
        <v>23193.698033591205</v>
      </c>
      <c r="S38" s="3">
        <v>15879.050848018098</v>
      </c>
      <c r="T38" s="3">
        <v>31601.616764975701</v>
      </c>
      <c r="U38" s="3">
        <v>49377.223816742502</v>
      </c>
      <c r="V38" s="3">
        <v>31863.181386616205</v>
      </c>
      <c r="W38" s="3">
        <v>40579.740760500907</v>
      </c>
      <c r="X38" s="3">
        <v>34492.322484548</v>
      </c>
      <c r="Y38" s="3">
        <v>40959.746009542207</v>
      </c>
      <c r="Z38" s="3">
        <v>44311.171766623294</v>
      </c>
      <c r="AA38" s="3">
        <v>31812.745958593991</v>
      </c>
      <c r="AB38" s="3">
        <v>49594.266572927598</v>
      </c>
      <c r="AC38" s="3">
        <v>53630.77963389091</v>
      </c>
      <c r="AD38" s="3">
        <v>49325.899032381494</v>
      </c>
      <c r="AE38" s="3">
        <v>49947.191913821996</v>
      </c>
      <c r="AF38" s="3">
        <v>42511.82649970561</v>
      </c>
      <c r="AG38" s="3">
        <v>1074767.7866855785</v>
      </c>
    </row>
    <row r="39" spans="1:33" x14ac:dyDescent="0.2">
      <c r="A39" s="4" t="s">
        <v>26</v>
      </c>
      <c r="B39" s="6">
        <v>6813.1382334930777</v>
      </c>
      <c r="C39" s="6">
        <v>5705.2886210708775</v>
      </c>
      <c r="D39" s="6">
        <v>14496.847963171644</v>
      </c>
      <c r="E39" s="6">
        <v>35772.126959262649</v>
      </c>
      <c r="F39" s="6">
        <v>28298.251407602846</v>
      </c>
      <c r="G39" s="6">
        <v>15642.398640442709</v>
      </c>
      <c r="H39" s="6">
        <v>22880.506453086258</v>
      </c>
      <c r="I39" s="6">
        <v>13259.546705160206</v>
      </c>
      <c r="J39" s="6">
        <v>37826.879240008042</v>
      </c>
      <c r="K39" s="6">
        <v>37619.608107558204</v>
      </c>
      <c r="L39" s="6">
        <v>21750.702863811326</v>
      </c>
      <c r="M39" s="6">
        <v>25293.93814348205</v>
      </c>
      <c r="N39" s="6">
        <v>13765.114344327681</v>
      </c>
      <c r="O39" s="6">
        <v>14742.359471187287</v>
      </c>
      <c r="P39" s="6">
        <v>23557.565979740226</v>
      </c>
      <c r="Q39" s="6">
        <v>11922.576155923169</v>
      </c>
      <c r="R39" s="6">
        <v>12369.500679388624</v>
      </c>
      <c r="S39" s="6">
        <v>4838.4103095945056</v>
      </c>
      <c r="T39" s="6">
        <v>20340.127817842487</v>
      </c>
      <c r="U39" s="6">
        <v>37890.50148580606</v>
      </c>
      <c r="V39" s="6">
        <v>20146.802822124944</v>
      </c>
      <c r="W39" s="6">
        <v>28629.007106533387</v>
      </c>
      <c r="X39" s="6">
        <v>22302.563256896312</v>
      </c>
      <c r="Y39" s="6">
        <v>28526.210309615613</v>
      </c>
      <c r="Z39" s="6">
        <v>31629.004228813345</v>
      </c>
      <c r="AA39" s="6">
        <v>18876.856320434752</v>
      </c>
      <c r="AB39" s="6">
        <v>36399.71195120021</v>
      </c>
      <c r="AC39" s="6">
        <v>40172.296377104889</v>
      </c>
      <c r="AD39" s="6">
        <v>35598.254702174563</v>
      </c>
      <c r="AE39" s="6">
        <v>35944.996132701133</v>
      </c>
      <c r="AF39" s="6">
        <v>28229.553268864507</v>
      </c>
      <c r="AG39" s="6">
        <v>731240.64605842356</v>
      </c>
    </row>
    <row r="40" spans="1:33" x14ac:dyDescent="0.2">
      <c r="A40" s="12" t="s">
        <v>27</v>
      </c>
      <c r="B40" s="13">
        <v>504.01022600065204</v>
      </c>
      <c r="C40" s="13">
        <v>499.01000247817177</v>
      </c>
      <c r="D40" s="13">
        <v>9242.6986703044404</v>
      </c>
      <c r="E40" s="13">
        <v>18608.447288835516</v>
      </c>
      <c r="F40" s="13">
        <v>21475.572146088398</v>
      </c>
      <c r="G40" s="13">
        <v>15642.398640442709</v>
      </c>
      <c r="H40" s="13">
        <v>18778.209791383084</v>
      </c>
      <c r="I40" s="13">
        <v>13259.546705160206</v>
      </c>
      <c r="J40" s="13">
        <v>21212.925811842382</v>
      </c>
      <c r="K40" s="13">
        <v>19619.676723704095</v>
      </c>
      <c r="L40" s="13">
        <v>8403.2444836984396</v>
      </c>
      <c r="M40" s="13">
        <v>7476.8542466301196</v>
      </c>
      <c r="N40" s="13">
        <v>6765.130286696336</v>
      </c>
      <c r="O40" s="13">
        <v>6209.0197748728433</v>
      </c>
      <c r="P40" s="13">
        <v>5765.0516486812994</v>
      </c>
      <c r="Q40" s="13">
        <v>5402.1071619875347</v>
      </c>
      <c r="R40" s="13">
        <v>5098.2991812670762</v>
      </c>
      <c r="S40" s="13">
        <v>4838.4103095945056</v>
      </c>
      <c r="T40" s="13">
        <v>5611.8160452182628</v>
      </c>
      <c r="U40" s="13">
        <v>14411.056798473586</v>
      </c>
      <c r="V40" s="13">
        <v>16230.715738591723</v>
      </c>
      <c r="W40" s="13">
        <v>16067.152902619084</v>
      </c>
      <c r="X40" s="13">
        <v>16306.556167607054</v>
      </c>
      <c r="Y40" s="13">
        <v>17121.841229663354</v>
      </c>
      <c r="Z40" s="13">
        <v>17977.889908637877</v>
      </c>
      <c r="AA40" s="13">
        <v>18876.856320434752</v>
      </c>
      <c r="AB40" s="13">
        <v>19820.63799067591</v>
      </c>
      <c r="AC40" s="13">
        <v>20811.768225892436</v>
      </c>
      <c r="AD40" s="13">
        <v>21852.281611886574</v>
      </c>
      <c r="AE40" s="13">
        <v>22944.967039326348</v>
      </c>
      <c r="AF40" s="13">
        <v>24092.179704466726</v>
      </c>
      <c r="AG40" s="13">
        <v>420926.33278316149</v>
      </c>
    </row>
    <row r="41" spans="1:33" x14ac:dyDescent="0.2">
      <c r="A41" t="s">
        <v>28</v>
      </c>
      <c r="B41" s="9">
        <v>125.36296752336818</v>
      </c>
      <c r="C41" s="9">
        <v>93.131733792508641</v>
      </c>
      <c r="D41" s="9">
        <v>1746.0414638584932</v>
      </c>
      <c r="E41" s="9">
        <v>3448.0958325333963</v>
      </c>
      <c r="F41" s="9">
        <v>3830.3883309670741</v>
      </c>
      <c r="G41" s="9">
        <v>2594.3312114626387</v>
      </c>
      <c r="H41" s="9">
        <v>2732.817098586253</v>
      </c>
      <c r="I41" s="9">
        <v>1547.8032544778039</v>
      </c>
      <c r="J41" s="9">
        <v>1770.8961512710771</v>
      </c>
      <c r="K41" s="9">
        <v>1087.8484494984705</v>
      </c>
      <c r="L41" s="9">
        <v>323.8500650754039</v>
      </c>
      <c r="M41" s="9">
        <v>227.91175098817621</v>
      </c>
      <c r="N41" s="9">
        <v>183.30606194037267</v>
      </c>
      <c r="O41" s="9">
        <v>159.9881947043157</v>
      </c>
      <c r="P41" s="9">
        <v>145.73567969627763</v>
      </c>
      <c r="Q41" s="9">
        <v>135.70233332376688</v>
      </c>
      <c r="R41" s="9">
        <v>127.88250378040949</v>
      </c>
      <c r="S41" s="9">
        <v>121.38076509270388</v>
      </c>
      <c r="T41" s="9">
        <v>140.85738449513676</v>
      </c>
      <c r="U41" s="9">
        <v>361.89947171874331</v>
      </c>
      <c r="V41" s="9">
        <v>407.74391266466034</v>
      </c>
      <c r="W41" s="9">
        <v>403.72944886836598</v>
      </c>
      <c r="X41" s="9">
        <v>409.80204413164165</v>
      </c>
      <c r="Y41" s="9">
        <v>430.32434614775133</v>
      </c>
      <c r="Z41" s="9">
        <v>185.12193533816082</v>
      </c>
      <c r="AA41" s="9">
        <v>168.10007424757023</v>
      </c>
      <c r="AB41" s="9">
        <v>170.99802703263296</v>
      </c>
      <c r="AC41" s="9">
        <v>192.78807010190647</v>
      </c>
      <c r="AD41" s="9">
        <v>0</v>
      </c>
      <c r="AE41" s="9">
        <v>0</v>
      </c>
      <c r="AF41" s="9">
        <v>0</v>
      </c>
      <c r="AG41" s="9">
        <v>23273.838563319081</v>
      </c>
    </row>
    <row r="42" spans="1:33" x14ac:dyDescent="0.2">
      <c r="A42" t="s">
        <v>29</v>
      </c>
      <c r="B42" s="9">
        <v>365.85512613422912</v>
      </c>
      <c r="C42" s="9">
        <v>393.29288711616192</v>
      </c>
      <c r="D42" s="9">
        <v>7284.5987588305106</v>
      </c>
      <c r="E42" s="9">
        <v>14385.68049735653</v>
      </c>
      <c r="F42" s="9">
        <v>15980.629703274097</v>
      </c>
      <c r="G42" s="9">
        <v>10823.718860854631</v>
      </c>
      <c r="H42" s="9">
        <v>11401.491008231547</v>
      </c>
      <c r="I42" s="9">
        <v>6457.5360299686627</v>
      </c>
      <c r="J42" s="9">
        <v>7388.2941353499082</v>
      </c>
      <c r="K42" s="9">
        <v>4538.5746155060515</v>
      </c>
      <c r="L42" s="9">
        <v>1351.1235738653236</v>
      </c>
      <c r="M42" s="9">
        <v>950.86267650114314</v>
      </c>
      <c r="N42" s="9">
        <v>764.76483471116126</v>
      </c>
      <c r="O42" s="9">
        <v>667.48117327171826</v>
      </c>
      <c r="P42" s="9">
        <v>608.01875144157543</v>
      </c>
      <c r="Q42" s="9">
        <v>566.15897690250301</v>
      </c>
      <c r="R42" s="9">
        <v>533.534138212416</v>
      </c>
      <c r="S42" s="9">
        <v>506.40846136660662</v>
      </c>
      <c r="T42" s="9">
        <v>587.66618655513525</v>
      </c>
      <c r="U42" s="9">
        <v>1509.8681781572993</v>
      </c>
      <c r="V42" s="9">
        <v>1701.1341721253445</v>
      </c>
      <c r="W42" s="9">
        <v>1684.3855693794662</v>
      </c>
      <c r="X42" s="9">
        <v>1709.7208316311853</v>
      </c>
      <c r="Y42" s="9">
        <v>1795.3412109254732</v>
      </c>
      <c r="Z42" s="9">
        <v>766.37879474445458</v>
      </c>
      <c r="AA42" s="9">
        <v>695.91068213091921</v>
      </c>
      <c r="AB42" s="9">
        <v>707.90779953820993</v>
      </c>
      <c r="AC42" s="9">
        <v>798.1155160176819</v>
      </c>
      <c r="AD42" s="9">
        <v>5.2445169668286729E-7</v>
      </c>
      <c r="AE42" s="9">
        <v>8.099584224656188E-7</v>
      </c>
      <c r="AF42" s="9">
        <v>-1.149193857264932E-6</v>
      </c>
      <c r="AG42" s="9">
        <v>96924.453150285161</v>
      </c>
    </row>
    <row r="43" spans="1:33" x14ac:dyDescent="0.2">
      <c r="A43" t="s">
        <v>30</v>
      </c>
      <c r="B43" s="9">
        <v>5.1168630174264207</v>
      </c>
      <c r="C43" s="9">
        <v>7.5512189615006866</v>
      </c>
      <c r="D43" s="9">
        <v>139.86421335851492</v>
      </c>
      <c r="E43" s="9">
        <v>570.73978188503975</v>
      </c>
      <c r="F43" s="9">
        <v>1279.1006478846095</v>
      </c>
      <c r="G43" s="9">
        <v>1678.4862655233576</v>
      </c>
      <c r="H43" s="9">
        <v>3242.8457940748644</v>
      </c>
      <c r="I43" s="9">
        <v>3215.3537444187077</v>
      </c>
      <c r="J43" s="9">
        <v>6357.9050957999107</v>
      </c>
      <c r="K43" s="9">
        <v>6618.110827839555</v>
      </c>
      <c r="L43" s="9">
        <v>3013.1465317299535</v>
      </c>
      <c r="M43" s="9">
        <v>2763.1944511871006</v>
      </c>
      <c r="N43" s="9">
        <v>2536.9176978599999</v>
      </c>
      <c r="O43" s="9">
        <v>2344.6576180452944</v>
      </c>
      <c r="P43" s="9">
        <v>2184.220221994698</v>
      </c>
      <c r="Q43" s="9">
        <v>2049.9193910149029</v>
      </c>
      <c r="R43" s="9">
        <v>1936.0682363550388</v>
      </c>
      <c r="S43" s="9">
        <v>1838.019463635535</v>
      </c>
      <c r="T43" s="9">
        <v>2132.1742215261129</v>
      </c>
      <c r="U43" s="9">
        <v>5475.8183862141632</v>
      </c>
      <c r="V43" s="9">
        <v>6167.4681082675343</v>
      </c>
      <c r="W43" s="9">
        <v>6105.4227685435035</v>
      </c>
      <c r="X43" s="9">
        <v>6196.4456396750547</v>
      </c>
      <c r="Y43" s="9">
        <v>6506.2769996664729</v>
      </c>
      <c r="Z43" s="9">
        <v>6651.8192661960147</v>
      </c>
      <c r="AA43" s="9">
        <v>6795.6682753565119</v>
      </c>
      <c r="AB43" s="9">
        <v>6937.223296736568</v>
      </c>
      <c r="AC43" s="9">
        <v>7076.0011968034278</v>
      </c>
      <c r="AD43" s="9">
        <v>7211.2529319225705</v>
      </c>
      <c r="AE43" s="9">
        <v>7342.3894525844316</v>
      </c>
      <c r="AF43" s="9">
        <v>7227.6539113400177</v>
      </c>
      <c r="AG43" s="9">
        <v>123606.8325194184</v>
      </c>
    </row>
    <row r="44" spans="1:33" x14ac:dyDescent="0.2">
      <c r="A44" t="s">
        <v>31</v>
      </c>
      <c r="B44" s="9">
        <v>5.7564519942212478</v>
      </c>
      <c r="C44" s="9">
        <v>3.146357867625369</v>
      </c>
      <c r="D44" s="9">
        <v>58.517997241456783</v>
      </c>
      <c r="E44" s="9">
        <v>130.20577446268393</v>
      </c>
      <c r="F44" s="9">
        <v>159.5594462426599</v>
      </c>
      <c r="G44" s="9">
        <v>118.56786954387914</v>
      </c>
      <c r="H44" s="9">
        <v>139.5185532361856</v>
      </c>
      <c r="I44" s="9">
        <v>92.778807440067354</v>
      </c>
      <c r="J44" s="9">
        <v>134.30470671178253</v>
      </c>
      <c r="K44" s="9">
        <v>107.98943763217031</v>
      </c>
      <c r="L44" s="9">
        <v>38.633443999366257</v>
      </c>
      <c r="M44" s="9">
        <v>27.586115731914624</v>
      </c>
      <c r="N44" s="9">
        <v>19.245590457690501</v>
      </c>
      <c r="O44" s="9">
        <v>13.08548347020265</v>
      </c>
      <c r="P44" s="9">
        <v>8.6478830784098459</v>
      </c>
      <c r="Q44" s="9">
        <v>5.5416347305259279</v>
      </c>
      <c r="R44" s="9">
        <v>3.4363416448178778</v>
      </c>
      <c r="S44" s="9">
        <v>2.0587246201640492</v>
      </c>
      <c r="T44" s="9">
        <v>1.448277394648487</v>
      </c>
      <c r="U44" s="9">
        <v>2.1673304235057809</v>
      </c>
      <c r="V44" s="9">
        <v>1.3667093664540046</v>
      </c>
      <c r="W44" s="9">
        <v>0.72780475069391037</v>
      </c>
      <c r="X44" s="9">
        <v>0.38177170204500316</v>
      </c>
      <c r="Y44" s="9">
        <v>0.19906092319383833</v>
      </c>
      <c r="Z44" s="9">
        <v>9.9723175544315215E-2</v>
      </c>
      <c r="AA44" s="9">
        <v>4.7999503945911882E-2</v>
      </c>
      <c r="AB44" s="9">
        <v>2.2197528898517765E-2</v>
      </c>
      <c r="AC44" s="9">
        <v>9.8628426446280056E-3</v>
      </c>
      <c r="AD44" s="9">
        <v>4.2104102118518585E-3</v>
      </c>
      <c r="AE44" s="9">
        <v>1.7269460607247859E-3</v>
      </c>
      <c r="AF44" s="9">
        <v>6.8054866463786471E-4</v>
      </c>
      <c r="AG44" s="9">
        <v>1075.0579756223356</v>
      </c>
    </row>
    <row r="45" spans="1:33" x14ac:dyDescent="0.2">
      <c r="A45" t="s">
        <v>32</v>
      </c>
      <c r="B45" s="9">
        <v>1.9188173314070822</v>
      </c>
      <c r="C45" s="9">
        <v>1.8878047403751717</v>
      </c>
      <c r="D45" s="9">
        <v>13.676237015464983</v>
      </c>
      <c r="E45" s="9">
        <v>73.725402597866193</v>
      </c>
      <c r="F45" s="9">
        <v>225.89401771995671</v>
      </c>
      <c r="G45" s="9">
        <v>427.29443305820115</v>
      </c>
      <c r="H45" s="9">
        <v>1261.537337254234</v>
      </c>
      <c r="I45" s="9">
        <v>1946.0748688549656</v>
      </c>
      <c r="J45" s="9">
        <v>5561.5257227097063</v>
      </c>
      <c r="K45" s="9">
        <v>7267.1533932278471</v>
      </c>
      <c r="L45" s="9">
        <v>3676.4908690283919</v>
      </c>
      <c r="M45" s="9">
        <v>3507.2992522217851</v>
      </c>
      <c r="N45" s="9">
        <v>3260.8961017271117</v>
      </c>
      <c r="O45" s="9">
        <v>3023.8073053813123</v>
      </c>
      <c r="P45" s="9">
        <v>2818.4291124703382</v>
      </c>
      <c r="Q45" s="9">
        <v>2644.7848260158362</v>
      </c>
      <c r="R45" s="9">
        <v>2497.3779612743942</v>
      </c>
      <c r="S45" s="9">
        <v>2370.5428948794965</v>
      </c>
      <c r="T45" s="9">
        <v>2749.6699752472296</v>
      </c>
      <c r="U45" s="9">
        <v>7061.3034319598737</v>
      </c>
      <c r="V45" s="9">
        <v>7953.0028361677314</v>
      </c>
      <c r="W45" s="9">
        <v>7872.8873110770537</v>
      </c>
      <c r="X45" s="9">
        <v>7990.2058804671287</v>
      </c>
      <c r="Y45" s="9">
        <v>8389.699612000466</v>
      </c>
      <c r="Z45" s="9">
        <v>10374.470189183705</v>
      </c>
      <c r="AA45" s="9">
        <v>11217.129289195807</v>
      </c>
      <c r="AB45" s="9">
        <v>12004.486669839602</v>
      </c>
      <c r="AC45" s="9">
        <v>12744.853580126774</v>
      </c>
      <c r="AD45" s="9">
        <v>14641.024469029342</v>
      </c>
      <c r="AE45" s="9">
        <v>15602.575858985896</v>
      </c>
      <c r="AF45" s="9">
        <v>16864.525113727239</v>
      </c>
      <c r="AG45" s="9">
        <v>176046.15057451653</v>
      </c>
    </row>
    <row r="46" spans="1:33" x14ac:dyDescent="0.2">
      <c r="A46" t="s">
        <v>33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</row>
    <row r="47" spans="1:33" x14ac:dyDescent="0.2">
      <c r="A47" t="s">
        <v>34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</row>
    <row r="48" spans="1:33" x14ac:dyDescent="0.2">
      <c r="A48" s="12" t="s">
        <v>35</v>
      </c>
      <c r="B48" s="13">
        <v>952.01931594555276</v>
      </c>
      <c r="C48" s="13">
        <v>4399.0881782706365</v>
      </c>
      <c r="D48" s="13">
        <v>5254.1492928672042</v>
      </c>
      <c r="E48" s="13">
        <v>3544.8544246679562</v>
      </c>
      <c r="F48" s="13">
        <v>6822.6792615144441</v>
      </c>
      <c r="G48" s="13">
        <v>0</v>
      </c>
      <c r="H48" s="13">
        <v>0</v>
      </c>
      <c r="I48" s="13">
        <v>0</v>
      </c>
      <c r="J48" s="13">
        <v>16613.953428165656</v>
      </c>
      <c r="K48" s="13">
        <v>0</v>
      </c>
      <c r="L48" s="13">
        <v>8956.9778684593257</v>
      </c>
      <c r="M48" s="13">
        <v>4817.1206880879499</v>
      </c>
      <c r="N48" s="13">
        <v>0</v>
      </c>
      <c r="O48" s="13">
        <v>8533.3396963144442</v>
      </c>
      <c r="P48" s="13">
        <v>5792.5357968258131</v>
      </c>
      <c r="Q48" s="13">
        <v>6520.468993935634</v>
      </c>
      <c r="R48" s="13">
        <v>0</v>
      </c>
      <c r="S48" s="13">
        <v>0</v>
      </c>
      <c r="T48" s="13">
        <v>12874.18957089262</v>
      </c>
      <c r="U48" s="13">
        <v>7805.8026823264408</v>
      </c>
      <c r="V48" s="13">
        <v>3916.0870835332203</v>
      </c>
      <c r="W48" s="13">
        <v>4172.9808753496764</v>
      </c>
      <c r="X48" s="13">
        <v>5238.6558946151936</v>
      </c>
      <c r="Y48" s="13">
        <v>4241.5818398220599</v>
      </c>
      <c r="Z48" s="13">
        <v>6058.5781650351646</v>
      </c>
      <c r="AA48" s="13">
        <v>0</v>
      </c>
      <c r="AB48" s="13">
        <v>0</v>
      </c>
      <c r="AC48" s="13">
        <v>10317.646826941886</v>
      </c>
      <c r="AD48" s="13">
        <v>0</v>
      </c>
      <c r="AE48" s="13">
        <v>0</v>
      </c>
      <c r="AF48" s="13">
        <v>2272.3406938541834</v>
      </c>
      <c r="AG48" s="13">
        <v>129105.05057742506</v>
      </c>
    </row>
    <row r="49" spans="1:33" x14ac:dyDescent="0.2">
      <c r="A49" t="s">
        <v>28</v>
      </c>
      <c r="B49" s="9">
        <v>129.73890753070165</v>
      </c>
      <c r="C49" s="9">
        <v>782.90880244854998</v>
      </c>
      <c r="D49" s="9">
        <v>935.08462755608139</v>
      </c>
      <c r="E49" s="9">
        <v>594.64638963578977</v>
      </c>
      <c r="F49" s="9">
        <v>1046.2344847959469</v>
      </c>
      <c r="G49" s="9">
        <v>0</v>
      </c>
      <c r="H49" s="9">
        <v>0</v>
      </c>
      <c r="I49" s="9">
        <v>0</v>
      </c>
      <c r="J49" s="9">
        <v>1068.66441687523</v>
      </c>
      <c r="K49" s="9">
        <v>0</v>
      </c>
      <c r="L49" s="9">
        <v>265.98713214612565</v>
      </c>
      <c r="M49" s="9">
        <v>91.721879817123124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4914.9866408055486</v>
      </c>
    </row>
    <row r="50" spans="1:33" x14ac:dyDescent="0.2">
      <c r="A50" t="s">
        <v>29</v>
      </c>
      <c r="B50" s="9">
        <v>796.75305767901864</v>
      </c>
      <c r="C50" s="9">
        <v>3360.7793139121386</v>
      </c>
      <c r="D50" s="9">
        <v>3796.3613136793283</v>
      </c>
      <c r="E50" s="9">
        <v>2414.2120222237818</v>
      </c>
      <c r="F50" s="9">
        <v>4247.6199546907246</v>
      </c>
      <c r="G50" s="9">
        <v>0</v>
      </c>
      <c r="H50" s="9">
        <v>0</v>
      </c>
      <c r="I50" s="9">
        <v>0</v>
      </c>
      <c r="J50" s="9">
        <v>4338.6835044484351</v>
      </c>
      <c r="K50" s="9">
        <v>0</v>
      </c>
      <c r="L50" s="9">
        <v>1079.884353135709</v>
      </c>
      <c r="M50" s="9">
        <v>372.38276188416961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20406.676281653305</v>
      </c>
    </row>
    <row r="51" spans="1:33" x14ac:dyDescent="0.2">
      <c r="A51" t="s">
        <v>30</v>
      </c>
      <c r="B51" s="9">
        <v>11.412236347965719</v>
      </c>
      <c r="C51" s="9">
        <v>190.95342009828266</v>
      </c>
      <c r="D51" s="9">
        <v>228.06948543013317</v>
      </c>
      <c r="E51" s="9">
        <v>237.00906651460593</v>
      </c>
      <c r="F51" s="9">
        <v>678.51427393976905</v>
      </c>
      <c r="G51" s="9">
        <v>0</v>
      </c>
      <c r="H51" s="9">
        <v>0</v>
      </c>
      <c r="I51" s="9">
        <v>0</v>
      </c>
      <c r="J51" s="9">
        <v>4716.521194947115</v>
      </c>
      <c r="K51" s="9">
        <v>0</v>
      </c>
      <c r="L51" s="9">
        <v>3114.2169527706183</v>
      </c>
      <c r="M51" s="9">
        <v>1765.7090046597934</v>
      </c>
      <c r="N51" s="9">
        <v>0</v>
      </c>
      <c r="O51" s="9">
        <v>2560.0019088943336</v>
      </c>
      <c r="P51" s="9">
        <v>1158.5071593651626</v>
      </c>
      <c r="Q51" s="9">
        <v>652.04689939356331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15312.961602361342</v>
      </c>
    </row>
    <row r="52" spans="1:33" x14ac:dyDescent="0.2">
      <c r="A52" t="s">
        <v>31</v>
      </c>
      <c r="B52" s="9">
        <v>6.3067471604129093</v>
      </c>
      <c r="C52" s="9">
        <v>33.416793528597239</v>
      </c>
      <c r="D52" s="9">
        <v>39.918509326986268</v>
      </c>
      <c r="E52" s="9">
        <v>29.764580032106434</v>
      </c>
      <c r="F52" s="9">
        <v>60.829462412995717</v>
      </c>
      <c r="G52" s="9">
        <v>0</v>
      </c>
      <c r="H52" s="9">
        <v>0</v>
      </c>
      <c r="I52" s="9">
        <v>0</v>
      </c>
      <c r="J52" s="9">
        <v>126.22485923281289</v>
      </c>
      <c r="K52" s="9">
        <v>0</v>
      </c>
      <c r="L52" s="9">
        <v>49.415042483423534</v>
      </c>
      <c r="M52" s="9">
        <v>21.327522694365523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367.20351687170051</v>
      </c>
    </row>
    <row r="53" spans="1:33" x14ac:dyDescent="0.2">
      <c r="A53" t="s">
        <v>32</v>
      </c>
      <c r="B53" s="9">
        <v>0</v>
      </c>
      <c r="C53" s="9">
        <v>0</v>
      </c>
      <c r="D53" s="9">
        <v>254.71535687467517</v>
      </c>
      <c r="E53" s="9">
        <v>269.22236626167222</v>
      </c>
      <c r="F53" s="9">
        <v>789.48108567500731</v>
      </c>
      <c r="G53" s="9">
        <v>0</v>
      </c>
      <c r="H53" s="9">
        <v>0</v>
      </c>
      <c r="I53" s="9">
        <v>0</v>
      </c>
      <c r="J53" s="9">
        <v>6363.8594526620627</v>
      </c>
      <c r="K53" s="9">
        <v>0</v>
      </c>
      <c r="L53" s="9">
        <v>4447.4743879234493</v>
      </c>
      <c r="M53" s="9">
        <v>2565.9795190324985</v>
      </c>
      <c r="N53" s="9">
        <v>0</v>
      </c>
      <c r="O53" s="9">
        <v>5973.3377874201115</v>
      </c>
      <c r="P53" s="9">
        <v>4634.0286374606503</v>
      </c>
      <c r="Q53" s="9">
        <v>5868.4220945420702</v>
      </c>
      <c r="R53" s="9">
        <v>0</v>
      </c>
      <c r="S53" s="9">
        <v>0</v>
      </c>
      <c r="T53" s="9">
        <v>12874.18957089262</v>
      </c>
      <c r="U53" s="9">
        <v>7805.8026823264408</v>
      </c>
      <c r="V53" s="9">
        <v>3916.0870835332203</v>
      </c>
      <c r="W53" s="9">
        <v>4172.9808753496764</v>
      </c>
      <c r="X53" s="9">
        <v>5238.6558946151936</v>
      </c>
      <c r="Y53" s="9">
        <v>4241.5818398220599</v>
      </c>
      <c r="Z53" s="9">
        <v>6058.5781650351646</v>
      </c>
      <c r="AA53" s="9">
        <v>0</v>
      </c>
      <c r="AB53" s="9">
        <v>0</v>
      </c>
      <c r="AC53" s="9">
        <v>10317.646826941886</v>
      </c>
      <c r="AD53" s="9">
        <v>0</v>
      </c>
      <c r="AE53" s="9">
        <v>0</v>
      </c>
      <c r="AF53" s="9">
        <v>2272.3406938541834</v>
      </c>
      <c r="AG53" s="9">
        <v>88064.384320222642</v>
      </c>
    </row>
    <row r="54" spans="1:33" x14ac:dyDescent="0.2">
      <c r="A54" t="s">
        <v>33</v>
      </c>
      <c r="B54" s="9">
        <v>7.8083672274538287</v>
      </c>
      <c r="C54" s="9">
        <v>31.02984828306759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38.838215510521422</v>
      </c>
    </row>
    <row r="55" spans="1:33" x14ac:dyDescent="0.2">
      <c r="A55" t="s">
        <v>36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</row>
    <row r="56" spans="1:33" x14ac:dyDescent="0.2">
      <c r="A56" t="s">
        <v>34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</row>
    <row r="57" spans="1:33" x14ac:dyDescent="0.2">
      <c r="A57" s="12" t="s">
        <v>37</v>
      </c>
      <c r="B57" s="13">
        <v>5357.1086915468732</v>
      </c>
      <c r="C57" s="13">
        <v>807.19044032206966</v>
      </c>
      <c r="D57" s="13">
        <v>0</v>
      </c>
      <c r="E57" s="13">
        <v>13618.825245759175</v>
      </c>
      <c r="F57" s="13">
        <v>0</v>
      </c>
      <c r="G57" s="13">
        <v>0</v>
      </c>
      <c r="H57" s="13">
        <v>4102.2966617031716</v>
      </c>
      <c r="I57" s="13">
        <v>0</v>
      </c>
      <c r="J57" s="13">
        <v>0</v>
      </c>
      <c r="K57" s="13">
        <v>17999.931383854117</v>
      </c>
      <c r="L57" s="13">
        <v>4390.4805116535626</v>
      </c>
      <c r="M57" s="13">
        <v>12999.963208763978</v>
      </c>
      <c r="N57" s="13">
        <v>6999.9840576313454</v>
      </c>
      <c r="O57" s="13">
        <v>0</v>
      </c>
      <c r="P57" s="13">
        <v>11999.978534233114</v>
      </c>
      <c r="Q57" s="13">
        <v>0</v>
      </c>
      <c r="R57" s="13">
        <v>7271.201498121547</v>
      </c>
      <c r="S57" s="13">
        <v>0</v>
      </c>
      <c r="T57" s="13">
        <v>1854.122201731604</v>
      </c>
      <c r="U57" s="13">
        <v>15673.642005006035</v>
      </c>
      <c r="V57" s="13">
        <v>0</v>
      </c>
      <c r="W57" s="13">
        <v>8388.8733285646285</v>
      </c>
      <c r="X57" s="13">
        <v>757.35119467406582</v>
      </c>
      <c r="Y57" s="13">
        <v>7162.7872401301975</v>
      </c>
      <c r="Z57" s="13">
        <v>7592.5361551402984</v>
      </c>
      <c r="AA57" s="13">
        <v>0</v>
      </c>
      <c r="AB57" s="13">
        <v>16579.0739605243</v>
      </c>
      <c r="AC57" s="13">
        <v>9042.8813242705655</v>
      </c>
      <c r="AD57" s="13">
        <v>13745.973090287986</v>
      </c>
      <c r="AE57" s="13">
        <v>13000.029093374784</v>
      </c>
      <c r="AF57" s="13">
        <v>1865.0328705435927</v>
      </c>
      <c r="AG57" s="13">
        <v>181209.26269783702</v>
      </c>
    </row>
    <row r="58" spans="1:33" x14ac:dyDescent="0.2">
      <c r="A58" t="s">
        <v>28</v>
      </c>
      <c r="B58" s="9">
        <v>730.05391542314806</v>
      </c>
      <c r="C58" s="9">
        <v>143.65624769742698</v>
      </c>
      <c r="D58" s="9">
        <v>0</v>
      </c>
      <c r="E58" s="9">
        <v>3994.1565849126596</v>
      </c>
      <c r="F58" s="9">
        <v>0</v>
      </c>
      <c r="G58" s="9">
        <v>0</v>
      </c>
      <c r="H58" s="9">
        <v>891.30051748128608</v>
      </c>
      <c r="I58" s="9">
        <v>0</v>
      </c>
      <c r="J58" s="9">
        <v>0</v>
      </c>
      <c r="K58" s="9">
        <v>2021.3130803087831</v>
      </c>
      <c r="L58" s="9">
        <v>365.24682224916501</v>
      </c>
      <c r="M58" s="9">
        <v>769.761864984569</v>
      </c>
      <c r="N58" s="9">
        <v>283.45192860208095</v>
      </c>
      <c r="O58" s="9">
        <v>0</v>
      </c>
      <c r="P58" s="9">
        <v>201.55041210317489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9400.4913737622937</v>
      </c>
    </row>
    <row r="59" spans="1:33" x14ac:dyDescent="0.2">
      <c r="A59" t="s">
        <v>29</v>
      </c>
      <c r="B59" s="9">
        <v>4527.3482691566542</v>
      </c>
      <c r="C59" s="9">
        <v>622.36441284454384</v>
      </c>
      <c r="D59" s="9">
        <v>0</v>
      </c>
      <c r="E59" s="9">
        <v>8787.1444859907224</v>
      </c>
      <c r="F59" s="9">
        <v>0</v>
      </c>
      <c r="G59" s="9">
        <v>0</v>
      </c>
      <c r="H59" s="9">
        <v>1960.8611379665535</v>
      </c>
      <c r="I59" s="9">
        <v>0</v>
      </c>
      <c r="J59" s="9">
        <v>0</v>
      </c>
      <c r="K59" s="9">
        <v>4446.8887777593181</v>
      </c>
      <c r="L59" s="9">
        <v>803.54300880766732</v>
      </c>
      <c r="M59" s="9">
        <v>1693.4761024980526</v>
      </c>
      <c r="N59" s="9">
        <v>623.59424281257782</v>
      </c>
      <c r="O59" s="9">
        <v>0</v>
      </c>
      <c r="P59" s="9">
        <v>443.41090669898455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23908.631344535075</v>
      </c>
    </row>
    <row r="60" spans="1:33" x14ac:dyDescent="0.2">
      <c r="A60" t="s">
        <v>30</v>
      </c>
      <c r="B60" s="9">
        <v>64.217804729048964</v>
      </c>
      <c r="C60" s="9">
        <v>35.038119038280243</v>
      </c>
      <c r="D60" s="9">
        <v>0</v>
      </c>
      <c r="E60" s="9">
        <v>183.38941638308663</v>
      </c>
      <c r="F60" s="9">
        <v>0</v>
      </c>
      <c r="G60" s="9">
        <v>0</v>
      </c>
      <c r="H60" s="9">
        <v>634.79050699985601</v>
      </c>
      <c r="I60" s="9">
        <v>0</v>
      </c>
      <c r="J60" s="9">
        <v>0</v>
      </c>
      <c r="K60" s="9">
        <v>4331.7569722443677</v>
      </c>
      <c r="L60" s="9">
        <v>1026.4504247699488</v>
      </c>
      <c r="M60" s="9">
        <v>2736.7473160229702</v>
      </c>
      <c r="N60" s="9">
        <v>1192.9490458747446</v>
      </c>
      <c r="O60" s="9">
        <v>0</v>
      </c>
      <c r="P60" s="9">
        <v>555.03653462115187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10760.376140683455</v>
      </c>
    </row>
    <row r="61" spans="1:33" x14ac:dyDescent="0.2">
      <c r="A61" t="s">
        <v>31</v>
      </c>
      <c r="B61" s="9">
        <v>35.488702238021411</v>
      </c>
      <c r="C61" s="9">
        <v>6.1316607418185383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41.620362979839946</v>
      </c>
    </row>
    <row r="62" spans="1:33" x14ac:dyDescent="0.2">
      <c r="A62" t="s">
        <v>32</v>
      </c>
      <c r="B62" s="9">
        <v>0</v>
      </c>
      <c r="C62" s="9">
        <v>0</v>
      </c>
      <c r="D62" s="9">
        <v>0</v>
      </c>
      <c r="E62" s="9">
        <v>654.13475847270604</v>
      </c>
      <c r="F62" s="9">
        <v>0</v>
      </c>
      <c r="G62" s="9">
        <v>0</v>
      </c>
      <c r="H62" s="9">
        <v>615.34449925547574</v>
      </c>
      <c r="I62" s="9">
        <v>0</v>
      </c>
      <c r="J62" s="9">
        <v>0</v>
      </c>
      <c r="K62" s="9">
        <v>7199.9725535416474</v>
      </c>
      <c r="L62" s="9">
        <v>2195.2402558267813</v>
      </c>
      <c r="M62" s="9">
        <v>7799.9779252583876</v>
      </c>
      <c r="N62" s="9">
        <v>4899.9888403419418</v>
      </c>
      <c r="O62" s="9">
        <v>0</v>
      </c>
      <c r="P62" s="9">
        <v>10799.980680809804</v>
      </c>
      <c r="Q62" s="9">
        <v>0</v>
      </c>
      <c r="R62" s="9">
        <v>7271.201498121547</v>
      </c>
      <c r="S62" s="9">
        <v>0</v>
      </c>
      <c r="T62" s="9">
        <v>1854.122201731604</v>
      </c>
      <c r="U62" s="9">
        <v>15673.642005006035</v>
      </c>
      <c r="V62" s="9">
        <v>0</v>
      </c>
      <c r="W62" s="9">
        <v>8388.8733285646285</v>
      </c>
      <c r="X62" s="9">
        <v>757.35119467406582</v>
      </c>
      <c r="Y62" s="9">
        <v>7162.7872401301975</v>
      </c>
      <c r="Z62" s="9">
        <v>7592.5361551402984</v>
      </c>
      <c r="AA62" s="9">
        <v>0</v>
      </c>
      <c r="AB62" s="9">
        <v>16579.0739605243</v>
      </c>
      <c r="AC62" s="9">
        <v>9042.8813242705655</v>
      </c>
      <c r="AD62" s="9">
        <v>13745.973090287986</v>
      </c>
      <c r="AE62" s="9">
        <v>13000.029093374784</v>
      </c>
      <c r="AF62" s="9">
        <v>1865.0328705435927</v>
      </c>
      <c r="AG62" s="9">
        <v>137098.14347587634</v>
      </c>
    </row>
    <row r="63" spans="1:33" x14ac:dyDescent="0.2">
      <c r="A63" t="s">
        <v>33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</row>
    <row r="64" spans="1:33" x14ac:dyDescent="0.2">
      <c r="A64" t="s">
        <v>36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</row>
    <row r="65" spans="1:33" x14ac:dyDescent="0.2">
      <c r="A65" t="s">
        <v>34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</row>
    <row r="66" spans="1:33" x14ac:dyDescent="0.2">
      <c r="A66" s="4" t="s">
        <v>38</v>
      </c>
      <c r="B66" s="6">
        <v>10075.204416506922</v>
      </c>
      <c r="C66" s="6">
        <v>14904.29874954472</v>
      </c>
      <c r="D66" s="6">
        <v>8524.6921207587548</v>
      </c>
      <c r="E66" s="6">
        <v>8367.4516349471669</v>
      </c>
      <c r="F66" s="6">
        <v>8534.7136699891525</v>
      </c>
      <c r="G66" s="6">
        <v>8705.4145023136953</v>
      </c>
      <c r="H66" s="6">
        <v>8879.6244339099449</v>
      </c>
      <c r="I66" s="6">
        <v>9057.174249139789</v>
      </c>
      <c r="J66" s="6">
        <v>9238.3372056939534</v>
      </c>
      <c r="K66" s="6">
        <v>9423.0134361838918</v>
      </c>
      <c r="L66" s="6">
        <v>9611.5167076162725</v>
      </c>
      <c r="M66" s="6">
        <v>9803.7249346158533</v>
      </c>
      <c r="N66" s="6">
        <v>9999.8011356759125</v>
      </c>
      <c r="O66" s="6">
        <v>10199.794602644708</v>
      </c>
      <c r="P66" s="6">
        <v>10403.789587037967</v>
      </c>
      <c r="Q66" s="6">
        <v>10611.924527191833</v>
      </c>
      <c r="R66" s="6">
        <v>10824.197354202573</v>
      </c>
      <c r="S66" s="6">
        <v>11040.64053842359</v>
      </c>
      <c r="T66" s="6">
        <v>11261.488947133212</v>
      </c>
      <c r="U66" s="6">
        <v>11486.72233093644</v>
      </c>
      <c r="V66" s="6">
        <v>11716.378564491253</v>
      </c>
      <c r="W66" s="6">
        <v>11950.733653967516</v>
      </c>
      <c r="X66" s="6">
        <v>12189.759227651688</v>
      </c>
      <c r="Y66" s="6">
        <v>12433.535699926586</v>
      </c>
      <c r="Z66" s="6">
        <v>12682.167537809952</v>
      </c>
      <c r="AA66" s="6">
        <v>12935.889638159239</v>
      </c>
      <c r="AB66" s="6">
        <v>13194.554621727391</v>
      </c>
      <c r="AC66" s="6">
        <v>13458.483256786019</v>
      </c>
      <c r="AD66" s="6">
        <v>13727.644330206931</v>
      </c>
      <c r="AE66" s="6">
        <v>14002.195781120859</v>
      </c>
      <c r="AF66" s="6">
        <v>14282.273230841096</v>
      </c>
      <c r="AG66" s="6">
        <v>343527.14062715491</v>
      </c>
    </row>
    <row r="67" spans="1:33" x14ac:dyDescent="0.2">
      <c r="A67" s="12" t="s">
        <v>39</v>
      </c>
      <c r="B67" s="13">
        <v>7530.1527793488431</v>
      </c>
      <c r="C67" s="13">
        <v>10752.215522377777</v>
      </c>
      <c r="D67" s="13">
        <v>6118.4059086913812</v>
      </c>
      <c r="E67" s="13">
        <v>6005.550088933107</v>
      </c>
      <c r="F67" s="13">
        <v>6125.5986501015022</v>
      </c>
      <c r="G67" s="13">
        <v>6248.1153306241595</v>
      </c>
      <c r="H67" s="13">
        <v>6373.150588171542</v>
      </c>
      <c r="I67" s="13">
        <v>6500.5829720278462</v>
      </c>
      <c r="J67" s="13">
        <v>6630.6086067505148</v>
      </c>
      <c r="K67" s="13">
        <v>6763.1558147690866</v>
      </c>
      <c r="L67" s="13">
        <v>6898.4497952907996</v>
      </c>
      <c r="M67" s="13">
        <v>7036.4029242852885</v>
      </c>
      <c r="N67" s="13">
        <v>7177.1322046071282</v>
      </c>
      <c r="O67" s="13">
        <v>7320.6730143710147</v>
      </c>
      <c r="P67" s="13">
        <v>7467.0858232061601</v>
      </c>
      <c r="Q67" s="13">
        <v>7616.4699921125684</v>
      </c>
      <c r="R67" s="13">
        <v>7768.8240361811449</v>
      </c>
      <c r="S67" s="13">
        <v>7924.1712602772523</v>
      </c>
      <c r="T67" s="13">
        <v>8082.6802351038741</v>
      </c>
      <c r="U67" s="13">
        <v>8244.3364271134888</v>
      </c>
      <c r="V67" s="13">
        <v>8409.1670199894361</v>
      </c>
      <c r="W67" s="13">
        <v>8577.3701109482008</v>
      </c>
      <c r="X67" s="13">
        <v>8748.9253368309419</v>
      </c>
      <c r="Y67" s="13">
        <v>8923.8904132510761</v>
      </c>
      <c r="Z67" s="13">
        <v>9102.3403190594036</v>
      </c>
      <c r="AA67" s="13">
        <v>9284.4436461886526</v>
      </c>
      <c r="AB67" s="13">
        <v>9470.094616501241</v>
      </c>
      <c r="AC67" s="13">
        <v>9659.5234542047474</v>
      </c>
      <c r="AD67" s="13">
        <v>9852.7077567789056</v>
      </c>
      <c r="AE67" s="13">
        <v>10049.76088148015</v>
      </c>
      <c r="AF67" s="13">
        <v>10250.780167453726</v>
      </c>
      <c r="AG67" s="13">
        <v>246912.76569703096</v>
      </c>
    </row>
    <row r="68" spans="1:33" x14ac:dyDescent="0.2">
      <c r="A68" t="s">
        <v>28</v>
      </c>
      <c r="B68" s="9">
        <v>1395.3327919216729</v>
      </c>
      <c r="C68" s="9">
        <v>1910.8869683016353</v>
      </c>
      <c r="D68" s="9">
        <v>909.40104338368633</v>
      </c>
      <c r="E68" s="9">
        <v>868.09541482429404</v>
      </c>
      <c r="F68" s="9">
        <v>837.69724366509411</v>
      </c>
      <c r="G68" s="9">
        <v>775.37836325112596</v>
      </c>
      <c r="H68" s="9">
        <v>678.49591891318846</v>
      </c>
      <c r="I68" s="9">
        <v>577.53959721859337</v>
      </c>
      <c r="J68" s="9">
        <v>500.5552019732113</v>
      </c>
      <c r="K68" s="9">
        <v>433.80982999256275</v>
      </c>
      <c r="L68" s="9">
        <v>363.04055554200744</v>
      </c>
      <c r="M68" s="9">
        <v>298.48087172698564</v>
      </c>
      <c r="N68" s="9">
        <v>246.30847199526283</v>
      </c>
      <c r="O68" s="9">
        <v>207.37956870713967</v>
      </c>
      <c r="P68" s="9">
        <v>178.13251260337285</v>
      </c>
      <c r="Q68" s="9">
        <v>153.8567488492977</v>
      </c>
      <c r="R68" s="9">
        <v>131.33998496127094</v>
      </c>
      <c r="S68" s="9">
        <v>110.63236472345882</v>
      </c>
      <c r="T68" s="9">
        <v>93.918450386429498</v>
      </c>
      <c r="U68" s="9">
        <v>82.241043226168301</v>
      </c>
      <c r="V68" s="9">
        <v>74.743214023906063</v>
      </c>
      <c r="W68" s="9">
        <v>70.043568055037682</v>
      </c>
      <c r="X68" s="9">
        <v>67.088774272835479</v>
      </c>
      <c r="Y68" s="9">
        <v>65.239231612226263</v>
      </c>
      <c r="Z68" s="9">
        <v>64.128789066076891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11093.76652319654</v>
      </c>
    </row>
    <row r="69" spans="1:33" x14ac:dyDescent="0.2">
      <c r="A69" t="s">
        <v>29</v>
      </c>
      <c r="B69" s="9">
        <v>6051.7352937209471</v>
      </c>
      <c r="C69" s="9">
        <v>8768.8532453475545</v>
      </c>
      <c r="D69" s="9">
        <v>5006.8139232003305</v>
      </c>
      <c r="E69" s="9">
        <v>4779.4009480326886</v>
      </c>
      <c r="F69" s="9">
        <v>4612.0402600471316</v>
      </c>
      <c r="G69" s="9">
        <v>4268.9363662064989</v>
      </c>
      <c r="H69" s="9">
        <v>3735.5387245857096</v>
      </c>
      <c r="I69" s="9">
        <v>3179.7118751519479</v>
      </c>
      <c r="J69" s="9">
        <v>2755.8652734621905</v>
      </c>
      <c r="K69" s="9">
        <v>2388.3908130021559</v>
      </c>
      <c r="L69" s="9">
        <v>1998.7622863165698</v>
      </c>
      <c r="M69" s="9">
        <v>1643.3213877654721</v>
      </c>
      <c r="N69" s="9">
        <v>1356.080132089267</v>
      </c>
      <c r="O69" s="9">
        <v>1141.7524970135898</v>
      </c>
      <c r="P69" s="9">
        <v>980.72940511512581</v>
      </c>
      <c r="Q69" s="9">
        <v>847.0763457175243</v>
      </c>
      <c r="R69" s="9">
        <v>723.1076657092168</v>
      </c>
      <c r="S69" s="9">
        <v>609.09943766017318</v>
      </c>
      <c r="T69" s="9">
        <v>517.07902543043588</v>
      </c>
      <c r="U69" s="9">
        <v>452.7876927421064</v>
      </c>
      <c r="V69" s="9">
        <v>411.50751624778513</v>
      </c>
      <c r="W69" s="9">
        <v>385.63306511070857</v>
      </c>
      <c r="X69" s="9">
        <v>369.36510190482477</v>
      </c>
      <c r="Y69" s="9">
        <v>359.18222828961649</v>
      </c>
      <c r="Z69" s="9">
        <v>353.06855667970018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57695.83906654927</v>
      </c>
    </row>
    <row r="70" spans="1:33" x14ac:dyDescent="0.2">
      <c r="A70" t="s">
        <v>30</v>
      </c>
      <c r="B70" s="9">
        <v>58.037146516275335</v>
      </c>
      <c r="C70" s="9">
        <v>37.531683502411866</v>
      </c>
      <c r="D70" s="9">
        <v>21.356907664878136</v>
      </c>
      <c r="E70" s="9">
        <v>68.025489759432219</v>
      </c>
      <c r="F70" s="9">
        <v>214.2779447982567</v>
      </c>
      <c r="G70" s="9">
        <v>589.06272097064016</v>
      </c>
      <c r="H70" s="9">
        <v>1227.6556727595255</v>
      </c>
      <c r="I70" s="9">
        <v>1825.9126949005811</v>
      </c>
      <c r="J70" s="9">
        <v>2160.585442732945</v>
      </c>
      <c r="K70" s="9">
        <v>2315.4187830727701</v>
      </c>
      <c r="L70" s="9">
        <v>2398.3325181106998</v>
      </c>
      <c r="M70" s="9">
        <v>2457.7639425993166</v>
      </c>
      <c r="N70" s="9">
        <v>2510.465059575035</v>
      </c>
      <c r="O70" s="9">
        <v>2561.7649386351577</v>
      </c>
      <c r="P70" s="9">
        <v>2613.3354377021456</v>
      </c>
      <c r="Q70" s="9">
        <v>2665.720071408372</v>
      </c>
      <c r="R70" s="9">
        <v>2719.0747640419272</v>
      </c>
      <c r="S70" s="9">
        <v>2773.4557479943041</v>
      </c>
      <c r="T70" s="9">
        <v>2828.9367940838861</v>
      </c>
      <c r="U70" s="9">
        <v>2885.5173537303599</v>
      </c>
      <c r="V70" s="9">
        <v>2943.2083354126639</v>
      </c>
      <c r="W70" s="9">
        <v>3002.0795014790874</v>
      </c>
      <c r="X70" s="9">
        <v>3062.1238564153718</v>
      </c>
      <c r="Y70" s="9">
        <v>3123.3616411124135</v>
      </c>
      <c r="Z70" s="9">
        <v>3185.819110587704</v>
      </c>
      <c r="AA70" s="9">
        <v>3249.5552758332828</v>
      </c>
      <c r="AB70" s="9">
        <v>3314.5331156732045</v>
      </c>
      <c r="AC70" s="9">
        <v>3380.8332089402584</v>
      </c>
      <c r="AD70" s="9">
        <v>3448.4477148629721</v>
      </c>
      <c r="AE70" s="9">
        <v>3517.4163085150876</v>
      </c>
      <c r="AF70" s="9">
        <v>3587.7730586078915</v>
      </c>
      <c r="AG70" s="25">
        <v>70747.382241998857</v>
      </c>
    </row>
    <row r="71" spans="1:33" x14ac:dyDescent="0.2">
      <c r="A71" t="s">
        <v>31</v>
      </c>
      <c r="B71" s="9">
        <v>0</v>
      </c>
      <c r="C71" s="9">
        <v>0</v>
      </c>
      <c r="D71" s="9">
        <v>0.73226724169029955</v>
      </c>
      <c r="E71" s="9">
        <v>0.70452794567406141</v>
      </c>
      <c r="F71" s="9">
        <v>0.67676252229443679</v>
      </c>
      <c r="G71" s="9">
        <v>0.62460772496057093</v>
      </c>
      <c r="H71" s="9">
        <v>0.55387436696076553</v>
      </c>
      <c r="I71" s="9">
        <v>0.47188523146123568</v>
      </c>
      <c r="J71" s="9">
        <v>0.38627151824502559</v>
      </c>
      <c r="K71" s="9">
        <v>0.30378905395334938</v>
      </c>
      <c r="L71" s="9">
        <v>0.22955454278613951</v>
      </c>
      <c r="M71" s="9">
        <v>0.16665753742258282</v>
      </c>
      <c r="N71" s="9">
        <v>0.11625009135621289</v>
      </c>
      <c r="O71" s="9">
        <v>7.7909368363785453E-2</v>
      </c>
      <c r="P71" s="9">
        <v>5.0166563904946615E-2</v>
      </c>
      <c r="Q71" s="9">
        <v>3.103628327160313E-2</v>
      </c>
      <c r="R71" s="9">
        <v>1.8448125154571549E-2</v>
      </c>
      <c r="S71" s="9">
        <v>1.0535617744882734E-2</v>
      </c>
      <c r="T71" s="9">
        <v>5.7809467750983843E-3</v>
      </c>
      <c r="U71" s="9">
        <v>3.0476488127033964E-3</v>
      </c>
      <c r="V71" s="9">
        <v>1.5436756587671654E-3</v>
      </c>
      <c r="W71" s="9">
        <v>7.5124105025894483E-4</v>
      </c>
      <c r="X71" s="9">
        <v>3.5126119565067081E-4</v>
      </c>
      <c r="Y71" s="9">
        <v>1.5780044294345284E-4</v>
      </c>
      <c r="Z71" s="9">
        <v>6.8110458742315006E-5</v>
      </c>
      <c r="AA71" s="9">
        <v>2.8245650675501846E-5</v>
      </c>
      <c r="AB71" s="9">
        <v>1.1254162900275525E-5</v>
      </c>
      <c r="AC71" s="9">
        <v>4.308301046998239E-6</v>
      </c>
      <c r="AD71" s="9">
        <v>1.5846218265012843E-6</v>
      </c>
      <c r="AE71" s="9">
        <v>5.5998172110086724E-7</v>
      </c>
      <c r="AF71" s="9">
        <v>0</v>
      </c>
      <c r="AG71" s="25">
        <v>5.1662903723568041</v>
      </c>
    </row>
    <row r="72" spans="1:33" x14ac:dyDescent="0.2">
      <c r="A72" t="s">
        <v>32</v>
      </c>
      <c r="B72" s="9">
        <v>0</v>
      </c>
      <c r="C72" s="9">
        <v>1.2945667488942845</v>
      </c>
      <c r="D72" s="9">
        <v>15.709390492130169</v>
      </c>
      <c r="E72" s="9">
        <v>29.339867729537634</v>
      </c>
      <c r="F72" s="9">
        <v>56.601820345276948</v>
      </c>
      <c r="G72" s="9">
        <v>107.98163721184206</v>
      </c>
      <c r="H72" s="9">
        <v>201.85706033758015</v>
      </c>
      <c r="I72" s="9">
        <v>364.22072344187325</v>
      </c>
      <c r="J72" s="9">
        <v>620.66824695127264</v>
      </c>
      <c r="K72" s="9">
        <v>974.15223125248781</v>
      </c>
      <c r="L72" s="9">
        <v>1382.470935851894</v>
      </c>
      <c r="M72" s="9">
        <v>1772.142974261923</v>
      </c>
      <c r="N72" s="9">
        <v>2087.3474506669995</v>
      </c>
      <c r="O72" s="9">
        <v>2316.2399687253619</v>
      </c>
      <c r="P72" s="9">
        <v>2476.1908116540958</v>
      </c>
      <c r="Q72" s="9">
        <v>2590.7766458015312</v>
      </c>
      <c r="R72" s="9">
        <v>2678.6140824017511</v>
      </c>
      <c r="S72" s="9">
        <v>2751.7535488921162</v>
      </c>
      <c r="T72" s="9">
        <v>2817.3362820164211</v>
      </c>
      <c r="U72" s="9">
        <v>2879.3278100792986</v>
      </c>
      <c r="V72" s="9">
        <v>2939.9090357575287</v>
      </c>
      <c r="W72" s="9">
        <v>3000.3216950273604</v>
      </c>
      <c r="X72" s="9">
        <v>3061.1875765706573</v>
      </c>
      <c r="Y72" s="9">
        <v>3122.8630098489712</v>
      </c>
      <c r="Z72" s="9">
        <v>3185.5535758004457</v>
      </c>
      <c r="AA72" s="9">
        <v>3662.8073800466336</v>
      </c>
      <c r="AB72" s="9">
        <v>3726.5963558439557</v>
      </c>
      <c r="AC72" s="9">
        <v>3960.5045458340032</v>
      </c>
      <c r="AD72" s="9">
        <v>4138.1830627164263</v>
      </c>
      <c r="AE72" s="9">
        <v>4321.4181733576834</v>
      </c>
      <c r="AF72" s="9">
        <v>4510.3528962035671</v>
      </c>
      <c r="AG72" s="9">
        <v>65753.723361869517</v>
      </c>
    </row>
    <row r="73" spans="1:33" x14ac:dyDescent="0.2">
      <c r="A73" t="s">
        <v>33</v>
      </c>
      <c r="B73" s="9">
        <v>25.047547189948052</v>
      </c>
      <c r="C73" s="9">
        <v>33.649058477281251</v>
      </c>
      <c r="D73" s="9">
        <v>164.38932995472004</v>
      </c>
      <c r="E73" s="9">
        <v>259.97718511869056</v>
      </c>
      <c r="F73" s="9">
        <v>404.28951090669909</v>
      </c>
      <c r="G73" s="9">
        <v>506.09734178055692</v>
      </c>
      <c r="H73" s="9">
        <v>528.97149881823793</v>
      </c>
      <c r="I73" s="9">
        <v>552.54955262236695</v>
      </c>
      <c r="J73" s="9">
        <v>592.14744636992373</v>
      </c>
      <c r="K73" s="9">
        <v>650.17205899942996</v>
      </c>
      <c r="L73" s="9">
        <v>753.5587916614204</v>
      </c>
      <c r="M73" s="9">
        <v>859.89561635410655</v>
      </c>
      <c r="N73" s="9">
        <v>966.4680812361305</v>
      </c>
      <c r="O73" s="9">
        <v>1070.7720823973796</v>
      </c>
      <c r="P73" s="9">
        <v>1170.7844991118104</v>
      </c>
      <c r="Q73" s="9">
        <v>1265.1097050252902</v>
      </c>
      <c r="R73" s="9">
        <v>1352.9765854528769</v>
      </c>
      <c r="S73" s="9">
        <v>1434.1814118753186</v>
      </c>
      <c r="T73" s="9">
        <v>1508.9826633693619</v>
      </c>
      <c r="U73" s="9">
        <v>1577.8995757849189</v>
      </c>
      <c r="V73" s="9">
        <v>1641.6233238836307</v>
      </c>
      <c r="W73" s="9">
        <v>1700.943330242357</v>
      </c>
      <c r="X73" s="9">
        <v>1756.6010566815737</v>
      </c>
      <c r="Y73" s="9">
        <v>1809.303573123007</v>
      </c>
      <c r="Z73" s="9">
        <v>1859.689101217594</v>
      </c>
      <c r="AA73" s="9">
        <v>1908.3341467820264</v>
      </c>
      <c r="AB73" s="9">
        <v>1955.6783930535482</v>
      </c>
      <c r="AC73" s="9">
        <v>1835.309456298902</v>
      </c>
      <c r="AD73" s="9">
        <v>1773.4873962202032</v>
      </c>
      <c r="AE73" s="9">
        <v>1708.4593498516256</v>
      </c>
      <c r="AF73" s="9">
        <v>1640.1248267925962</v>
      </c>
      <c r="AG73" s="9">
        <v>35267.473496653532</v>
      </c>
    </row>
    <row r="74" spans="1:33" x14ac:dyDescent="0.2">
      <c r="A74" t="s">
        <v>36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</row>
    <row r="75" spans="1:33" x14ac:dyDescent="0.2">
      <c r="A75" t="s">
        <v>34</v>
      </c>
      <c r="B75" s="9">
        <v>0</v>
      </c>
      <c r="C75" s="9">
        <v>0</v>
      </c>
      <c r="D75" s="9">
        <v>3.046753945810104E-3</v>
      </c>
      <c r="E75" s="9">
        <v>6.6555227894783834E-3</v>
      </c>
      <c r="F75" s="9">
        <v>1.5107816749301142E-2</v>
      </c>
      <c r="G75" s="9">
        <v>3.429347853485027E-2</v>
      </c>
      <c r="H75" s="9">
        <v>7.7838390338953678E-2</v>
      </c>
      <c r="I75" s="9">
        <v>0.17664346102250728</v>
      </c>
      <c r="J75" s="9">
        <v>0.40072374272744771</v>
      </c>
      <c r="K75" s="9">
        <v>0.90830939572714287</v>
      </c>
      <c r="L75" s="9">
        <v>2.0551532654221303</v>
      </c>
      <c r="M75" s="9">
        <v>4.6314740400612973</v>
      </c>
      <c r="N75" s="9">
        <v>10.34675895307673</v>
      </c>
      <c r="O75" s="9">
        <v>22.68604952402244</v>
      </c>
      <c r="P75" s="9">
        <v>47.862990455704271</v>
      </c>
      <c r="Q75" s="9">
        <v>93.899439027281744</v>
      </c>
      <c r="R75" s="9">
        <v>163.69250548894746</v>
      </c>
      <c r="S75" s="9">
        <v>245.03821351413745</v>
      </c>
      <c r="T75" s="9">
        <v>316.42123887056465</v>
      </c>
      <c r="U75" s="9">
        <v>366.5599039018241</v>
      </c>
      <c r="V75" s="9">
        <v>398.17405098826339</v>
      </c>
      <c r="W75" s="9">
        <v>418.34819979259953</v>
      </c>
      <c r="X75" s="9">
        <v>432.55861972448389</v>
      </c>
      <c r="Y75" s="9">
        <v>443.94057146439877</v>
      </c>
      <c r="Z75" s="9">
        <v>454.08111759742428</v>
      </c>
      <c r="AA75" s="9">
        <v>463.7468152810593</v>
      </c>
      <c r="AB75" s="9">
        <v>473.28674067636882</v>
      </c>
      <c r="AC75" s="9">
        <v>482.87623882328285</v>
      </c>
      <c r="AD75" s="9">
        <v>492.58958139468365</v>
      </c>
      <c r="AE75" s="9">
        <v>502.46704919577132</v>
      </c>
      <c r="AF75" s="9">
        <v>512.52938584967126</v>
      </c>
      <c r="AG75" s="9">
        <v>6349.4147163908847</v>
      </c>
    </row>
    <row r="76" spans="1:33" x14ac:dyDescent="0.2">
      <c r="A76" t="s">
        <v>40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</row>
    <row r="77" spans="1:33" x14ac:dyDescent="0.2">
      <c r="A77" s="12" t="s">
        <v>41</v>
      </c>
      <c r="B77" s="13">
        <v>2545.0516371580784</v>
      </c>
      <c r="C77" s="13">
        <v>4152.0832271669433</v>
      </c>
      <c r="D77" s="13">
        <v>2406.2862120673744</v>
      </c>
      <c r="E77" s="13">
        <v>2361.901546014059</v>
      </c>
      <c r="F77" s="13">
        <v>2409.1150198876521</v>
      </c>
      <c r="G77" s="13">
        <v>2457.2991716895367</v>
      </c>
      <c r="H77" s="13">
        <v>2506.4738457384033</v>
      </c>
      <c r="I77" s="13">
        <v>2556.5912771119438</v>
      </c>
      <c r="J77" s="13">
        <v>2607.7285989434381</v>
      </c>
      <c r="K77" s="13">
        <v>2659.8576214148052</v>
      </c>
      <c r="L77" s="13">
        <v>2713.0669123254725</v>
      </c>
      <c r="M77" s="13">
        <v>2767.3220103305653</v>
      </c>
      <c r="N77" s="13">
        <v>2822.6689310687866</v>
      </c>
      <c r="O77" s="13">
        <v>2879.1215882736933</v>
      </c>
      <c r="P77" s="13">
        <v>2936.703763831807</v>
      </c>
      <c r="Q77" s="13">
        <v>2995.454535079266</v>
      </c>
      <c r="R77" s="13">
        <v>3055.3733180214294</v>
      </c>
      <c r="S77" s="13">
        <v>3116.4692781463359</v>
      </c>
      <c r="T77" s="13">
        <v>3178.8087120293371</v>
      </c>
      <c r="U77" s="13">
        <v>3242.3859038229511</v>
      </c>
      <c r="V77" s="13">
        <v>3307.2115445018185</v>
      </c>
      <c r="W77" s="13">
        <v>3373.3635430193144</v>
      </c>
      <c r="X77" s="13">
        <v>3440.8338908207456</v>
      </c>
      <c r="Y77" s="13">
        <v>3509.6452866755089</v>
      </c>
      <c r="Z77" s="13">
        <v>3579.8272187505481</v>
      </c>
      <c r="AA77" s="13">
        <v>3651.4459919705864</v>
      </c>
      <c r="AB77" s="13">
        <v>3724.4600052261503</v>
      </c>
      <c r="AC77" s="13">
        <v>3798.9598025812729</v>
      </c>
      <c r="AD77" s="13">
        <v>3874.9365734280241</v>
      </c>
      <c r="AE77" s="13">
        <v>3952.4348996407093</v>
      </c>
      <c r="AF77" s="13">
        <v>4031.4930633873682</v>
      </c>
      <c r="AG77" s="13">
        <v>96614.37493012393</v>
      </c>
    </row>
    <row r="78" spans="1:33" x14ac:dyDescent="0.2">
      <c r="A78" t="s">
        <v>28</v>
      </c>
      <c r="B78" s="9">
        <v>341.88696662599335</v>
      </c>
      <c r="C78" s="9">
        <v>478.39431005939815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820.2812766853915</v>
      </c>
    </row>
    <row r="79" spans="1:33" x14ac:dyDescent="0.2">
      <c r="A79" t="s">
        <v>29</v>
      </c>
      <c r="B79" s="9">
        <v>1853.6379679016707</v>
      </c>
      <c r="C79" s="9">
        <v>3237.6300780489864</v>
      </c>
      <c r="D79" s="9">
        <v>1912.5873267109318</v>
      </c>
      <c r="E79" s="9">
        <v>1579.9115528650823</v>
      </c>
      <c r="F79" s="9">
        <v>1234.7986109014544</v>
      </c>
      <c r="G79" s="9">
        <v>955.05159898558964</v>
      </c>
      <c r="H79" s="9">
        <v>808.9668213790552</v>
      </c>
      <c r="I79" s="9">
        <v>761.89296223122676</v>
      </c>
      <c r="J79" s="9">
        <v>755.78677729048866</v>
      </c>
      <c r="K79" s="9">
        <v>759.25682270998277</v>
      </c>
      <c r="L79" s="9">
        <v>755.89842742371604</v>
      </c>
      <c r="M79" s="9">
        <v>728.48044484271747</v>
      </c>
      <c r="N79" s="9">
        <v>653.01362831567656</v>
      </c>
      <c r="O79" s="9">
        <v>513.69584560909573</v>
      </c>
      <c r="P79" s="9">
        <v>339.69636242477054</v>
      </c>
      <c r="Q79" s="9">
        <v>193.31145023725003</v>
      </c>
      <c r="R79" s="9">
        <v>100.85932239145245</v>
      </c>
      <c r="S79" s="9">
        <v>49.297667329148368</v>
      </c>
      <c r="T79" s="9">
        <v>22.773118487182263</v>
      </c>
      <c r="U79" s="9">
        <v>11.761052241092264</v>
      </c>
      <c r="V79" s="9">
        <v>10.86954925999652</v>
      </c>
      <c r="W79" s="9">
        <v>18.107949340544383</v>
      </c>
      <c r="X79" s="9">
        <v>36.472839242699983</v>
      </c>
      <c r="Y79" s="9">
        <v>2.1057871720048862</v>
      </c>
      <c r="Z79" s="9">
        <v>2.1478966892329079</v>
      </c>
      <c r="AA79" s="9">
        <v>2.1908675951824348</v>
      </c>
      <c r="AB79" s="9">
        <v>1.1173380015678873</v>
      </c>
      <c r="AC79" s="9">
        <v>1.1396879407738854</v>
      </c>
      <c r="AD79" s="9">
        <v>1.1624813595218653</v>
      </c>
      <c r="AE79" s="9">
        <v>3.952432418292733E-7</v>
      </c>
      <c r="AF79" s="9">
        <v>0</v>
      </c>
      <c r="AG79" s="9">
        <v>17303.622235323339</v>
      </c>
    </row>
    <row r="80" spans="1:33" x14ac:dyDescent="0.2">
      <c r="A80" t="s">
        <v>30</v>
      </c>
      <c r="B80" s="9">
        <v>302.73211070380745</v>
      </c>
      <c r="C80" s="9">
        <v>365.14624003841982</v>
      </c>
      <c r="D80" s="9">
        <v>493.67319801050013</v>
      </c>
      <c r="E80" s="9">
        <v>781.92835389575987</v>
      </c>
      <c r="F80" s="9">
        <v>1174.1626349335668</v>
      </c>
      <c r="G80" s="9">
        <v>1501.8638172752242</v>
      </c>
      <c r="H80" s="9">
        <v>1696.5492854134011</v>
      </c>
      <c r="I80" s="9">
        <v>1792.3095824840639</v>
      </c>
      <c r="J80" s="9">
        <v>1845.9966721854621</v>
      </c>
      <c r="K80" s="9">
        <v>1885.8898800044271</v>
      </c>
      <c r="L80" s="9">
        <v>1921.2873385477228</v>
      </c>
      <c r="M80" s="9">
        <v>1954.2335716532205</v>
      </c>
      <c r="N80" s="9">
        <v>1984.1070905671138</v>
      </c>
      <c r="O80" s="9">
        <v>2008.8113937020914</v>
      </c>
      <c r="P80" s="9">
        <v>2026.0544870132185</v>
      </c>
      <c r="Q80" s="9">
        <v>2036.5163345329886</v>
      </c>
      <c r="R80" s="9">
        <v>2046.2030844115009</v>
      </c>
      <c r="S80" s="9">
        <v>2062.070542669459</v>
      </c>
      <c r="T80" s="9">
        <v>2086.1165761093112</v>
      </c>
      <c r="U80" s="9">
        <v>2115.9985215099809</v>
      </c>
      <c r="V80" s="9">
        <v>2148.1080931298839</v>
      </c>
      <c r="W80" s="9">
        <v>2178.7858116613124</v>
      </c>
      <c r="X80" s="9">
        <v>2204.9827198555463</v>
      </c>
      <c r="Y80" s="9">
        <v>2226.7203038274938</v>
      </c>
      <c r="Z80" s="9">
        <v>2248.7302466843671</v>
      </c>
      <c r="AA80" s="9">
        <v>2276.4897325976854</v>
      </c>
      <c r="AB80" s="9">
        <v>2311.4129718376053</v>
      </c>
      <c r="AC80" s="9">
        <v>2351.9510758938918</v>
      </c>
      <c r="AD80" s="9">
        <v>2396.1253952488751</v>
      </c>
      <c r="AE80" s="9">
        <v>2442.6438105251409</v>
      </c>
      <c r="AF80" s="9">
        <v>2490.8139483773621</v>
      </c>
      <c r="AG80" s="25">
        <v>57358.414825300402</v>
      </c>
    </row>
    <row r="81" spans="1:33" x14ac:dyDescent="0.2">
      <c r="A81" t="s">
        <v>31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</row>
    <row r="82" spans="1:33" x14ac:dyDescent="0.2">
      <c r="A82" t="s">
        <v>32</v>
      </c>
      <c r="B82" s="9">
        <v>0</v>
      </c>
      <c r="C82" s="9">
        <v>0</v>
      </c>
      <c r="D82" s="9">
        <v>2.4062862120673746E-2</v>
      </c>
      <c r="E82" s="9">
        <v>5.809049614390658E-2</v>
      </c>
      <c r="F82" s="9">
        <v>0.14571845382743051</v>
      </c>
      <c r="G82" s="9">
        <v>0.36547041985662732</v>
      </c>
      <c r="H82" s="9">
        <v>0.9162380052462894</v>
      </c>
      <c r="I82" s="9">
        <v>2.2945616352564415</v>
      </c>
      <c r="J82" s="9">
        <v>5.7315691935939457</v>
      </c>
      <c r="K82" s="9">
        <v>14.227056552882472</v>
      </c>
      <c r="L82" s="9">
        <v>34.787625200938891</v>
      </c>
      <c r="M82" s="9">
        <v>82.149933895561219</v>
      </c>
      <c r="N82" s="9">
        <v>180.08718331438169</v>
      </c>
      <c r="O82" s="9">
        <v>344.77879029345837</v>
      </c>
      <c r="P82" s="9">
        <v>546.54492600176457</v>
      </c>
      <c r="Q82" s="9">
        <v>719.59628492982552</v>
      </c>
      <c r="R82" s="9">
        <v>832.4080259686915</v>
      </c>
      <c r="S82" s="9">
        <v>898.00804580106762</v>
      </c>
      <c r="T82" s="9">
        <v>937.9588593707856</v>
      </c>
      <c r="U82" s="9">
        <v>966.1475967435897</v>
      </c>
      <c r="V82" s="9">
        <v>989.4286940757911</v>
      </c>
      <c r="W82" s="9">
        <v>1010.8730904914187</v>
      </c>
      <c r="X82" s="9">
        <v>1028.7586072058509</v>
      </c>
      <c r="Y82" s="9">
        <v>1105.9916212759401</v>
      </c>
      <c r="Z82" s="9">
        <v>1150.2583859174372</v>
      </c>
      <c r="AA82" s="9">
        <v>1190.3310229955239</v>
      </c>
      <c r="AB82" s="9">
        <v>1225.7699368290041</v>
      </c>
      <c r="AC82" s="9">
        <v>1255.950038859693</v>
      </c>
      <c r="AD82" s="9">
        <v>1283.9151560807236</v>
      </c>
      <c r="AE82" s="9">
        <v>1312.1754340452267</v>
      </c>
      <c r="AF82" s="9">
        <v>1339.1072532464345</v>
      </c>
      <c r="AG82" s="9">
        <v>18458.789280162036</v>
      </c>
    </row>
    <row r="83" spans="1:33" x14ac:dyDescent="0.2">
      <c r="A83" t="s">
        <v>33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</row>
    <row r="84" spans="1:33" x14ac:dyDescent="0.2">
      <c r="A84" t="s">
        <v>36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</row>
    <row r="85" spans="1:33" x14ac:dyDescent="0.2">
      <c r="A85" t="s">
        <v>34</v>
      </c>
      <c r="B85" s="9">
        <v>0</v>
      </c>
      <c r="C85" s="9">
        <v>0</v>
      </c>
      <c r="D85" s="9">
        <v>1.6244838217666846E-3</v>
      </c>
      <c r="E85" s="9">
        <v>3.5487570728861238E-3</v>
      </c>
      <c r="F85" s="9">
        <v>8.0555988035003311E-3</v>
      </c>
      <c r="G85" s="9">
        <v>1.8285008866459014E-2</v>
      </c>
      <c r="H85" s="9">
        <v>4.1500940700813616E-2</v>
      </c>
      <c r="I85" s="9">
        <v>9.4170761396779892E-2</v>
      </c>
      <c r="J85" s="9">
        <v>0.21358027389354459</v>
      </c>
      <c r="K85" s="9">
        <v>0.48386214751290718</v>
      </c>
      <c r="L85" s="9">
        <v>1.0935211530945506</v>
      </c>
      <c r="M85" s="9">
        <v>2.4580599390660729</v>
      </c>
      <c r="N85" s="9">
        <v>5.4610288716145048</v>
      </c>
      <c r="O85" s="9">
        <v>11.835558669047712</v>
      </c>
      <c r="P85" s="9">
        <v>24.407988392053436</v>
      </c>
      <c r="Q85" s="9">
        <v>46.030465379201821</v>
      </c>
      <c r="R85" s="9">
        <v>75.902885249784489</v>
      </c>
      <c r="S85" s="9">
        <v>107.09302234666129</v>
      </c>
      <c r="T85" s="9">
        <v>131.96015806205801</v>
      </c>
      <c r="U85" s="9">
        <v>148.4787333282878</v>
      </c>
      <c r="V85" s="9">
        <v>158.80520803614704</v>
      </c>
      <c r="W85" s="9">
        <v>165.59669152603857</v>
      </c>
      <c r="X85" s="9">
        <v>170.61972451664826</v>
      </c>
      <c r="Y85" s="9">
        <v>174.82757440006995</v>
      </c>
      <c r="Z85" s="9">
        <v>178.69068945951096</v>
      </c>
      <c r="AA85" s="9">
        <v>182.43436878219481</v>
      </c>
      <c r="AB85" s="9">
        <v>186.15975855797276</v>
      </c>
      <c r="AC85" s="9">
        <v>189.91899988691418</v>
      </c>
      <c r="AD85" s="9">
        <v>193.7335407389036</v>
      </c>
      <c r="AE85" s="9">
        <v>197.61565467509865</v>
      </c>
      <c r="AF85" s="9">
        <v>201.57186176357132</v>
      </c>
      <c r="AG85" s="9">
        <v>2555.5601217060084</v>
      </c>
    </row>
    <row r="86" spans="1:33" x14ac:dyDescent="0.2">
      <c r="A86" t="s">
        <v>40</v>
      </c>
      <c r="B86" s="9">
        <v>46.794591926607012</v>
      </c>
      <c r="C86" s="9">
        <v>70.912599020138799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117.70719094674581</v>
      </c>
    </row>
    <row r="87" spans="1:33" x14ac:dyDescent="0.2">
      <c r="A87" s="2" t="s">
        <v>42</v>
      </c>
      <c r="B87" s="3">
        <v>525868.54405000003</v>
      </c>
      <c r="C87" s="3">
        <v>741377.41555281065</v>
      </c>
      <c r="D87" s="3">
        <v>435573.34601448436</v>
      </c>
      <c r="E87" s="3">
        <v>351659.29643704998</v>
      </c>
      <c r="F87" s="3">
        <v>349039.98787968722</v>
      </c>
      <c r="G87" s="3">
        <v>399422.21794004121</v>
      </c>
      <c r="H87" s="3">
        <v>387016.94768447353</v>
      </c>
      <c r="I87" s="3">
        <v>364689.76792990009</v>
      </c>
      <c r="J87" s="3">
        <v>335744.83970056893</v>
      </c>
      <c r="K87" s="3">
        <v>317552.9309743183</v>
      </c>
      <c r="L87" s="3">
        <v>291089.99963472597</v>
      </c>
      <c r="M87" s="3">
        <v>283648.38220667461</v>
      </c>
      <c r="N87" s="3">
        <v>120865.09976517063</v>
      </c>
      <c r="O87" s="3">
        <v>156993.09113221202</v>
      </c>
      <c r="P87" s="3">
        <v>248915.09278785018</v>
      </c>
      <c r="Q87" s="3">
        <v>248087.78984433869</v>
      </c>
      <c r="R87" s="3">
        <v>219972.08631014312</v>
      </c>
      <c r="S87" s="3">
        <v>111702.0779194576</v>
      </c>
      <c r="T87" s="3">
        <v>138402.94782150318</v>
      </c>
      <c r="U87" s="3">
        <v>155105.03743110999</v>
      </c>
      <c r="V87" s="3">
        <v>185770.3409940438</v>
      </c>
      <c r="W87" s="3">
        <v>172332.72199270959</v>
      </c>
      <c r="X87" s="3">
        <v>190067.12932538561</v>
      </c>
      <c r="Y87" s="3">
        <v>192347.95957135479</v>
      </c>
      <c r="Z87" s="3">
        <v>194656.45790063581</v>
      </c>
      <c r="AA87" s="3">
        <v>164160.29872719198</v>
      </c>
      <c r="AB87" s="3">
        <v>132641.39909358919</v>
      </c>
      <c r="AC87" s="3">
        <v>116989.4320763259</v>
      </c>
      <c r="AD87" s="3">
        <v>100978.9344303265</v>
      </c>
      <c r="AE87" s="3">
        <v>84653.941315342585</v>
      </c>
      <c r="AF87" s="3">
        <v>85077.113082169599</v>
      </c>
      <c r="AG87" s="3">
        <v>7802402.6275255959</v>
      </c>
    </row>
    <row r="88" spans="1:33" x14ac:dyDescent="0.2">
      <c r="A88" t="s">
        <v>17</v>
      </c>
      <c r="B88" s="9">
        <v>525279.72904122726</v>
      </c>
      <c r="C88" s="9">
        <v>740470.41442262335</v>
      </c>
      <c r="D88" s="9">
        <v>433290.71214292658</v>
      </c>
      <c r="E88" s="9">
        <v>346697.3618418827</v>
      </c>
      <c r="F88" s="9">
        <v>335989.13095287047</v>
      </c>
      <c r="G88" s="9">
        <v>361422.75046523119</v>
      </c>
      <c r="H88" s="9">
        <v>301758.61426467664</v>
      </c>
      <c r="I88" s="9">
        <v>208999.13581786095</v>
      </c>
      <c r="J88" s="9">
        <v>116903.01648437219</v>
      </c>
      <c r="K88" s="9">
        <v>60812.859346118174</v>
      </c>
      <c r="L88" s="9">
        <v>32913.858918467071</v>
      </c>
      <c r="M88" s="9">
        <v>22761.739016228152</v>
      </c>
      <c r="N88" s="9">
        <v>8164.5598408777605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3495463.8825553623</v>
      </c>
    </row>
    <row r="89" spans="1:33" x14ac:dyDescent="0.2">
      <c r="A89" t="s">
        <v>18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</row>
    <row r="90" spans="1:33" x14ac:dyDescent="0.2">
      <c r="A90" t="s">
        <v>19</v>
      </c>
      <c r="B90" s="9">
        <v>118.32042241125001</v>
      </c>
      <c r="C90" s="9">
        <v>192.98054126839659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311.3009636796466</v>
      </c>
    </row>
    <row r="91" spans="1:33" x14ac:dyDescent="0.2">
      <c r="A91" t="s">
        <v>20</v>
      </c>
      <c r="B91" s="9">
        <v>10.41219717219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10.41219717219</v>
      </c>
    </row>
    <row r="92" spans="1:33" x14ac:dyDescent="0.2">
      <c r="A92" t="s">
        <v>43</v>
      </c>
      <c r="B92" s="9">
        <v>460.08238918934501</v>
      </c>
      <c r="C92" s="9">
        <v>714.02058891891193</v>
      </c>
      <c r="D92" s="9">
        <v>2282.6338715577813</v>
      </c>
      <c r="E92" s="9">
        <v>4961.9345951673158</v>
      </c>
      <c r="F92" s="9">
        <v>13050.856926816761</v>
      </c>
      <c r="G92" s="9">
        <v>37999.467474810051</v>
      </c>
      <c r="H92" s="9">
        <v>85258.333419796909</v>
      </c>
      <c r="I92" s="9">
        <v>155690.63211203911</v>
      </c>
      <c r="J92" s="9">
        <v>218841.82321619673</v>
      </c>
      <c r="K92" s="9">
        <v>256740.07162820012</v>
      </c>
      <c r="L92" s="9">
        <v>258176.14071625887</v>
      </c>
      <c r="M92" s="9">
        <v>260886.64319044646</v>
      </c>
      <c r="N92" s="9">
        <v>112700.53992429287</v>
      </c>
      <c r="O92" s="9">
        <v>156993.09113221202</v>
      </c>
      <c r="P92" s="9">
        <v>248915.09278785018</v>
      </c>
      <c r="Q92" s="9">
        <v>248087.78984433869</v>
      </c>
      <c r="R92" s="9">
        <v>219972.08631014312</v>
      </c>
      <c r="S92" s="9">
        <v>111702.0779194576</v>
      </c>
      <c r="T92" s="9">
        <v>138402.94782150318</v>
      </c>
      <c r="U92" s="9">
        <v>155105.03743110999</v>
      </c>
      <c r="V92" s="9">
        <v>185770.3409940438</v>
      </c>
      <c r="W92" s="9">
        <v>172332.72199270959</v>
      </c>
      <c r="X92" s="9">
        <v>190067.12932538561</v>
      </c>
      <c r="Y92" s="9">
        <v>192347.95957135479</v>
      </c>
      <c r="Z92" s="9">
        <v>194656.45790063581</v>
      </c>
      <c r="AA92" s="9">
        <v>164160.29872719198</v>
      </c>
      <c r="AB92" s="9">
        <v>132641.39909358919</v>
      </c>
      <c r="AC92" s="9">
        <v>116989.4320763259</v>
      </c>
      <c r="AD92" s="9">
        <v>100978.9344303265</v>
      </c>
      <c r="AE92" s="9">
        <v>84653.941315342585</v>
      </c>
      <c r="AF92" s="9">
        <v>85077.113082169599</v>
      </c>
      <c r="AG92" s="9">
        <v>4306617.0318093812</v>
      </c>
    </row>
    <row r="93" spans="1:33" x14ac:dyDescent="0.2">
      <c r="A93" t="s">
        <v>22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</row>
    <row r="94" spans="1:33" x14ac:dyDescent="0.2">
      <c r="A94" t="s">
        <v>23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</row>
    <row r="95" spans="1:33" x14ac:dyDescent="0.2">
      <c r="A95" t="s">
        <v>24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</row>
    <row r="96" spans="1:33" x14ac:dyDescent="0.2">
      <c r="A96" s="1" t="s">
        <v>3</v>
      </c>
      <c r="B96" s="14">
        <v>718225.00000000012</v>
      </c>
      <c r="C96" s="14">
        <v>996017.17430000007</v>
      </c>
      <c r="D96" s="14">
        <v>678461.04219999991</v>
      </c>
      <c r="E96" s="14">
        <v>610784.70940000005</v>
      </c>
      <c r="F96" s="14">
        <v>577500.23640000005</v>
      </c>
      <c r="G96" s="14">
        <v>607419.74710000004</v>
      </c>
      <c r="H96" s="14">
        <v>591667.70779999997</v>
      </c>
      <c r="I96" s="14">
        <v>561201.05000000005</v>
      </c>
      <c r="J96" s="14">
        <v>587419.39099999995</v>
      </c>
      <c r="K96" s="14">
        <v>529932.31510000001</v>
      </c>
      <c r="L96" s="14">
        <v>519474.26119999995</v>
      </c>
      <c r="M96" s="14">
        <v>457853.33469999995</v>
      </c>
      <c r="N96" s="14">
        <v>310392.8149</v>
      </c>
      <c r="O96" s="14">
        <v>343158.79800000001</v>
      </c>
      <c r="P96" s="14">
        <v>406986.02169999992</v>
      </c>
      <c r="Q96" s="14">
        <v>392245.44270000001</v>
      </c>
      <c r="R96" s="14">
        <v>361182.54070000001</v>
      </c>
      <c r="S96" s="14">
        <v>242047.63269999999</v>
      </c>
      <c r="T96" s="14">
        <v>281000.67369999998</v>
      </c>
      <c r="U96" s="14">
        <v>312105.17749999999</v>
      </c>
      <c r="V96" s="14">
        <v>324148.82689999999</v>
      </c>
      <c r="W96" s="14">
        <v>333569.58529999998</v>
      </c>
      <c r="X96" s="14">
        <v>342406.5368</v>
      </c>
      <c r="Y96" s="14">
        <v>332543.74819999997</v>
      </c>
      <c r="Z96" s="14">
        <v>338710.86709999997</v>
      </c>
      <c r="AA96" s="14">
        <v>296260.47399999999</v>
      </c>
      <c r="AB96" s="14">
        <v>283102.99959999998</v>
      </c>
      <c r="AC96" s="14">
        <v>272100.71909999999</v>
      </c>
      <c r="AD96" s="14">
        <v>251120.79049999997</v>
      </c>
      <c r="AE96" s="14">
        <v>236425.21969999996</v>
      </c>
      <c r="AF96" s="14">
        <v>230431.39120000001</v>
      </c>
      <c r="AG96" s="14">
        <v>13325896.229499999</v>
      </c>
    </row>
    <row r="98" spans="1:33" x14ac:dyDescent="0.2">
      <c r="B98" s="18">
        <f t="shared" ref="B98:AE98" si="0">B70+B71+B80</f>
        <v>360.76925722008281</v>
      </c>
      <c r="C98" s="18">
        <f t="shared" si="0"/>
        <v>402.67792354083167</v>
      </c>
      <c r="D98" s="18">
        <f t="shared" si="0"/>
        <v>515.76237291706855</v>
      </c>
      <c r="E98" s="18">
        <f t="shared" si="0"/>
        <v>850.65837160086619</v>
      </c>
      <c r="F98" s="18">
        <f t="shared" si="0"/>
        <v>1389.1173422541178</v>
      </c>
      <c r="G98" s="18">
        <f t="shared" si="0"/>
        <v>2091.551145970825</v>
      </c>
      <c r="H98" s="18">
        <f t="shared" si="0"/>
        <v>2924.7588325398874</v>
      </c>
      <c r="I98" s="18">
        <f t="shared" si="0"/>
        <v>3618.694162616106</v>
      </c>
      <c r="J98" s="18">
        <f t="shared" si="0"/>
        <v>4006.9683864366521</v>
      </c>
      <c r="K98" s="18">
        <f t="shared" si="0"/>
        <v>4201.6124521311503</v>
      </c>
      <c r="L98" s="18">
        <f t="shared" si="0"/>
        <v>4319.8494112012086</v>
      </c>
      <c r="M98" s="18">
        <f t="shared" si="0"/>
        <v>4412.1641717899593</v>
      </c>
      <c r="N98" s="18">
        <f t="shared" si="0"/>
        <v>4494.6884002335046</v>
      </c>
      <c r="O98" s="18">
        <f t="shared" si="0"/>
        <v>4570.6542417056125</v>
      </c>
      <c r="P98" s="18">
        <f t="shared" si="0"/>
        <v>4639.4400912792689</v>
      </c>
      <c r="Q98" s="18">
        <f t="shared" si="0"/>
        <v>4702.2674422246318</v>
      </c>
      <c r="R98" s="18">
        <f t="shared" si="0"/>
        <v>4765.2962965785828</v>
      </c>
      <c r="S98" s="18">
        <f t="shared" si="0"/>
        <v>4835.5368262815082</v>
      </c>
      <c r="T98" s="18">
        <f t="shared" si="0"/>
        <v>4915.0591511399725</v>
      </c>
      <c r="U98" s="18">
        <f t="shared" si="0"/>
        <v>5001.5189228891541</v>
      </c>
      <c r="V98" s="18">
        <f t="shared" si="0"/>
        <v>5091.3179722182067</v>
      </c>
      <c r="W98" s="18">
        <f t="shared" si="0"/>
        <v>5180.8660643814501</v>
      </c>
      <c r="X98" s="18">
        <f t="shared" si="0"/>
        <v>5267.1069275321133</v>
      </c>
      <c r="Y98" s="18">
        <f t="shared" si="0"/>
        <v>5350.0821027403508</v>
      </c>
      <c r="Z98" s="18">
        <f t="shared" si="0"/>
        <v>5434.54942538253</v>
      </c>
      <c r="AA98" s="18">
        <f t="shared" si="0"/>
        <v>5526.045036676619</v>
      </c>
      <c r="AB98" s="18">
        <f t="shared" si="0"/>
        <v>5625.9460987649727</v>
      </c>
      <c r="AC98" s="18">
        <f t="shared" si="0"/>
        <v>5732.7842891424516</v>
      </c>
      <c r="AD98" s="18">
        <f t="shared" si="0"/>
        <v>5844.5731116964689</v>
      </c>
      <c r="AE98" s="18">
        <f t="shared" si="0"/>
        <v>5960.0601196002099</v>
      </c>
      <c r="AF98" s="18">
        <f>AF70+AF71+AF80</f>
        <v>6078.5870069852535</v>
      </c>
      <c r="AG98" s="18">
        <f>AG70+AG71+AG80</f>
        <v>128110.96335767163</v>
      </c>
    </row>
    <row r="102" spans="1:33" x14ac:dyDescent="0.2">
      <c r="A102" s="2" t="s">
        <v>4</v>
      </c>
      <c r="B102" s="2">
        <v>2020</v>
      </c>
      <c r="C102" s="2">
        <v>2021</v>
      </c>
      <c r="D102" s="2">
        <v>2022</v>
      </c>
      <c r="E102" s="2">
        <v>2023</v>
      </c>
      <c r="F102" s="2">
        <v>2024</v>
      </c>
      <c r="G102" s="2">
        <v>2025</v>
      </c>
      <c r="H102" s="2">
        <v>2026</v>
      </c>
      <c r="I102" s="2">
        <v>2027</v>
      </c>
      <c r="J102" s="2">
        <v>2028</v>
      </c>
      <c r="K102" s="2">
        <v>2029</v>
      </c>
      <c r="L102" s="2">
        <v>2030</v>
      </c>
      <c r="M102" s="2">
        <v>2031</v>
      </c>
      <c r="N102" s="2">
        <v>2032</v>
      </c>
      <c r="O102" s="2">
        <v>2033</v>
      </c>
      <c r="P102" s="2">
        <v>2034</v>
      </c>
      <c r="Q102" s="2">
        <v>2035</v>
      </c>
      <c r="R102" s="2">
        <v>2036</v>
      </c>
      <c r="S102" s="2">
        <v>2037</v>
      </c>
      <c r="T102" s="2">
        <v>2038</v>
      </c>
      <c r="U102" s="2">
        <v>2039</v>
      </c>
      <c r="V102" s="2">
        <v>2040</v>
      </c>
      <c r="W102" s="2">
        <v>2041</v>
      </c>
      <c r="X102" s="2">
        <v>2042</v>
      </c>
      <c r="Y102" s="2">
        <v>2043</v>
      </c>
      <c r="Z102" s="2">
        <v>2044</v>
      </c>
      <c r="AA102" s="2">
        <v>2045</v>
      </c>
      <c r="AB102" s="2">
        <v>2046</v>
      </c>
      <c r="AC102" s="2">
        <v>2047</v>
      </c>
      <c r="AD102" s="2">
        <v>2048</v>
      </c>
      <c r="AE102" s="2">
        <v>2049</v>
      </c>
      <c r="AF102" s="2">
        <v>2050</v>
      </c>
    </row>
    <row r="103" spans="1:33" x14ac:dyDescent="0.2">
      <c r="A103" t="s">
        <v>17</v>
      </c>
      <c r="B103" s="18">
        <f t="shared" ref="B103:AF108" si="1">B12+B21</f>
        <v>93594.920785954382</v>
      </c>
      <c r="C103" s="18">
        <f t="shared" si="1"/>
        <v>114236.01224566376</v>
      </c>
      <c r="D103" s="18">
        <f t="shared" si="1"/>
        <v>115152.37462988828</v>
      </c>
      <c r="E103" s="18">
        <f t="shared" si="1"/>
        <v>115009.55636982206</v>
      </c>
      <c r="F103" s="18">
        <f t="shared" si="1"/>
        <v>118726.28869466162</v>
      </c>
      <c r="G103" s="18">
        <f t="shared" si="1"/>
        <v>102022.0674266061</v>
      </c>
      <c r="H103" s="18">
        <f t="shared" si="1"/>
        <v>80601.559441485049</v>
      </c>
      <c r="I103" s="18">
        <f t="shared" si="1"/>
        <v>62646.745182284067</v>
      </c>
      <c r="J103" s="18">
        <f t="shared" si="1"/>
        <v>49860.458820182845</v>
      </c>
      <c r="K103" s="18">
        <f t="shared" si="1"/>
        <v>41590.47515402663</v>
      </c>
      <c r="L103" s="18">
        <f t="shared" si="1"/>
        <v>35901.283689473166</v>
      </c>
      <c r="M103" s="18">
        <f t="shared" si="1"/>
        <v>31473.308788403287</v>
      </c>
      <c r="N103" s="18">
        <f t="shared" si="1"/>
        <v>27788.063209450665</v>
      </c>
      <c r="O103" s="18">
        <f t="shared" si="1"/>
        <v>24354.203642777378</v>
      </c>
      <c r="P103" s="18">
        <f t="shared" si="1"/>
        <v>21078.553236096832</v>
      </c>
      <c r="Q103" s="18">
        <f t="shared" si="1"/>
        <v>17974.664343399629</v>
      </c>
      <c r="R103" s="18">
        <f t="shared" si="1"/>
        <v>15126.422628520104</v>
      </c>
      <c r="S103" s="18">
        <f t="shared" si="1"/>
        <v>12620.899855040134</v>
      </c>
      <c r="T103" s="18">
        <f t="shared" si="1"/>
        <v>10515.412237887218</v>
      </c>
      <c r="U103" s="18">
        <f t="shared" si="1"/>
        <v>8819.8240287966855</v>
      </c>
      <c r="V103" s="18">
        <f t="shared" si="1"/>
        <v>7501.9475398330824</v>
      </c>
      <c r="W103" s="18">
        <f t="shared" si="1"/>
        <v>4852.6225252769564</v>
      </c>
      <c r="X103" s="18">
        <f t="shared" si="1"/>
        <v>3709.2994295171447</v>
      </c>
      <c r="Y103" s="18">
        <f t="shared" si="1"/>
        <v>2254.58536742563</v>
      </c>
      <c r="Z103" s="18">
        <f t="shared" si="1"/>
        <v>1705.6512699894349</v>
      </c>
      <c r="AA103" s="18">
        <f t="shared" si="1"/>
        <v>0</v>
      </c>
      <c r="AB103" s="18">
        <f t="shared" si="1"/>
        <v>0</v>
      </c>
      <c r="AC103" s="18">
        <f t="shared" si="1"/>
        <v>0</v>
      </c>
      <c r="AD103" s="18">
        <f t="shared" si="1"/>
        <v>0</v>
      </c>
      <c r="AE103" s="18">
        <f t="shared" si="1"/>
        <v>0</v>
      </c>
      <c r="AF103" s="18">
        <f t="shared" si="1"/>
        <v>0</v>
      </c>
    </row>
    <row r="104" spans="1:33" x14ac:dyDescent="0.2">
      <c r="A104" t="s">
        <v>18</v>
      </c>
      <c r="B104" s="18">
        <f t="shared" si="1"/>
        <v>2117.6685569466695</v>
      </c>
      <c r="C104" s="18">
        <f t="shared" si="1"/>
        <v>2299.5682330998884</v>
      </c>
      <c r="D104" s="18">
        <f t="shared" si="1"/>
        <v>165.78223818262569</v>
      </c>
      <c r="E104" s="18">
        <f t="shared" si="1"/>
        <v>31.84285193737778</v>
      </c>
      <c r="F104" s="18">
        <f t="shared" si="1"/>
        <v>21.357106402997275</v>
      </c>
      <c r="G104" s="18">
        <f t="shared" si="1"/>
        <v>17.587771090435286</v>
      </c>
      <c r="H104" s="18">
        <f t="shared" si="1"/>
        <v>15.659753768486706</v>
      </c>
      <c r="I104" s="18">
        <f t="shared" si="1"/>
        <v>14.423126258677398</v>
      </c>
      <c r="J104" s="18">
        <f t="shared" si="1"/>
        <v>13.706652313235088</v>
      </c>
      <c r="K104" s="18">
        <f t="shared" si="1"/>
        <v>13.049965678165044</v>
      </c>
      <c r="L104" s="18">
        <f t="shared" si="1"/>
        <v>12.594946789236822</v>
      </c>
      <c r="M104" s="18">
        <f t="shared" si="1"/>
        <v>12.111641577881768</v>
      </c>
      <c r="N104" s="18">
        <f t="shared" si="1"/>
        <v>11.727732897256109</v>
      </c>
      <c r="O104" s="18">
        <f t="shared" si="1"/>
        <v>11.332339168205397</v>
      </c>
      <c r="P104" s="18">
        <f t="shared" si="1"/>
        <v>11.041740567814612</v>
      </c>
      <c r="Q104" s="18">
        <f t="shared" si="1"/>
        <v>10.746064502011842</v>
      </c>
      <c r="R104" s="18">
        <f t="shared" si="1"/>
        <v>10.345839359710601</v>
      </c>
      <c r="S104" s="18">
        <f t="shared" si="1"/>
        <v>10.054055850498489</v>
      </c>
      <c r="T104" s="18">
        <f t="shared" si="1"/>
        <v>9.766626698920863</v>
      </c>
      <c r="U104" s="18">
        <f t="shared" si="1"/>
        <v>9.4853369023862317</v>
      </c>
      <c r="V104" s="18">
        <f t="shared" si="1"/>
        <v>9.2114446148315832</v>
      </c>
      <c r="W104" s="18">
        <f t="shared" si="1"/>
        <v>8.945860178580233</v>
      </c>
      <c r="X104" s="18">
        <f t="shared" si="1"/>
        <v>8.6891446136766302</v>
      </c>
      <c r="Y104" s="18">
        <f t="shared" si="1"/>
        <v>6.8489846653418489</v>
      </c>
      <c r="Z104" s="18">
        <f t="shared" si="1"/>
        <v>6.9174549384949255</v>
      </c>
      <c r="AA104" s="18">
        <f t="shared" si="1"/>
        <v>0</v>
      </c>
      <c r="AB104" s="18">
        <f t="shared" si="1"/>
        <v>0</v>
      </c>
      <c r="AC104" s="18">
        <f t="shared" si="1"/>
        <v>0</v>
      </c>
      <c r="AD104" s="18">
        <f t="shared" si="1"/>
        <v>0</v>
      </c>
      <c r="AE104" s="18">
        <f t="shared" si="1"/>
        <v>0</v>
      </c>
      <c r="AF104" s="18">
        <f t="shared" si="1"/>
        <v>0</v>
      </c>
    </row>
    <row r="105" spans="1:33" x14ac:dyDescent="0.2">
      <c r="A105" t="s">
        <v>19</v>
      </c>
      <c r="B105" s="18">
        <f t="shared" si="1"/>
        <v>64.451669889658717</v>
      </c>
      <c r="C105" s="18">
        <f t="shared" si="1"/>
        <v>56.281131739476159</v>
      </c>
      <c r="D105" s="18">
        <f t="shared" si="1"/>
        <v>72.150046590333659</v>
      </c>
      <c r="E105" s="18">
        <f t="shared" si="1"/>
        <v>167.90242051961036</v>
      </c>
      <c r="F105" s="18">
        <f t="shared" si="1"/>
        <v>1131.1865768742412</v>
      </c>
      <c r="G105" s="18">
        <f t="shared" si="1"/>
        <v>3807.8695139033157</v>
      </c>
      <c r="H105" s="18">
        <f t="shared" si="1"/>
        <v>5909.6005274527652</v>
      </c>
      <c r="I105" s="18">
        <f t="shared" si="1"/>
        <v>6857.8110056105061</v>
      </c>
      <c r="J105" s="18">
        <f t="shared" si="1"/>
        <v>7210.4360737050629</v>
      </c>
      <c r="K105" s="18">
        <f t="shared" si="1"/>
        <v>7589.1193054267424</v>
      </c>
      <c r="L105" s="18">
        <f t="shared" si="1"/>
        <v>7785.5721261224262</v>
      </c>
      <c r="M105" s="18">
        <f t="shared" si="1"/>
        <v>7259.7012377525116</v>
      </c>
      <c r="N105" s="18">
        <f t="shared" si="1"/>
        <v>7488.8209515871295</v>
      </c>
      <c r="O105" s="18">
        <f t="shared" si="1"/>
        <v>7902.5122416130334</v>
      </c>
      <c r="P105" s="18">
        <f t="shared" si="1"/>
        <v>8769.5600610835318</v>
      </c>
      <c r="Q105" s="18">
        <f t="shared" si="1"/>
        <v>9739.7634031895377</v>
      </c>
      <c r="R105" s="18">
        <f t="shared" si="1"/>
        <v>10719.442005002507</v>
      </c>
      <c r="S105" s="18">
        <f t="shared" si="1"/>
        <v>11605.237006073456</v>
      </c>
      <c r="T105" s="18">
        <f t="shared" si="1"/>
        <v>12314.39166204209</v>
      </c>
      <c r="U105" s="18">
        <f t="shared" si="1"/>
        <v>12805.384962577167</v>
      </c>
      <c r="V105" s="18">
        <f t="shared" si="1"/>
        <v>13078.675039105126</v>
      </c>
      <c r="W105" s="18">
        <f t="shared" si="1"/>
        <v>13163.970402502136</v>
      </c>
      <c r="X105" s="18">
        <f t="shared" si="1"/>
        <v>13103.026029835381</v>
      </c>
      <c r="Y105" s="18">
        <f t="shared" si="1"/>
        <v>10973.108197444377</v>
      </c>
      <c r="Z105" s="18">
        <f t="shared" si="1"/>
        <v>11088.899492331029</v>
      </c>
      <c r="AA105" s="18">
        <f t="shared" si="1"/>
        <v>9948.9651312251135</v>
      </c>
      <c r="AB105" s="18">
        <f t="shared" si="1"/>
        <v>9184.19753891039</v>
      </c>
      <c r="AC105" s="18">
        <f t="shared" si="1"/>
        <v>8379.7790657463429</v>
      </c>
      <c r="AD105" s="18">
        <f t="shared" si="1"/>
        <v>7233.6525478115764</v>
      </c>
      <c r="AE105" s="18">
        <f t="shared" si="1"/>
        <v>6521.6582678277809</v>
      </c>
      <c r="AF105" s="18">
        <f t="shared" si="1"/>
        <v>5794.7048711775169</v>
      </c>
    </row>
    <row r="106" spans="1:33" x14ac:dyDescent="0.2">
      <c r="A106" t="s">
        <v>20</v>
      </c>
      <c r="B106" s="18">
        <f t="shared" si="1"/>
        <v>537.73003166118554</v>
      </c>
      <c r="C106" s="18">
        <f t="shared" si="1"/>
        <v>327.20278725828501</v>
      </c>
      <c r="D106" s="18">
        <f t="shared" si="1"/>
        <v>545.32032444260392</v>
      </c>
      <c r="E106" s="18">
        <f t="shared" si="1"/>
        <v>447.09076269913976</v>
      </c>
      <c r="F106" s="18">
        <f t="shared" si="1"/>
        <v>661.60551924663366</v>
      </c>
      <c r="G106" s="18">
        <f t="shared" si="1"/>
        <v>610.66027255181734</v>
      </c>
      <c r="H106" s="18">
        <f t="shared" si="1"/>
        <v>537.98681649497985</v>
      </c>
      <c r="I106" s="18">
        <f t="shared" si="1"/>
        <v>467.47221109392592</v>
      </c>
      <c r="J106" s="18">
        <f t="shared" si="1"/>
        <v>376.93009011186564</v>
      </c>
      <c r="K106" s="18">
        <f t="shared" si="1"/>
        <v>291.39159583357321</v>
      </c>
      <c r="L106" s="18">
        <f t="shared" si="1"/>
        <v>209.3475039467545</v>
      </c>
      <c r="M106" s="18">
        <f t="shared" si="1"/>
        <v>130.1571494448514</v>
      </c>
      <c r="N106" s="18">
        <f t="shared" si="1"/>
        <v>82.522904260214716</v>
      </c>
      <c r="O106" s="18">
        <f t="shared" si="1"/>
        <v>49.974899559060106</v>
      </c>
      <c r="P106" s="18">
        <f t="shared" si="1"/>
        <v>30.225323164713949</v>
      </c>
      <c r="Q106" s="18">
        <f t="shared" si="1"/>
        <v>17.577030226526539</v>
      </c>
      <c r="R106" s="18">
        <f t="shared" si="1"/>
        <v>9.8267069201716737</v>
      </c>
      <c r="S106" s="18">
        <f t="shared" si="1"/>
        <v>5.243917340082147</v>
      </c>
      <c r="T106" s="18">
        <f t="shared" si="1"/>
        <v>2.6728143919894887</v>
      </c>
      <c r="U106" s="18">
        <f t="shared" si="1"/>
        <v>1.3547058054047785</v>
      </c>
      <c r="V106" s="18">
        <f t="shared" si="1"/>
        <v>0.6496494669487558</v>
      </c>
      <c r="W106" s="18">
        <f t="shared" si="1"/>
        <v>0.26220858979613826</v>
      </c>
      <c r="X106" s="18">
        <f t="shared" si="1"/>
        <v>0.15999687926858788</v>
      </c>
      <c r="Y106" s="18">
        <f t="shared" si="1"/>
        <v>3.4842068139838839E-2</v>
      </c>
      <c r="Z106" s="18">
        <f t="shared" si="1"/>
        <v>8.3126743923848459E-3</v>
      </c>
      <c r="AA106" s="18">
        <f t="shared" si="1"/>
        <v>0</v>
      </c>
      <c r="AB106" s="18">
        <f t="shared" si="1"/>
        <v>0</v>
      </c>
      <c r="AC106" s="18">
        <f t="shared" si="1"/>
        <v>0</v>
      </c>
      <c r="AD106" s="18">
        <f t="shared" si="1"/>
        <v>0</v>
      </c>
      <c r="AE106" s="18">
        <f t="shared" si="1"/>
        <v>0</v>
      </c>
      <c r="AF106" s="18">
        <f t="shared" si="1"/>
        <v>0</v>
      </c>
    </row>
    <row r="107" spans="1:33" x14ac:dyDescent="0.2">
      <c r="A107" t="s">
        <v>21</v>
      </c>
      <c r="B107" s="18">
        <f t="shared" si="1"/>
        <v>11.1104818056161</v>
      </c>
      <c r="C107" s="18">
        <f t="shared" si="1"/>
        <v>18.398479336385837</v>
      </c>
      <c r="D107" s="18">
        <f t="shared" si="1"/>
        <v>3090.3596281523464</v>
      </c>
      <c r="E107" s="18">
        <f t="shared" si="1"/>
        <v>7480.1347001110198</v>
      </c>
      <c r="F107" s="18">
        <f t="shared" si="1"/>
        <v>17201.802166908838</v>
      </c>
      <c r="G107" s="18">
        <f t="shared" si="1"/>
        <v>33044.014508325825</v>
      </c>
      <c r="H107" s="18">
        <f t="shared" si="1"/>
        <v>52500.27885326156</v>
      </c>
      <c r="I107" s="18">
        <f t="shared" si="1"/>
        <v>69476.22005886893</v>
      </c>
      <c r="J107" s="18">
        <f t="shared" si="1"/>
        <v>80154.106616173915</v>
      </c>
      <c r="K107" s="18">
        <f t="shared" si="1"/>
        <v>85523.958291052841</v>
      </c>
      <c r="L107" s="18">
        <f t="shared" si="1"/>
        <v>87060.387457061268</v>
      </c>
      <c r="M107" s="18">
        <f t="shared" si="1"/>
        <v>85127.586864842451</v>
      </c>
      <c r="N107" s="18">
        <f t="shared" si="1"/>
        <v>83150.26039139874</v>
      </c>
      <c r="O107" s="18">
        <f t="shared" si="1"/>
        <v>80684.746090071058</v>
      </c>
      <c r="P107" s="18">
        <f t="shared" si="1"/>
        <v>78538.9876668043</v>
      </c>
      <c r="Q107" s="18">
        <f t="shared" si="1"/>
        <v>76306.205644965899</v>
      </c>
      <c r="R107" s="18">
        <f t="shared" si="1"/>
        <v>74053.288255702239</v>
      </c>
      <c r="S107" s="18">
        <f t="shared" si="1"/>
        <v>71819.129334652273</v>
      </c>
      <c r="T107" s="18">
        <f t="shared" si="1"/>
        <v>69626.8091083912</v>
      </c>
      <c r="U107" s="18">
        <f t="shared" si="1"/>
        <v>67491.561723817751</v>
      </c>
      <c r="V107" s="18">
        <f t="shared" si="1"/>
        <v>65422.614398045785</v>
      </c>
      <c r="W107" s="18">
        <f t="shared" si="1"/>
        <v>65076.102509402423</v>
      </c>
      <c r="X107" s="18">
        <f t="shared" si="1"/>
        <v>63550.611780099629</v>
      </c>
      <c r="Y107" s="18">
        <f t="shared" si="1"/>
        <v>51278.805799202208</v>
      </c>
      <c r="Z107" s="18">
        <f t="shared" si="1"/>
        <v>51864.017621276653</v>
      </c>
      <c r="AA107" s="18">
        <f t="shared" si="1"/>
        <v>54918.524910168955</v>
      </c>
      <c r="AB107" s="18">
        <f t="shared" si="1"/>
        <v>55928.667867505763</v>
      </c>
      <c r="AC107" s="18">
        <f t="shared" si="1"/>
        <v>57016.311408606227</v>
      </c>
      <c r="AD107" s="18">
        <f t="shared" si="1"/>
        <v>57344.282308795577</v>
      </c>
      <c r="AE107" s="18">
        <f t="shared" si="1"/>
        <v>58655.068460730217</v>
      </c>
      <c r="AF107" s="18">
        <f t="shared" si="1"/>
        <v>59991.440586659883</v>
      </c>
    </row>
    <row r="108" spans="1:33" x14ac:dyDescent="0.2">
      <c r="A108" t="s">
        <v>22</v>
      </c>
      <c r="B108" s="18">
        <f t="shared" si="1"/>
        <v>528.19617374248116</v>
      </c>
      <c r="C108" s="18">
        <f t="shared" si="1"/>
        <v>2557.7055751960916</v>
      </c>
      <c r="D108" s="18">
        <f t="shared" si="1"/>
        <v>839.76084134442169</v>
      </c>
      <c r="E108" s="18">
        <f t="shared" si="1"/>
        <v>1298.0309562634211</v>
      </c>
      <c r="F108" s="18">
        <f t="shared" si="1"/>
        <v>2583.3873782688661</v>
      </c>
      <c r="G108" s="18">
        <f t="shared" si="1"/>
        <v>4196.3049184637357</v>
      </c>
      <c r="H108" s="18">
        <f t="shared" si="1"/>
        <v>5724.8369349051554</v>
      </c>
      <c r="I108" s="18">
        <f t="shared" si="1"/>
        <v>7130.8994905839245</v>
      </c>
      <c r="J108" s="18">
        <f t="shared" si="1"/>
        <v>8341.6326680650564</v>
      </c>
      <c r="K108" s="18">
        <f t="shared" si="1"/>
        <v>9628.0222451703266</v>
      </c>
      <c r="L108" s="18">
        <f t="shared" si="1"/>
        <v>10850.923904035544</v>
      </c>
      <c r="M108" s="18">
        <f t="shared" si="1"/>
        <v>11654.498856242006</v>
      </c>
      <c r="N108" s="18">
        <f t="shared" si="1"/>
        <v>12740.311910652088</v>
      </c>
      <c r="O108" s="18">
        <f t="shared" si="1"/>
        <v>13719.598029847257</v>
      </c>
      <c r="P108" s="18">
        <f t="shared" si="1"/>
        <v>14681.240662337495</v>
      </c>
      <c r="Q108" s="18">
        <f t="shared" si="1"/>
        <v>15429.005360136389</v>
      </c>
      <c r="R108" s="18">
        <f t="shared" si="1"/>
        <v>15950.200716299463</v>
      </c>
      <c r="S108" s="18">
        <f t="shared" si="1"/>
        <v>16256.556785191839</v>
      </c>
      <c r="T108" s="18">
        <f t="shared" si="1"/>
        <v>16375.434505588775</v>
      </c>
      <c r="U108" s="18">
        <f t="shared" si="1"/>
        <v>16341.779769498109</v>
      </c>
      <c r="V108" s="18">
        <f t="shared" si="1"/>
        <v>16190.702901677292</v>
      </c>
      <c r="W108" s="18">
        <f t="shared" si="1"/>
        <v>15953.919835982208</v>
      </c>
      <c r="X108" s="18">
        <f t="shared" si="1"/>
        <v>15657.838897298905</v>
      </c>
      <c r="Y108" s="18">
        <f t="shared" si="1"/>
        <v>12686.980497572502</v>
      </c>
      <c r="Z108" s="18">
        <f t="shared" si="1"/>
        <v>12821.729626124083</v>
      </c>
      <c r="AA108" s="18">
        <f t="shared" si="1"/>
        <v>12941.472068543946</v>
      </c>
      <c r="AB108" s="18">
        <f t="shared" si="1"/>
        <v>13051.023474145029</v>
      </c>
      <c r="AC108" s="18">
        <f t="shared" si="1"/>
        <v>13153.945115435432</v>
      </c>
      <c r="AD108" s="18">
        <f t="shared" si="1"/>
        <v>13078.407276822332</v>
      </c>
      <c r="AE108" s="18">
        <f t="shared" si="1"/>
        <v>13256.157780818488</v>
      </c>
      <c r="AF108" s="18">
        <f t="shared" si="1"/>
        <v>13431.097346116201</v>
      </c>
    </row>
    <row r="109" spans="1:33" x14ac:dyDescent="0.2">
      <c r="A109" t="s">
        <v>23</v>
      </c>
      <c r="B109" s="18">
        <f t="shared" ref="B109:AF109" si="2">B18+B27</f>
        <v>0</v>
      </c>
      <c r="C109" s="18">
        <f t="shared" si="2"/>
        <v>0</v>
      </c>
      <c r="D109" s="18">
        <f t="shared" si="2"/>
        <v>0</v>
      </c>
      <c r="E109" s="18">
        <f t="shared" si="2"/>
        <v>0</v>
      </c>
      <c r="F109" s="18">
        <f t="shared" si="2"/>
        <v>0</v>
      </c>
      <c r="G109" s="18">
        <f t="shared" si="2"/>
        <v>0</v>
      </c>
      <c r="H109" s="18">
        <f t="shared" si="2"/>
        <v>0</v>
      </c>
      <c r="I109" s="18">
        <f t="shared" si="2"/>
        <v>0</v>
      </c>
      <c r="J109" s="18">
        <f t="shared" si="2"/>
        <v>0</v>
      </c>
      <c r="K109" s="18">
        <f t="shared" si="2"/>
        <v>0</v>
      </c>
      <c r="L109" s="18">
        <f t="shared" si="2"/>
        <v>0</v>
      </c>
      <c r="M109" s="18">
        <f t="shared" si="2"/>
        <v>0</v>
      </c>
      <c r="N109" s="18">
        <f t="shared" si="2"/>
        <v>0</v>
      </c>
      <c r="O109" s="18">
        <f t="shared" si="2"/>
        <v>0</v>
      </c>
      <c r="P109" s="18">
        <f t="shared" si="2"/>
        <v>0</v>
      </c>
      <c r="Q109" s="18">
        <f t="shared" si="2"/>
        <v>0</v>
      </c>
      <c r="R109" s="18">
        <f t="shared" si="2"/>
        <v>0</v>
      </c>
      <c r="S109" s="18">
        <f t="shared" si="2"/>
        <v>0</v>
      </c>
      <c r="T109" s="18">
        <f t="shared" si="2"/>
        <v>0</v>
      </c>
      <c r="U109" s="18">
        <f t="shared" si="2"/>
        <v>0</v>
      </c>
      <c r="V109" s="18">
        <f t="shared" si="2"/>
        <v>0</v>
      </c>
      <c r="W109" s="18">
        <f t="shared" si="2"/>
        <v>0</v>
      </c>
      <c r="X109" s="18">
        <f t="shared" si="2"/>
        <v>0</v>
      </c>
      <c r="Y109" s="18">
        <f t="shared" si="2"/>
        <v>0</v>
      </c>
      <c r="Z109" s="18">
        <f t="shared" si="2"/>
        <v>0</v>
      </c>
      <c r="AA109" s="18">
        <f t="shared" si="2"/>
        <v>0</v>
      </c>
      <c r="AB109" s="18">
        <f t="shared" si="2"/>
        <v>0</v>
      </c>
      <c r="AC109" s="18">
        <f t="shared" si="2"/>
        <v>0</v>
      </c>
      <c r="AD109" s="18">
        <f t="shared" si="2"/>
        <v>0</v>
      </c>
      <c r="AE109" s="18">
        <f t="shared" si="2"/>
        <v>0</v>
      </c>
      <c r="AF109" s="18">
        <f t="shared" si="2"/>
        <v>0</v>
      </c>
    </row>
    <row r="110" spans="1:33" x14ac:dyDescent="0.2">
      <c r="A110" t="s">
        <v>24</v>
      </c>
      <c r="B110" s="18">
        <f t="shared" ref="B110:AF110" si="3">B19+B28</f>
        <v>0</v>
      </c>
      <c r="C110" s="18">
        <f t="shared" si="3"/>
        <v>0</v>
      </c>
      <c r="D110" s="18">
        <f t="shared" si="3"/>
        <v>0</v>
      </c>
      <c r="E110" s="18">
        <f t="shared" si="3"/>
        <v>0</v>
      </c>
      <c r="F110" s="18">
        <f t="shared" si="3"/>
        <v>0</v>
      </c>
      <c r="G110" s="18">
        <f t="shared" si="3"/>
        <v>0</v>
      </c>
      <c r="H110" s="18">
        <f t="shared" si="3"/>
        <v>0</v>
      </c>
      <c r="I110" s="18">
        <f t="shared" si="3"/>
        <v>0</v>
      </c>
      <c r="J110" s="18">
        <f t="shared" si="3"/>
        <v>0</v>
      </c>
      <c r="K110" s="18">
        <f t="shared" si="3"/>
        <v>0</v>
      </c>
      <c r="L110" s="18">
        <f t="shared" si="3"/>
        <v>0</v>
      </c>
      <c r="M110" s="18">
        <f t="shared" si="3"/>
        <v>0</v>
      </c>
      <c r="N110" s="18">
        <f t="shared" si="3"/>
        <v>0</v>
      </c>
      <c r="O110" s="18">
        <f t="shared" si="3"/>
        <v>0</v>
      </c>
      <c r="P110" s="18">
        <f t="shared" si="3"/>
        <v>0</v>
      </c>
      <c r="Q110" s="18">
        <f t="shared" si="3"/>
        <v>0</v>
      </c>
      <c r="R110" s="18">
        <f t="shared" si="3"/>
        <v>0</v>
      </c>
      <c r="S110" s="18">
        <f t="shared" si="3"/>
        <v>0</v>
      </c>
      <c r="T110" s="18">
        <f t="shared" si="3"/>
        <v>0</v>
      </c>
      <c r="U110" s="18">
        <f t="shared" si="3"/>
        <v>0</v>
      </c>
      <c r="V110" s="18">
        <f t="shared" si="3"/>
        <v>0</v>
      </c>
      <c r="W110" s="18">
        <f t="shared" si="3"/>
        <v>0</v>
      </c>
      <c r="X110" s="18">
        <f t="shared" si="3"/>
        <v>0</v>
      </c>
      <c r="Y110" s="18">
        <f t="shared" si="3"/>
        <v>0</v>
      </c>
      <c r="Z110" s="18">
        <f t="shared" si="3"/>
        <v>0</v>
      </c>
      <c r="AA110" s="18">
        <f t="shared" si="3"/>
        <v>0</v>
      </c>
      <c r="AB110" s="18">
        <f t="shared" si="3"/>
        <v>0</v>
      </c>
      <c r="AC110" s="18">
        <f t="shared" si="3"/>
        <v>0</v>
      </c>
      <c r="AD110" s="18">
        <f t="shared" si="3"/>
        <v>0</v>
      </c>
      <c r="AE110" s="18">
        <f t="shared" si="3"/>
        <v>0</v>
      </c>
      <c r="AF110" s="18">
        <f t="shared" si="3"/>
        <v>0</v>
      </c>
    </row>
    <row r="114" spans="1:33" x14ac:dyDescent="0.2">
      <c r="A114" s="2" t="s">
        <v>25</v>
      </c>
      <c r="B114" s="2">
        <v>2020</v>
      </c>
      <c r="C114" s="2">
        <v>2021</v>
      </c>
      <c r="D114" s="2">
        <v>2022</v>
      </c>
      <c r="E114" s="2">
        <v>2023</v>
      </c>
      <c r="F114" s="2">
        <v>2024</v>
      </c>
      <c r="G114" s="2">
        <v>2025</v>
      </c>
      <c r="H114" s="2">
        <v>2026</v>
      </c>
      <c r="I114" s="2">
        <v>2027</v>
      </c>
      <c r="J114" s="2">
        <v>2028</v>
      </c>
      <c r="K114" s="2">
        <v>2029</v>
      </c>
      <c r="L114" s="2">
        <v>2030</v>
      </c>
      <c r="M114" s="2">
        <v>2031</v>
      </c>
      <c r="N114" s="2">
        <v>2032</v>
      </c>
      <c r="O114" s="2">
        <v>2033</v>
      </c>
      <c r="P114" s="2">
        <v>2034</v>
      </c>
      <c r="Q114" s="2">
        <v>2035</v>
      </c>
      <c r="R114" s="2">
        <v>2036</v>
      </c>
      <c r="S114" s="2">
        <v>2037</v>
      </c>
      <c r="T114" s="2">
        <v>2038</v>
      </c>
      <c r="U114" s="2">
        <v>2039</v>
      </c>
      <c r="V114" s="2">
        <v>2040</v>
      </c>
      <c r="W114" s="2">
        <v>2041</v>
      </c>
      <c r="X114" s="2">
        <v>2042</v>
      </c>
      <c r="Y114" s="2">
        <v>2043</v>
      </c>
      <c r="Z114" s="2">
        <v>2044</v>
      </c>
      <c r="AA114" s="2">
        <v>2045</v>
      </c>
      <c r="AB114" s="2">
        <v>2046</v>
      </c>
      <c r="AC114" s="2">
        <v>2047</v>
      </c>
      <c r="AD114" s="2">
        <v>2048</v>
      </c>
      <c r="AE114" s="2">
        <v>2049</v>
      </c>
      <c r="AF114" s="2">
        <v>2050</v>
      </c>
    </row>
    <row r="115" spans="1:33" x14ac:dyDescent="0.2">
      <c r="A115" t="s">
        <v>28</v>
      </c>
      <c r="B115" s="18">
        <f t="shared" ref="B115:AF120" si="4">B41+B49+B58+B68+B78</f>
        <v>2722.3755490248841</v>
      </c>
      <c r="C115" s="18">
        <f t="shared" si="4"/>
        <v>3408.978062299519</v>
      </c>
      <c r="D115" s="18">
        <f t="shared" si="4"/>
        <v>3590.5271347982607</v>
      </c>
      <c r="E115" s="18">
        <f t="shared" si="4"/>
        <v>8904.9942219061395</v>
      </c>
      <c r="F115" s="18">
        <f t="shared" si="4"/>
        <v>5714.3200594281152</v>
      </c>
      <c r="G115" s="18">
        <f t="shared" si="4"/>
        <v>3369.7095747137646</v>
      </c>
      <c r="H115" s="18">
        <f t="shared" si="4"/>
        <v>4302.6135349807273</v>
      </c>
      <c r="I115" s="18">
        <f t="shared" si="4"/>
        <v>2125.3428516963972</v>
      </c>
      <c r="J115" s="18">
        <f t="shared" si="4"/>
        <v>3340.1157701195184</v>
      </c>
      <c r="K115" s="18">
        <f t="shared" si="4"/>
        <v>3542.9713597998166</v>
      </c>
      <c r="L115" s="18">
        <f t="shared" si="4"/>
        <v>1318.1245750127021</v>
      </c>
      <c r="M115" s="18">
        <f t="shared" si="4"/>
        <v>1387.8763675168541</v>
      </c>
      <c r="N115" s="18">
        <f t="shared" si="4"/>
        <v>713.06646253771646</v>
      </c>
      <c r="O115" s="18">
        <f t="shared" si="4"/>
        <v>367.36776341145537</v>
      </c>
      <c r="P115" s="18">
        <f t="shared" si="4"/>
        <v>525.41860440282539</v>
      </c>
      <c r="Q115" s="18">
        <f t="shared" si="4"/>
        <v>289.55908217306455</v>
      </c>
      <c r="R115" s="18">
        <f t="shared" si="4"/>
        <v>259.22248874168042</v>
      </c>
      <c r="S115" s="18">
        <f t="shared" si="4"/>
        <v>232.01312981616269</v>
      </c>
      <c r="T115" s="18">
        <f t="shared" si="4"/>
        <v>234.77583488156625</v>
      </c>
      <c r="U115" s="18">
        <f t="shared" si="4"/>
        <v>444.14051494491162</v>
      </c>
      <c r="V115" s="18">
        <f t="shared" si="4"/>
        <v>482.48712668856638</v>
      </c>
      <c r="W115" s="18">
        <f t="shared" si="4"/>
        <v>473.77301692340365</v>
      </c>
      <c r="X115" s="18">
        <f t="shared" si="4"/>
        <v>476.89081840447716</v>
      </c>
      <c r="Y115" s="18">
        <f t="shared" si="4"/>
        <v>495.56357775997759</v>
      </c>
      <c r="Z115" s="18">
        <f t="shared" si="4"/>
        <v>249.2507244042377</v>
      </c>
      <c r="AA115" s="18">
        <f t="shared" si="4"/>
        <v>168.10007424757023</v>
      </c>
      <c r="AB115" s="18">
        <f t="shared" si="4"/>
        <v>170.99802703263296</v>
      </c>
      <c r="AC115" s="18">
        <f t="shared" si="4"/>
        <v>192.78807010190647</v>
      </c>
      <c r="AD115" s="18">
        <f t="shared" si="4"/>
        <v>0</v>
      </c>
      <c r="AE115" s="18">
        <f t="shared" si="4"/>
        <v>0</v>
      </c>
      <c r="AF115" s="18">
        <f t="shared" si="4"/>
        <v>0</v>
      </c>
    </row>
    <row r="116" spans="1:33" x14ac:dyDescent="0.2">
      <c r="A116" t="s">
        <v>29</v>
      </c>
      <c r="B116" s="18">
        <f t="shared" si="4"/>
        <v>13595.329714592519</v>
      </c>
      <c r="C116" s="18">
        <f t="shared" si="4"/>
        <v>16382.919937269387</v>
      </c>
      <c r="D116" s="18">
        <f t="shared" si="4"/>
        <v>18000.3613224211</v>
      </c>
      <c r="E116" s="18">
        <f t="shared" si="4"/>
        <v>31946.34950646881</v>
      </c>
      <c r="F116" s="18">
        <f t="shared" si="4"/>
        <v>26075.088528913406</v>
      </c>
      <c r="G116" s="18">
        <f t="shared" si="4"/>
        <v>16047.70682604672</v>
      </c>
      <c r="H116" s="18">
        <f t="shared" si="4"/>
        <v>17906.857692162863</v>
      </c>
      <c r="I116" s="18">
        <f t="shared" si="4"/>
        <v>10399.140867351836</v>
      </c>
      <c r="J116" s="18">
        <f t="shared" si="4"/>
        <v>15238.629690551023</v>
      </c>
      <c r="K116" s="18">
        <f t="shared" si="4"/>
        <v>12133.11102897751</v>
      </c>
      <c r="L116" s="18">
        <f t="shared" si="4"/>
        <v>5989.2116495489863</v>
      </c>
      <c r="M116" s="18">
        <f t="shared" si="4"/>
        <v>5388.5233734915555</v>
      </c>
      <c r="N116" s="18">
        <f t="shared" si="4"/>
        <v>3397.4528379286826</v>
      </c>
      <c r="O116" s="18">
        <f t="shared" si="4"/>
        <v>2322.9295158944037</v>
      </c>
      <c r="P116" s="18">
        <f t="shared" si="4"/>
        <v>2371.8554256804564</v>
      </c>
      <c r="Q116" s="18">
        <f t="shared" si="4"/>
        <v>1606.5467728572773</v>
      </c>
      <c r="R116" s="18">
        <f t="shared" si="4"/>
        <v>1357.5011263130853</v>
      </c>
      <c r="S116" s="18">
        <f t="shared" si="4"/>
        <v>1164.8055663559282</v>
      </c>
      <c r="T116" s="18">
        <f t="shared" si="4"/>
        <v>1127.5183304727534</v>
      </c>
      <c r="U116" s="18">
        <f t="shared" si="4"/>
        <v>1974.4169231404981</v>
      </c>
      <c r="V116" s="18">
        <f t="shared" si="4"/>
        <v>2123.5112376331263</v>
      </c>
      <c r="W116" s="18">
        <f t="shared" si="4"/>
        <v>2088.1265838307195</v>
      </c>
      <c r="X116" s="18">
        <f t="shared" si="4"/>
        <v>2115.5587727787101</v>
      </c>
      <c r="Y116" s="18">
        <f t="shared" si="4"/>
        <v>2156.6292263870946</v>
      </c>
      <c r="Z116" s="18">
        <f t="shared" si="4"/>
        <v>1121.5952481133877</v>
      </c>
      <c r="AA116" s="18">
        <f t="shared" si="4"/>
        <v>698.10154972610167</v>
      </c>
      <c r="AB116" s="18">
        <f t="shared" si="4"/>
        <v>709.0251375397778</v>
      </c>
      <c r="AC116" s="18">
        <f t="shared" si="4"/>
        <v>799.25520395845581</v>
      </c>
      <c r="AD116" s="18">
        <f t="shared" si="4"/>
        <v>1.162481883973562</v>
      </c>
      <c r="AE116" s="18">
        <f t="shared" si="4"/>
        <v>1.205201664294892E-6</v>
      </c>
      <c r="AF116" s="18">
        <f t="shared" si="4"/>
        <v>-1.149193857264932E-6</v>
      </c>
    </row>
    <row r="117" spans="1:33" x14ac:dyDescent="0.2">
      <c r="A117" t="s">
        <v>30</v>
      </c>
      <c r="B117" s="18">
        <f t="shared" si="4"/>
        <v>441.51616131452386</v>
      </c>
      <c r="C117" s="18">
        <f t="shared" si="4"/>
        <v>636.22068163889526</v>
      </c>
      <c r="D117" s="18">
        <f t="shared" si="4"/>
        <v>882.96380446402634</v>
      </c>
      <c r="E117" s="18">
        <f t="shared" si="4"/>
        <v>1841.0921084379243</v>
      </c>
      <c r="F117" s="18">
        <f t="shared" si="4"/>
        <v>3346.0555015562022</v>
      </c>
      <c r="G117" s="18">
        <f t="shared" si="4"/>
        <v>3769.4128037692217</v>
      </c>
      <c r="H117" s="18">
        <f t="shared" si="4"/>
        <v>6801.841259247647</v>
      </c>
      <c r="I117" s="18">
        <f t="shared" si="4"/>
        <v>6833.5760218033529</v>
      </c>
      <c r="J117" s="18">
        <f t="shared" si="4"/>
        <v>15081.008405665432</v>
      </c>
      <c r="K117" s="18">
        <f t="shared" si="4"/>
        <v>15151.176463161119</v>
      </c>
      <c r="L117" s="18">
        <f t="shared" si="4"/>
        <v>11473.433765928943</v>
      </c>
      <c r="M117" s="18">
        <f t="shared" si="4"/>
        <v>11677.648286122401</v>
      </c>
      <c r="N117" s="18">
        <f t="shared" si="4"/>
        <v>8224.4388938768934</v>
      </c>
      <c r="O117" s="18">
        <f t="shared" si="4"/>
        <v>9475.235859276876</v>
      </c>
      <c r="P117" s="18">
        <f t="shared" si="4"/>
        <v>8537.1538406963755</v>
      </c>
      <c r="Q117" s="18">
        <f t="shared" si="4"/>
        <v>7404.2026963498265</v>
      </c>
      <c r="R117" s="18">
        <f t="shared" si="4"/>
        <v>6701.3460848084669</v>
      </c>
      <c r="S117" s="18">
        <f t="shared" si="4"/>
        <v>6673.5457542992972</v>
      </c>
      <c r="T117" s="18">
        <f t="shared" si="4"/>
        <v>7047.2275917193092</v>
      </c>
      <c r="U117" s="18">
        <f t="shared" si="4"/>
        <v>10477.334261454504</v>
      </c>
      <c r="V117" s="18">
        <f t="shared" si="4"/>
        <v>11258.784536810082</v>
      </c>
      <c r="W117" s="18">
        <f t="shared" si="4"/>
        <v>11286.288081683902</v>
      </c>
      <c r="X117" s="18">
        <f t="shared" si="4"/>
        <v>11463.552215945972</v>
      </c>
      <c r="Y117" s="18">
        <f t="shared" si="4"/>
        <v>11856.358944606382</v>
      </c>
      <c r="Z117" s="18">
        <f t="shared" si="4"/>
        <v>12086.368623468084</v>
      </c>
      <c r="AA117" s="18">
        <f t="shared" si="4"/>
        <v>12321.71328378748</v>
      </c>
      <c r="AB117" s="18">
        <f t="shared" si="4"/>
        <v>12563.16938424738</v>
      </c>
      <c r="AC117" s="18">
        <f t="shared" si="4"/>
        <v>12808.785481637578</v>
      </c>
      <c r="AD117" s="18">
        <f t="shared" si="4"/>
        <v>13055.826042034418</v>
      </c>
      <c r="AE117" s="18">
        <f t="shared" si="4"/>
        <v>13302.44957162466</v>
      </c>
      <c r="AF117" s="18">
        <f t="shared" si="4"/>
        <v>13306.240918325271</v>
      </c>
    </row>
    <row r="118" spans="1:33" x14ac:dyDescent="0.2">
      <c r="A118" t="s">
        <v>31</v>
      </c>
      <c r="B118" s="18">
        <f t="shared" si="4"/>
        <v>47.551901392655566</v>
      </c>
      <c r="C118" s="18">
        <f t="shared" si="4"/>
        <v>42.694812138041144</v>
      </c>
      <c r="D118" s="18">
        <f t="shared" si="4"/>
        <v>99.168773810133345</v>
      </c>
      <c r="E118" s="18">
        <f t="shared" si="4"/>
        <v>160.67488244046444</v>
      </c>
      <c r="F118" s="18">
        <f t="shared" si="4"/>
        <v>221.06567117795007</v>
      </c>
      <c r="G118" s="18">
        <f t="shared" si="4"/>
        <v>119.19247726883971</v>
      </c>
      <c r="H118" s="18">
        <f t="shared" si="4"/>
        <v>140.07242760314637</v>
      </c>
      <c r="I118" s="18">
        <f t="shared" si="4"/>
        <v>93.250692671528583</v>
      </c>
      <c r="J118" s="18">
        <f t="shared" si="4"/>
        <v>260.9158374628405</v>
      </c>
      <c r="K118" s="18">
        <f t="shared" si="4"/>
        <v>108.29322668612366</v>
      </c>
      <c r="L118" s="18">
        <f t="shared" si="4"/>
        <v>88.278041025575931</v>
      </c>
      <c r="M118" s="18">
        <f t="shared" si="4"/>
        <v>49.080295963702724</v>
      </c>
      <c r="N118" s="18">
        <f t="shared" si="4"/>
        <v>19.361840549046715</v>
      </c>
      <c r="O118" s="18">
        <f t="shared" si="4"/>
        <v>13.163392838566436</v>
      </c>
      <c r="P118" s="18">
        <f t="shared" si="4"/>
        <v>8.6980496423147926</v>
      </c>
      <c r="Q118" s="18">
        <f t="shared" si="4"/>
        <v>5.5726710137975308</v>
      </c>
      <c r="R118" s="18">
        <f t="shared" si="4"/>
        <v>3.4547897699724492</v>
      </c>
      <c r="S118" s="18">
        <f t="shared" si="4"/>
        <v>2.069260237908932</v>
      </c>
      <c r="T118" s="18">
        <f t="shared" si="4"/>
        <v>1.4540583414235855</v>
      </c>
      <c r="U118" s="18">
        <f t="shared" si="4"/>
        <v>2.1703780723184845</v>
      </c>
      <c r="V118" s="18">
        <f t="shared" si="4"/>
        <v>1.3682530421127719</v>
      </c>
      <c r="W118" s="18">
        <f t="shared" si="4"/>
        <v>0.7285559917441693</v>
      </c>
      <c r="X118" s="18">
        <f t="shared" si="4"/>
        <v>0.38212296324065381</v>
      </c>
      <c r="Y118" s="18">
        <f t="shared" si="4"/>
        <v>0.19921872363678178</v>
      </c>
      <c r="Z118" s="18">
        <f t="shared" si="4"/>
        <v>9.9791286003057533E-2</v>
      </c>
      <c r="AA118" s="18">
        <f t="shared" si="4"/>
        <v>4.8027749596587385E-2</v>
      </c>
      <c r="AB118" s="18">
        <f t="shared" si="4"/>
        <v>2.220878306141804E-2</v>
      </c>
      <c r="AC118" s="18">
        <f t="shared" si="4"/>
        <v>9.8671509456750035E-3</v>
      </c>
      <c r="AD118" s="18">
        <f t="shared" si="4"/>
        <v>4.21199483367836E-3</v>
      </c>
      <c r="AE118" s="18">
        <f t="shared" si="4"/>
        <v>1.7275060424458868E-3</v>
      </c>
      <c r="AF118" s="18">
        <f t="shared" si="4"/>
        <v>6.8054866463786471E-4</v>
      </c>
    </row>
    <row r="119" spans="1:33" x14ac:dyDescent="0.2">
      <c r="A119" t="s">
        <v>32</v>
      </c>
      <c r="B119" s="18">
        <f t="shared" si="4"/>
        <v>1.9188173314070822</v>
      </c>
      <c r="C119" s="18">
        <f t="shared" si="4"/>
        <v>3.1823714892694559</v>
      </c>
      <c r="D119" s="18">
        <f t="shared" si="4"/>
        <v>284.125047244391</v>
      </c>
      <c r="E119" s="18">
        <f t="shared" si="4"/>
        <v>1026.4804855579259</v>
      </c>
      <c r="F119" s="18">
        <f t="shared" si="4"/>
        <v>1072.1226421940685</v>
      </c>
      <c r="G119" s="18">
        <f t="shared" si="4"/>
        <v>535.64154068989978</v>
      </c>
      <c r="H119" s="18">
        <f t="shared" si="4"/>
        <v>2079.6551348525359</v>
      </c>
      <c r="I119" s="18">
        <f t="shared" si="4"/>
        <v>2312.5901539320953</v>
      </c>
      <c r="J119" s="18">
        <f t="shared" si="4"/>
        <v>12551.784991516635</v>
      </c>
      <c r="K119" s="18">
        <f t="shared" si="4"/>
        <v>15455.505234574866</v>
      </c>
      <c r="L119" s="18">
        <f t="shared" si="4"/>
        <v>11736.464073831456</v>
      </c>
      <c r="M119" s="18">
        <f t="shared" si="4"/>
        <v>15727.549604670156</v>
      </c>
      <c r="N119" s="18">
        <f t="shared" si="4"/>
        <v>10428.319576050433</v>
      </c>
      <c r="O119" s="18">
        <f t="shared" si="4"/>
        <v>11658.163851820244</v>
      </c>
      <c r="P119" s="18">
        <f t="shared" si="4"/>
        <v>21275.17416839665</v>
      </c>
      <c r="Q119" s="18">
        <f t="shared" si="4"/>
        <v>11823.579851289263</v>
      </c>
      <c r="R119" s="18">
        <f t="shared" si="4"/>
        <v>13279.601567766384</v>
      </c>
      <c r="S119" s="18">
        <f t="shared" si="4"/>
        <v>6020.3044895726807</v>
      </c>
      <c r="T119" s="18">
        <f t="shared" si="4"/>
        <v>21233.276889258661</v>
      </c>
      <c r="U119" s="18">
        <f t="shared" si="4"/>
        <v>34386.223526115238</v>
      </c>
      <c r="V119" s="18">
        <f t="shared" si="4"/>
        <v>15798.427649534271</v>
      </c>
      <c r="W119" s="18">
        <f t="shared" si="4"/>
        <v>24445.936300510137</v>
      </c>
      <c r="X119" s="18">
        <f t="shared" si="4"/>
        <v>18076.159153532895</v>
      </c>
      <c r="Y119" s="18">
        <f t="shared" si="4"/>
        <v>24022.923323077634</v>
      </c>
      <c r="Z119" s="18">
        <f t="shared" si="4"/>
        <v>28361.396471077052</v>
      </c>
      <c r="AA119" s="18">
        <f t="shared" si="4"/>
        <v>16070.267692237965</v>
      </c>
      <c r="AB119" s="18">
        <f t="shared" si="4"/>
        <v>33535.926923036859</v>
      </c>
      <c r="AC119" s="18">
        <f t="shared" si="4"/>
        <v>37321.836316032925</v>
      </c>
      <c r="AD119" s="18">
        <f t="shared" si="4"/>
        <v>33809.095778114483</v>
      </c>
      <c r="AE119" s="18">
        <f t="shared" si="4"/>
        <v>34236.198559763587</v>
      </c>
      <c r="AF119" s="18">
        <f t="shared" si="4"/>
        <v>26851.358827575019</v>
      </c>
    </row>
    <row r="120" spans="1:33" x14ac:dyDescent="0.2">
      <c r="A120" t="s">
        <v>33</v>
      </c>
      <c r="B120" s="18">
        <f t="shared" si="4"/>
        <v>32.855914417401877</v>
      </c>
      <c r="C120" s="18">
        <f t="shared" si="4"/>
        <v>64.678906760348838</v>
      </c>
      <c r="D120" s="18">
        <f t="shared" si="4"/>
        <v>164.38932995472004</v>
      </c>
      <c r="E120" s="18">
        <f t="shared" si="4"/>
        <v>259.97718511869056</v>
      </c>
      <c r="F120" s="18">
        <f t="shared" si="4"/>
        <v>404.28951090669909</v>
      </c>
      <c r="G120" s="18">
        <f t="shared" si="4"/>
        <v>506.09734178055692</v>
      </c>
      <c r="H120" s="18">
        <f t="shared" si="4"/>
        <v>528.97149881823793</v>
      </c>
      <c r="I120" s="18">
        <f t="shared" si="4"/>
        <v>552.54955262236695</v>
      </c>
      <c r="J120" s="18">
        <f t="shared" si="4"/>
        <v>592.14744636992373</v>
      </c>
      <c r="K120" s="18">
        <f t="shared" si="4"/>
        <v>650.17205899942996</v>
      </c>
      <c r="L120" s="18">
        <f t="shared" si="4"/>
        <v>753.5587916614204</v>
      </c>
      <c r="M120" s="18">
        <f t="shared" si="4"/>
        <v>859.89561635410655</v>
      </c>
      <c r="N120" s="18">
        <f t="shared" si="4"/>
        <v>966.4680812361305</v>
      </c>
      <c r="O120" s="18">
        <f t="shared" si="4"/>
        <v>1070.7720823973796</v>
      </c>
      <c r="P120" s="18">
        <f t="shared" si="4"/>
        <v>1170.7844991118104</v>
      </c>
      <c r="Q120" s="18">
        <f t="shared" si="4"/>
        <v>1265.1097050252902</v>
      </c>
      <c r="R120" s="18">
        <f t="shared" si="4"/>
        <v>1352.9765854528769</v>
      </c>
      <c r="S120" s="18">
        <f t="shared" si="4"/>
        <v>1434.1814118753186</v>
      </c>
      <c r="T120" s="18">
        <f t="shared" si="4"/>
        <v>1508.9826633693619</v>
      </c>
      <c r="U120" s="18">
        <f t="shared" si="4"/>
        <v>1577.8995757849189</v>
      </c>
      <c r="V120" s="18">
        <f t="shared" si="4"/>
        <v>1641.6233238836307</v>
      </c>
      <c r="W120" s="18">
        <f t="shared" si="4"/>
        <v>1700.943330242357</v>
      </c>
      <c r="X120" s="18">
        <f t="shared" si="4"/>
        <v>1756.6010566815737</v>
      </c>
      <c r="Y120" s="18">
        <f t="shared" si="4"/>
        <v>1809.303573123007</v>
      </c>
      <c r="Z120" s="18">
        <f t="shared" si="4"/>
        <v>1859.689101217594</v>
      </c>
      <c r="AA120" s="18">
        <f t="shared" si="4"/>
        <v>1908.3341467820264</v>
      </c>
      <c r="AB120" s="18">
        <f t="shared" si="4"/>
        <v>1955.6783930535482</v>
      </c>
      <c r="AC120" s="18">
        <f t="shared" si="4"/>
        <v>1835.309456298902</v>
      </c>
      <c r="AD120" s="18">
        <f t="shared" si="4"/>
        <v>1773.4873962202032</v>
      </c>
      <c r="AE120" s="18">
        <f t="shared" si="4"/>
        <v>1708.4593498516256</v>
      </c>
      <c r="AF120" s="18">
        <f t="shared" si="4"/>
        <v>1640.1248267925962</v>
      </c>
    </row>
    <row r="121" spans="1:33" x14ac:dyDescent="0.2">
      <c r="A121" t="s">
        <v>36</v>
      </c>
      <c r="B121" s="18">
        <f t="shared" ref="B121:AF121" si="5">B55+B64+B74+B84</f>
        <v>0</v>
      </c>
      <c r="C121" s="18">
        <f t="shared" si="5"/>
        <v>0</v>
      </c>
      <c r="D121" s="18">
        <f t="shared" si="5"/>
        <v>0</v>
      </c>
      <c r="E121" s="18">
        <f t="shared" si="5"/>
        <v>0</v>
      </c>
      <c r="F121" s="18">
        <f t="shared" si="5"/>
        <v>0</v>
      </c>
      <c r="G121" s="18">
        <f t="shared" si="5"/>
        <v>0</v>
      </c>
      <c r="H121" s="18">
        <f t="shared" si="5"/>
        <v>0</v>
      </c>
      <c r="I121" s="18">
        <f t="shared" si="5"/>
        <v>0</v>
      </c>
      <c r="J121" s="18">
        <f t="shared" si="5"/>
        <v>0</v>
      </c>
      <c r="K121" s="18">
        <f t="shared" si="5"/>
        <v>0</v>
      </c>
      <c r="L121" s="18">
        <f t="shared" si="5"/>
        <v>0</v>
      </c>
      <c r="M121" s="18">
        <f t="shared" si="5"/>
        <v>0</v>
      </c>
      <c r="N121" s="18">
        <f t="shared" si="5"/>
        <v>0</v>
      </c>
      <c r="O121" s="18">
        <f t="shared" si="5"/>
        <v>0</v>
      </c>
      <c r="P121" s="18">
        <f t="shared" si="5"/>
        <v>0</v>
      </c>
      <c r="Q121" s="18">
        <f t="shared" si="5"/>
        <v>0</v>
      </c>
      <c r="R121" s="18">
        <f t="shared" si="5"/>
        <v>0</v>
      </c>
      <c r="S121" s="18">
        <f t="shared" si="5"/>
        <v>0</v>
      </c>
      <c r="T121" s="18">
        <f t="shared" si="5"/>
        <v>0</v>
      </c>
      <c r="U121" s="18">
        <f t="shared" si="5"/>
        <v>0</v>
      </c>
      <c r="V121" s="18">
        <f t="shared" si="5"/>
        <v>0</v>
      </c>
      <c r="W121" s="18">
        <f t="shared" si="5"/>
        <v>0</v>
      </c>
      <c r="X121" s="18">
        <f t="shared" si="5"/>
        <v>0</v>
      </c>
      <c r="Y121" s="18">
        <f t="shared" si="5"/>
        <v>0</v>
      </c>
      <c r="Z121" s="18">
        <f t="shared" si="5"/>
        <v>0</v>
      </c>
      <c r="AA121" s="18">
        <f t="shared" si="5"/>
        <v>0</v>
      </c>
      <c r="AB121" s="18">
        <f t="shared" si="5"/>
        <v>0</v>
      </c>
      <c r="AC121" s="18">
        <f t="shared" si="5"/>
        <v>0</v>
      </c>
      <c r="AD121" s="18">
        <f t="shared" si="5"/>
        <v>0</v>
      </c>
      <c r="AE121" s="18">
        <f t="shared" si="5"/>
        <v>0</v>
      </c>
      <c r="AF121" s="18">
        <f t="shared" si="5"/>
        <v>0</v>
      </c>
    </row>
    <row r="122" spans="1:33" x14ac:dyDescent="0.2">
      <c r="A122" t="s">
        <v>34</v>
      </c>
      <c r="B122" s="18">
        <f t="shared" ref="B122:AF122" si="6">B47+B56+B65+B75+B85</f>
        <v>0</v>
      </c>
      <c r="C122" s="18">
        <f t="shared" si="6"/>
        <v>0</v>
      </c>
      <c r="D122" s="18">
        <f t="shared" si="6"/>
        <v>4.6712377675767885E-3</v>
      </c>
      <c r="E122" s="18">
        <f t="shared" si="6"/>
        <v>1.0204279862364506E-2</v>
      </c>
      <c r="F122" s="18">
        <f t="shared" si="6"/>
        <v>2.3163415552801471E-2</v>
      </c>
      <c r="G122" s="18">
        <f t="shared" si="6"/>
        <v>5.2578487401309285E-2</v>
      </c>
      <c r="H122" s="18">
        <f t="shared" si="6"/>
        <v>0.11933933103976729</v>
      </c>
      <c r="I122" s="18">
        <f t="shared" si="6"/>
        <v>0.27081422241928715</v>
      </c>
      <c r="J122" s="18">
        <f t="shared" si="6"/>
        <v>0.61430401662099232</v>
      </c>
      <c r="K122" s="18">
        <f t="shared" si="6"/>
        <v>1.3921715432400501</v>
      </c>
      <c r="L122" s="18">
        <f t="shared" si="6"/>
        <v>3.1486744185166806</v>
      </c>
      <c r="M122" s="18">
        <f t="shared" si="6"/>
        <v>7.0895339791273706</v>
      </c>
      <c r="N122" s="18">
        <f t="shared" si="6"/>
        <v>15.807787824691236</v>
      </c>
      <c r="O122" s="18">
        <f t="shared" si="6"/>
        <v>34.521608193070151</v>
      </c>
      <c r="P122" s="18">
        <f t="shared" si="6"/>
        <v>72.270978847757704</v>
      </c>
      <c r="Q122" s="18">
        <f t="shared" si="6"/>
        <v>139.92990440648356</v>
      </c>
      <c r="R122" s="18">
        <f t="shared" si="6"/>
        <v>239.59539073873196</v>
      </c>
      <c r="S122" s="18">
        <f t="shared" si="6"/>
        <v>352.13123586079871</v>
      </c>
      <c r="T122" s="18">
        <f t="shared" si="6"/>
        <v>448.38139693262269</v>
      </c>
      <c r="U122" s="18">
        <f t="shared" si="6"/>
        <v>515.03863723011193</v>
      </c>
      <c r="V122" s="18">
        <f t="shared" si="6"/>
        <v>556.97925902441045</v>
      </c>
      <c r="W122" s="18">
        <f t="shared" si="6"/>
        <v>583.94489131863816</v>
      </c>
      <c r="X122" s="18">
        <f t="shared" si="6"/>
        <v>603.17834424113221</v>
      </c>
      <c r="Y122" s="18">
        <f t="shared" si="6"/>
        <v>618.76814586446869</v>
      </c>
      <c r="Z122" s="18">
        <f t="shared" si="6"/>
        <v>632.77180705693524</v>
      </c>
      <c r="AA122" s="18">
        <f t="shared" si="6"/>
        <v>646.18118406325414</v>
      </c>
      <c r="AB122" s="18">
        <f t="shared" si="6"/>
        <v>659.44649923434156</v>
      </c>
      <c r="AC122" s="18">
        <f t="shared" si="6"/>
        <v>672.79523871019705</v>
      </c>
      <c r="AD122" s="18">
        <f t="shared" si="6"/>
        <v>686.32312213358728</v>
      </c>
      <c r="AE122" s="18">
        <f t="shared" si="6"/>
        <v>700.08270387086998</v>
      </c>
      <c r="AF122" s="18">
        <f t="shared" si="6"/>
        <v>714.10124761324255</v>
      </c>
    </row>
    <row r="123" spans="1:33" x14ac:dyDescent="0.2">
      <c r="A123" t="s">
        <v>40</v>
      </c>
      <c r="B123" s="18">
        <f t="shared" ref="B123:AF123" si="7">B76+B86</f>
        <v>46.794591926607012</v>
      </c>
      <c r="C123" s="18">
        <f t="shared" si="7"/>
        <v>70.912599020138799</v>
      </c>
      <c r="D123" s="18">
        <f t="shared" si="7"/>
        <v>0</v>
      </c>
      <c r="E123" s="18">
        <f t="shared" si="7"/>
        <v>0</v>
      </c>
      <c r="F123" s="18">
        <f t="shared" si="7"/>
        <v>0</v>
      </c>
      <c r="G123" s="18">
        <f t="shared" si="7"/>
        <v>0</v>
      </c>
      <c r="H123" s="18">
        <f t="shared" si="7"/>
        <v>0</v>
      </c>
      <c r="I123" s="18">
        <f t="shared" si="7"/>
        <v>0</v>
      </c>
      <c r="J123" s="18">
        <f t="shared" si="7"/>
        <v>0</v>
      </c>
      <c r="K123" s="18">
        <f t="shared" si="7"/>
        <v>0</v>
      </c>
      <c r="L123" s="18">
        <f t="shared" si="7"/>
        <v>0</v>
      </c>
      <c r="M123" s="18">
        <f t="shared" si="7"/>
        <v>0</v>
      </c>
      <c r="N123" s="18">
        <f t="shared" si="7"/>
        <v>0</v>
      </c>
      <c r="O123" s="18">
        <f t="shared" si="7"/>
        <v>0</v>
      </c>
      <c r="P123" s="18">
        <f t="shared" si="7"/>
        <v>0</v>
      </c>
      <c r="Q123" s="18">
        <f t="shared" si="7"/>
        <v>0</v>
      </c>
      <c r="R123" s="18">
        <f t="shared" si="7"/>
        <v>0</v>
      </c>
      <c r="S123" s="18">
        <f t="shared" si="7"/>
        <v>0</v>
      </c>
      <c r="T123" s="18">
        <f t="shared" si="7"/>
        <v>0</v>
      </c>
      <c r="U123" s="18">
        <f t="shared" si="7"/>
        <v>0</v>
      </c>
      <c r="V123" s="18">
        <f t="shared" si="7"/>
        <v>0</v>
      </c>
      <c r="W123" s="18">
        <f t="shared" si="7"/>
        <v>0</v>
      </c>
      <c r="X123" s="18">
        <f t="shared" si="7"/>
        <v>0</v>
      </c>
      <c r="Y123" s="18">
        <f t="shared" si="7"/>
        <v>0</v>
      </c>
      <c r="Z123" s="18">
        <f t="shared" si="7"/>
        <v>0</v>
      </c>
      <c r="AA123" s="18">
        <f t="shared" si="7"/>
        <v>0</v>
      </c>
      <c r="AB123" s="18">
        <f t="shared" si="7"/>
        <v>0</v>
      </c>
      <c r="AC123" s="18">
        <f t="shared" si="7"/>
        <v>0</v>
      </c>
      <c r="AD123" s="18">
        <f t="shared" si="7"/>
        <v>0</v>
      </c>
      <c r="AE123" s="18">
        <f t="shared" si="7"/>
        <v>0</v>
      </c>
      <c r="AF123" s="18">
        <f t="shared" si="7"/>
        <v>0</v>
      </c>
    </row>
    <row r="127" spans="1:33" x14ac:dyDescent="0.2">
      <c r="A127" t="s">
        <v>53</v>
      </c>
      <c r="B127" s="18">
        <f t="shared" ref="B127:AF127" si="8">B16+B25+B34+B45+B53+B62+B72+B82+B92</f>
        <v>739.51893216764825</v>
      </c>
      <c r="C127" s="18">
        <f t="shared" si="8"/>
        <v>1562.5212538572832</v>
      </c>
      <c r="D127" s="18">
        <f t="shared" si="8"/>
        <v>6265.2210303922584</v>
      </c>
      <c r="E127" s="18">
        <f t="shared" si="8"/>
        <v>14513.69261197613</v>
      </c>
      <c r="F127" s="18">
        <f t="shared" si="8"/>
        <v>32439.361514183438</v>
      </c>
      <c r="G127" s="18">
        <f t="shared" si="8"/>
        <v>73188.398278537585</v>
      </c>
      <c r="H127" s="18">
        <f t="shared" si="8"/>
        <v>141844.64559467719</v>
      </c>
      <c r="I127" s="18">
        <f t="shared" si="8"/>
        <v>230939.00561857168</v>
      </c>
      <c r="J127" s="18">
        <f t="shared" si="8"/>
        <v>323369.03830961912</v>
      </c>
      <c r="K127" s="18">
        <f t="shared" si="8"/>
        <v>363831.82373181015</v>
      </c>
      <c r="L127" s="18">
        <f>L16+L25+L34+L45+L53+L62+L72+L82+L92</f>
        <v>378497.32971546531</v>
      </c>
      <c r="M127" s="18">
        <f>M16+M25+M34+M45+M53+M62+M72+M82+M92</f>
        <v>363357.33463081811</v>
      </c>
      <c r="N127" s="18">
        <f t="shared" si="8"/>
        <v>224329.40149444705</v>
      </c>
      <c r="O127" s="18">
        <f t="shared" si="8"/>
        <v>268562.89076029113</v>
      </c>
      <c r="P127" s="18">
        <f t="shared" si="8"/>
        <v>349306.14823220862</v>
      </c>
      <c r="Q127" s="18">
        <f t="shared" si="8"/>
        <v>337478.35088944546</v>
      </c>
      <c r="R127" s="18">
        <f t="shared" si="8"/>
        <v>308579.41523517517</v>
      </c>
      <c r="S127" s="18">
        <f t="shared" si="8"/>
        <v>190823.84007673062</v>
      </c>
      <c r="T127" s="18">
        <f t="shared" si="8"/>
        <v>230550.18153006776</v>
      </c>
      <c r="U127" s="18">
        <f t="shared" si="8"/>
        <v>258272.93533696895</v>
      </c>
      <c r="V127" s="18">
        <f t="shared" si="8"/>
        <v>269576.18977885833</v>
      </c>
      <c r="W127" s="18">
        <f t="shared" si="8"/>
        <v>274810.05359553854</v>
      </c>
      <c r="X127" s="18">
        <f t="shared" si="8"/>
        <v>284781.4961814296</v>
      </c>
      <c r="Y127" s="18">
        <f t="shared" si="8"/>
        <v>280869.57559022331</v>
      </c>
      <c r="Z127" s="18">
        <f t="shared" si="8"/>
        <v>288234.67896974203</v>
      </c>
      <c r="AA127" s="18">
        <f t="shared" si="8"/>
        <v>248635.74456128763</v>
      </c>
      <c r="AB127" s="18">
        <f t="shared" si="8"/>
        <v>237544.47274078912</v>
      </c>
      <c r="AC127" s="18">
        <f t="shared" si="8"/>
        <v>227149.69706484891</v>
      </c>
      <c r="AD127" s="18">
        <f t="shared" si="8"/>
        <v>208344.08926917013</v>
      </c>
      <c r="AE127" s="18">
        <f t="shared" si="8"/>
        <v>194152.98511967418</v>
      </c>
      <c r="AF127" s="18">
        <f t="shared" si="8"/>
        <v>188930.08646781658</v>
      </c>
      <c r="AG127" s="18">
        <f>SUM(B127:AF127)</f>
        <v>6801480.1241167877</v>
      </c>
    </row>
    <row r="128" spans="1:33" x14ac:dyDescent="0.2">
      <c r="A128" t="s">
        <v>46</v>
      </c>
      <c r="F128" s="26">
        <f>'[2]Modelo e-Mobility R v4'!D126</f>
        <v>0</v>
      </c>
      <c r="G128" s="26">
        <f>'[2]Modelo e-Mobility R v4'!E126</f>
        <v>17500</v>
      </c>
      <c r="H128" s="26">
        <f>'[2]Modelo e-Mobility R v4'!F126</f>
        <v>44786.658015362591</v>
      </c>
      <c r="I128" s="26">
        <f>'[2]Modelo e-Mobility R v4'!G126</f>
        <v>45891.287534480478</v>
      </c>
      <c r="J128" s="26">
        <f>'[2]Modelo e-Mobility R v4'!H126</f>
        <v>71589.666648257858</v>
      </c>
      <c r="K128" s="26">
        <f>'[2]Modelo e-Mobility R v4'!I126</f>
        <v>129076.04068311758</v>
      </c>
      <c r="L128" s="26">
        <f>'[2]Modelo e-Mobility R v4'!J126</f>
        <v>149824.16597126779</v>
      </c>
      <c r="M128" s="26">
        <f>'[2]Modelo e-Mobility R v4'!K126</f>
        <v>157766.6059438099</v>
      </c>
      <c r="N128" s="26">
        <f>'[2]Modelo e-Mobility R v4'!L126</f>
        <v>202556.35290918581</v>
      </c>
      <c r="O128" s="26">
        <f>'[2]Modelo e-Mobility R v4'!M126</f>
        <v>253351.56628762689</v>
      </c>
      <c r="P128" s="26">
        <f>'[2]Modelo e-Mobility R v4'!N126</f>
        <v>306723.59353398951</v>
      </c>
      <c r="Q128" s="26">
        <f>'[2]Modelo e-Mobility R v4'!O126</f>
        <v>357020.21265873156</v>
      </c>
      <c r="R128" s="26">
        <f>'[2]Modelo e-Mobility R v4'!P126</f>
        <v>397029.70214399463</v>
      </c>
      <c r="S128" s="26">
        <f>'[2]Modelo e-Mobility R v4'!Q126</f>
        <v>419732.35925900884</v>
      </c>
      <c r="T128" s="26">
        <f>'[2]Modelo e-Mobility R v4'!R126</f>
        <v>420646.50501025619</v>
      </c>
      <c r="U128" s="26">
        <f>'[2]Modelo e-Mobility R v4'!S126</f>
        <v>399584.18081097997</v>
      </c>
      <c r="V128" s="26">
        <f>'[2]Modelo e-Mobility R v4'!T126</f>
        <v>360728.67518669064</v>
      </c>
      <c r="W128" s="26">
        <f>'[2]Modelo e-Mobility R v4'!U126</f>
        <v>310982.86736174056</v>
      </c>
      <c r="X128" s="26">
        <f>'[2]Modelo e-Mobility R v4'!V126</f>
        <v>257621.32202583653</v>
      </c>
      <c r="Y128" s="26">
        <f>'[2]Modelo e-Mobility R v4'!W126</f>
        <v>206461.16743107606</v>
      </c>
      <c r="Z128" s="26">
        <f>'[2]Modelo e-Mobility R v4'!X126</f>
        <v>161111.26976943592</v>
      </c>
      <c r="AA128" s="26">
        <f>'[2]Modelo e-Mobility R v4'!Y126</f>
        <v>123128.70914304194</v>
      </c>
      <c r="AB128" s="26">
        <f>'[2]Modelo e-Mobility R v4'!Z126</f>
        <v>92609.640718452021</v>
      </c>
      <c r="AC128" s="26">
        <f>'[2]Modelo e-Mobility R v4'!AA126</f>
        <v>68821.724490584529</v>
      </c>
      <c r="AD128" s="26">
        <f>'[2]Modelo e-Mobility R v4'!AB126</f>
        <v>50687.881402868472</v>
      </c>
      <c r="AE128" s="26">
        <f>'[2]Modelo e-Mobility R v4'!AC126</f>
        <v>134492.93474420678</v>
      </c>
      <c r="AF128" s="26">
        <f>'[2]Modelo e-Mobility R v4'!AD126</f>
        <v>51395.637630298479</v>
      </c>
      <c r="AG128" s="18">
        <f>SUM(B128:AF128)</f>
        <v>5191120.7273143027</v>
      </c>
    </row>
    <row r="129" spans="1:33" x14ac:dyDescent="0.2">
      <c r="A129" t="s">
        <v>54</v>
      </c>
      <c r="F129" s="18">
        <f>SUM(F127:F128)</f>
        <v>32439.361514183438</v>
      </c>
      <c r="G129" s="18">
        <f t="shared" ref="G129:AF129" si="9">SUM(G127:G128)</f>
        <v>90688.398278537585</v>
      </c>
      <c r="H129" s="18">
        <f t="shared" si="9"/>
        <v>186631.30361003979</v>
      </c>
      <c r="I129" s="18">
        <f t="shared" si="9"/>
        <v>276830.29315305216</v>
      </c>
      <c r="J129" s="18">
        <f t="shared" si="9"/>
        <v>394958.70495787699</v>
      </c>
      <c r="K129" s="18">
        <f t="shared" si="9"/>
        <v>492907.86441492772</v>
      </c>
      <c r="L129" s="18">
        <f t="shared" si="9"/>
        <v>528321.49568673316</v>
      </c>
      <c r="M129" s="18">
        <f t="shared" si="9"/>
        <v>521123.94057462801</v>
      </c>
      <c r="N129" s="18">
        <f t="shared" si="9"/>
        <v>426885.75440363283</v>
      </c>
      <c r="O129" s="18">
        <f t="shared" si="9"/>
        <v>521914.457047918</v>
      </c>
      <c r="P129" s="18">
        <f t="shared" si="9"/>
        <v>656029.74176619807</v>
      </c>
      <c r="Q129" s="18">
        <f t="shared" si="9"/>
        <v>694498.56354817702</v>
      </c>
      <c r="R129" s="18">
        <f t="shared" si="9"/>
        <v>705609.11737916979</v>
      </c>
      <c r="S129" s="18">
        <f t="shared" si="9"/>
        <v>610556.19933573948</v>
      </c>
      <c r="T129" s="18">
        <f t="shared" si="9"/>
        <v>651196.68654032401</v>
      </c>
      <c r="U129" s="18">
        <f t="shared" si="9"/>
        <v>657857.11614794889</v>
      </c>
      <c r="V129" s="18">
        <f t="shared" si="9"/>
        <v>630304.86496554897</v>
      </c>
      <c r="W129" s="18">
        <f t="shared" si="9"/>
        <v>585792.92095727916</v>
      </c>
      <c r="X129" s="18">
        <f t="shared" si="9"/>
        <v>542402.81820726616</v>
      </c>
      <c r="Y129" s="18">
        <f t="shared" si="9"/>
        <v>487330.74302129936</v>
      </c>
      <c r="Z129" s="18">
        <f t="shared" si="9"/>
        <v>449345.94873917795</v>
      </c>
      <c r="AA129" s="18">
        <f t="shared" si="9"/>
        <v>371764.45370432956</v>
      </c>
      <c r="AB129" s="18">
        <f t="shared" si="9"/>
        <v>330154.11345924111</v>
      </c>
      <c r="AC129" s="18">
        <f t="shared" si="9"/>
        <v>295971.42155543342</v>
      </c>
      <c r="AD129" s="18">
        <f t="shared" si="9"/>
        <v>259031.97067203862</v>
      </c>
      <c r="AE129" s="18">
        <f t="shared" si="9"/>
        <v>328645.91986388096</v>
      </c>
      <c r="AF129" s="18">
        <f t="shared" si="9"/>
        <v>240325.72409811505</v>
      </c>
      <c r="AG129" s="18">
        <f>SUM(AG127:AG128)</f>
        <v>11992600.85143109</v>
      </c>
    </row>
    <row r="130" spans="1:33" x14ac:dyDescent="0.2">
      <c r="AG130" s="18">
        <f t="shared" ref="AG130" si="10">SUM(AG128:AG129)</f>
        <v>17183721.578745395</v>
      </c>
    </row>
    <row r="131" spans="1:33" x14ac:dyDescent="0.2">
      <c r="A131" t="s">
        <v>55</v>
      </c>
      <c r="B131" s="18"/>
      <c r="C131" s="18"/>
      <c r="D131" s="18"/>
      <c r="E131" s="18"/>
      <c r="F131" s="18"/>
      <c r="G131" s="18">
        <f>SUM(A127:G127)</f>
        <v>128708.71362111435</v>
      </c>
      <c r="H131" s="18">
        <f>SUM(B127:H127)</f>
        <v>270553.35921579157</v>
      </c>
      <c r="I131" s="18">
        <f>SUM(B127:I127)</f>
        <v>501492.36483436322</v>
      </c>
      <c r="J131" s="18">
        <f>SUM(B127:J127)</f>
        <v>824861.4031439824</v>
      </c>
      <c r="K131" s="18">
        <f>SUM(B127:K127)</f>
        <v>1188693.2268757925</v>
      </c>
      <c r="L131" s="18">
        <f>SUM(B127:L127)</f>
        <v>1567190.5565912579</v>
      </c>
      <c r="M131" s="18">
        <f>SUM(B127:M127)</f>
        <v>1930547.891222076</v>
      </c>
      <c r="N131" s="18">
        <f>SUM(B127:N127)</f>
        <v>2154877.2927165232</v>
      </c>
      <c r="O131" s="18">
        <f>SUM(B127:O127)</f>
        <v>2423440.1834768141</v>
      </c>
      <c r="P131" s="18">
        <f>SUM(B127:P127)</f>
        <v>2772746.3317090226</v>
      </c>
      <c r="Q131" s="18">
        <f>SUM(B127:Q127)</f>
        <v>3110224.6825984679</v>
      </c>
      <c r="R131" s="18">
        <f t="shared" ref="R131:S132" si="11">SUM(B127:R127)</f>
        <v>3418804.0978336432</v>
      </c>
      <c r="S131" s="18">
        <f t="shared" si="11"/>
        <v>3608888.4189782063</v>
      </c>
      <c r="T131" s="18">
        <f>SUM(D127:T127)</f>
        <v>3837876.0792544163</v>
      </c>
      <c r="U131" s="18">
        <f>SUM(A127:U127)</f>
        <v>4098451.0547774103</v>
      </c>
      <c r="V131" s="18">
        <f>SUM(B127:V127)</f>
        <v>4368027.2445562687</v>
      </c>
      <c r="W131" s="18">
        <f>SUM(B127:W127)</f>
        <v>4642837.2981518069</v>
      </c>
      <c r="X131" s="18">
        <f>SUM(B127:X127)</f>
        <v>4927618.7943332363</v>
      </c>
      <c r="Y131" s="18">
        <f>SUM(B127:Y127)</f>
        <v>5208488.3699234594</v>
      </c>
      <c r="Z131" s="18">
        <f>SUM(B127:Z127)</f>
        <v>5496723.0488932012</v>
      </c>
      <c r="AA131" s="18">
        <f>SUM(B127:AA127)</f>
        <v>5745358.7934544887</v>
      </c>
      <c r="AB131" s="18">
        <f>SUM(B127:AB127)</f>
        <v>5982903.2661952777</v>
      </c>
      <c r="AC131" s="18">
        <f>SUM(B127:AC127)</f>
        <v>6210052.9632601263</v>
      </c>
      <c r="AD131" s="18">
        <f>SUM(B127:AD127)</f>
        <v>6418397.0525292968</v>
      </c>
      <c r="AE131" s="18">
        <f>SUM(B127:AE127)</f>
        <v>6612550.0376489712</v>
      </c>
      <c r="AF131" s="18">
        <f>SUM(B127:AF127)</f>
        <v>6801480.1241167877</v>
      </c>
      <c r="AG131" s="18"/>
    </row>
    <row r="132" spans="1:33" x14ac:dyDescent="0.2">
      <c r="B132" s="18"/>
      <c r="C132" s="18"/>
      <c r="D132" s="18"/>
      <c r="E132" s="18"/>
      <c r="F132" s="18"/>
      <c r="G132" s="18">
        <f>SUM(A128:G128)</f>
        <v>17500</v>
      </c>
      <c r="H132" s="18">
        <f>SUM(B128:H128)</f>
        <v>62286.658015362591</v>
      </c>
      <c r="I132" s="18">
        <f>SUM(B128:I128)</f>
        <v>108177.94554984308</v>
      </c>
      <c r="J132" s="18">
        <f>SUM(B128:J128)</f>
        <v>179767.61219810095</v>
      </c>
      <c r="K132" s="18">
        <f>SUM(B128:K128)</f>
        <v>308843.65288121853</v>
      </c>
      <c r="L132" s="18">
        <f>SUM(B128:L128)</f>
        <v>458667.81885248632</v>
      </c>
      <c r="M132" s="18">
        <f>SUM(B128:M128)</f>
        <v>616434.42479629628</v>
      </c>
      <c r="N132" s="18">
        <f>SUM(B128:N128)</f>
        <v>818990.77770548209</v>
      </c>
      <c r="O132" s="18">
        <f>SUM(B128:O128)</f>
        <v>1072342.343993109</v>
      </c>
      <c r="P132" s="18">
        <f>SUM(B128:P128)</f>
        <v>1379065.9375270985</v>
      </c>
      <c r="Q132" s="18">
        <f>SUM(B128:Q128)</f>
        <v>1736086.15018583</v>
      </c>
      <c r="R132" s="18">
        <f t="shared" si="11"/>
        <v>2133115.8523298246</v>
      </c>
      <c r="S132" s="18">
        <f t="shared" si="11"/>
        <v>2552848.2115888335</v>
      </c>
      <c r="T132" s="18">
        <f>SUM(D128:T128)</f>
        <v>2973494.7165990896</v>
      </c>
      <c r="U132" s="18">
        <f>SUM(A128:U128)</f>
        <v>3373078.8974100696</v>
      </c>
      <c r="V132" s="18">
        <f>SUM(B128:V128)</f>
        <v>3733807.5725967605</v>
      </c>
      <c r="W132" s="18">
        <f>SUM(B128:W128)</f>
        <v>4044790.4399585011</v>
      </c>
      <c r="X132" s="18">
        <f>SUM(B128:X128)</f>
        <v>4302411.7619843381</v>
      </c>
      <c r="Y132" s="18">
        <f>SUM(B128:Y128)</f>
        <v>4508872.9294154141</v>
      </c>
      <c r="Z132" s="18">
        <f>SUM(B128:Z128)</f>
        <v>4669984.1991848499</v>
      </c>
      <c r="AA132" s="18">
        <f>SUM(B128:AA128)</f>
        <v>4793112.9083278915</v>
      </c>
      <c r="AB132" s="18">
        <f>SUM(B128:AB128)</f>
        <v>4885722.5490463432</v>
      </c>
      <c r="AC132" s="18">
        <f>SUM(B128:AC128)</f>
        <v>4954544.273536928</v>
      </c>
      <c r="AD132" s="18">
        <f>SUM(B128:AD128)</f>
        <v>5005232.1549397968</v>
      </c>
      <c r="AE132" s="18">
        <f>SUM(B128:AE128)</f>
        <v>5139725.089684004</v>
      </c>
      <c r="AF132" s="18">
        <f>SUM(B128:AF128)</f>
        <v>5191120.7273143027</v>
      </c>
      <c r="AG132" s="18"/>
    </row>
    <row r="133" spans="1:33" x14ac:dyDescent="0.2">
      <c r="A133" t="s">
        <v>131</v>
      </c>
      <c r="B133" s="18">
        <f>B16+B25+B34+B45+B53+B62+B72+B82</f>
        <v>279.43654297830318</v>
      </c>
      <c r="C133" s="18">
        <f t="shared" ref="C133:AF133" si="12">C16+C25+C34+C45+C53+C62+C72+C82</f>
        <v>848.5006649383713</v>
      </c>
      <c r="D133" s="18">
        <f t="shared" si="12"/>
        <v>3982.5871588344771</v>
      </c>
      <c r="E133" s="18">
        <f t="shared" si="12"/>
        <v>9551.7580168088134</v>
      </c>
      <c r="F133" s="18">
        <f t="shared" si="12"/>
        <v>19388.504587366679</v>
      </c>
      <c r="G133" s="18">
        <f t="shared" si="12"/>
        <v>35188.930803727533</v>
      </c>
      <c r="H133" s="18">
        <f t="shared" si="12"/>
        <v>56586.312174880266</v>
      </c>
      <c r="I133" s="18">
        <f t="shared" si="12"/>
        <v>75248.373506532575</v>
      </c>
      <c r="J133" s="18">
        <f t="shared" si="12"/>
        <v>104527.21509342238</v>
      </c>
      <c r="K133" s="18">
        <f t="shared" si="12"/>
        <v>107091.75210361002</v>
      </c>
      <c r="L133" s="18">
        <f t="shared" si="12"/>
        <v>120321.18899920642</v>
      </c>
      <c r="M133" s="18">
        <f t="shared" si="12"/>
        <v>102470.69144037167</v>
      </c>
      <c r="N133" s="18">
        <f t="shared" si="12"/>
        <v>111628.86157015419</v>
      </c>
      <c r="O133" s="18">
        <f t="shared" si="12"/>
        <v>111569.79962807911</v>
      </c>
      <c r="P133" s="18">
        <f t="shared" si="12"/>
        <v>100391.05544435846</v>
      </c>
      <c r="Q133" s="18">
        <f t="shared" si="12"/>
        <v>89390.561045106748</v>
      </c>
      <c r="R133" s="18">
        <f t="shared" si="12"/>
        <v>88607.328925032038</v>
      </c>
      <c r="S133" s="18">
        <f t="shared" si="12"/>
        <v>79121.762157273013</v>
      </c>
      <c r="T133" s="18">
        <f t="shared" si="12"/>
        <v>92147.233708564556</v>
      </c>
      <c r="U133" s="18">
        <f t="shared" si="12"/>
        <v>103167.89790585896</v>
      </c>
      <c r="V133" s="18">
        <f t="shared" si="12"/>
        <v>83805.848784814545</v>
      </c>
      <c r="W133" s="18">
        <f t="shared" si="12"/>
        <v>102477.33160282896</v>
      </c>
      <c r="X133" s="18">
        <f t="shared" si="12"/>
        <v>94714.366856043984</v>
      </c>
      <c r="Y133" s="18">
        <f t="shared" si="12"/>
        <v>88521.616018868503</v>
      </c>
      <c r="Z133" s="18">
        <f t="shared" si="12"/>
        <v>93578.221069106192</v>
      </c>
      <c r="AA133" s="18">
        <f t="shared" si="12"/>
        <v>84475.445834095648</v>
      </c>
      <c r="AB133" s="18">
        <f t="shared" si="12"/>
        <v>104903.07364719991</v>
      </c>
      <c r="AC133" s="18">
        <f t="shared" si="12"/>
        <v>110160.26498852302</v>
      </c>
      <c r="AD133" s="18">
        <f t="shared" si="12"/>
        <v>107365.15483884362</v>
      </c>
      <c r="AE133" s="18">
        <f t="shared" si="12"/>
        <v>109499.04380433161</v>
      </c>
      <c r="AF133" s="18">
        <f t="shared" si="12"/>
        <v>103852.97338564698</v>
      </c>
      <c r="AG133" s="18"/>
    </row>
    <row r="134" spans="1:33" x14ac:dyDescent="0.2">
      <c r="A134" t="s">
        <v>132</v>
      </c>
      <c r="B134" s="18">
        <f>B16+B25+B34+B45+B53+B62+B72+B82+B128</f>
        <v>279.43654297830318</v>
      </c>
      <c r="C134" s="18">
        <f t="shared" ref="C134:AF134" si="13">C16+C25+C34+C45+C53+C62+C72+C82+C128</f>
        <v>848.5006649383713</v>
      </c>
      <c r="D134" s="18">
        <f t="shared" si="13"/>
        <v>3982.5871588344771</v>
      </c>
      <c r="E134" s="18">
        <f t="shared" si="13"/>
        <v>9551.7580168088134</v>
      </c>
      <c r="F134" s="18">
        <f t="shared" si="13"/>
        <v>19388.504587366679</v>
      </c>
      <c r="G134" s="18">
        <f t="shared" si="13"/>
        <v>52688.930803727533</v>
      </c>
      <c r="H134" s="18">
        <f t="shared" si="13"/>
        <v>101372.97019024286</v>
      </c>
      <c r="I134" s="18">
        <f t="shared" si="13"/>
        <v>121139.66104101305</v>
      </c>
      <c r="J134" s="18">
        <f t="shared" si="13"/>
        <v>176116.88174168023</v>
      </c>
      <c r="K134" s="18">
        <f t="shared" si="13"/>
        <v>236167.7927867276</v>
      </c>
      <c r="L134" s="66">
        <f t="shared" si="13"/>
        <v>270145.3549704742</v>
      </c>
      <c r="M134" s="18">
        <f t="shared" si="13"/>
        <v>260237.29738418158</v>
      </c>
      <c r="N134" s="18">
        <f t="shared" si="13"/>
        <v>314185.21447934001</v>
      </c>
      <c r="O134" s="18">
        <f t="shared" si="13"/>
        <v>364921.36591570603</v>
      </c>
      <c r="P134" s="18">
        <f t="shared" si="13"/>
        <v>407114.64897834795</v>
      </c>
      <c r="Q134" s="18">
        <f t="shared" si="13"/>
        <v>446410.77370383829</v>
      </c>
      <c r="R134" s="18">
        <f t="shared" si="13"/>
        <v>485637.03106902668</v>
      </c>
      <c r="S134" s="18">
        <f t="shared" si="13"/>
        <v>498854.12141628185</v>
      </c>
      <c r="T134" s="18">
        <f t="shared" si="13"/>
        <v>512793.73871882074</v>
      </c>
      <c r="U134" s="18">
        <f t="shared" si="13"/>
        <v>502752.07871683897</v>
      </c>
      <c r="V134" s="18">
        <f t="shared" si="13"/>
        <v>444534.52397150517</v>
      </c>
      <c r="W134" s="18">
        <f t="shared" si="13"/>
        <v>413460.19896456948</v>
      </c>
      <c r="X134" s="18">
        <f t="shared" si="13"/>
        <v>352335.68888188049</v>
      </c>
      <c r="Y134" s="18">
        <f t="shared" si="13"/>
        <v>294982.78344994457</v>
      </c>
      <c r="Z134" s="18">
        <f t="shared" si="13"/>
        <v>254689.49083854211</v>
      </c>
      <c r="AA134" s="18">
        <f t="shared" si="13"/>
        <v>207604.15497713757</v>
      </c>
      <c r="AB134" s="18">
        <f t="shared" si="13"/>
        <v>197512.71436565195</v>
      </c>
      <c r="AC134" s="18">
        <f t="shared" si="13"/>
        <v>178981.98947910755</v>
      </c>
      <c r="AD134" s="18">
        <f t="shared" si="13"/>
        <v>158053.03624171211</v>
      </c>
      <c r="AE134" s="18">
        <f t="shared" si="13"/>
        <v>243991.97854853841</v>
      </c>
      <c r="AF134" s="18">
        <f t="shared" si="13"/>
        <v>155248.61101594547</v>
      </c>
    </row>
    <row r="137" spans="1:33" x14ac:dyDescent="0.2">
      <c r="A137" s="55" t="s">
        <v>129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</row>
    <row r="138" spans="1:33" ht="28" x14ac:dyDescent="0.3">
      <c r="A138" s="125" t="s">
        <v>110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33" x14ac:dyDescent="0.2">
      <c r="A139" s="56" t="s">
        <v>111</v>
      </c>
      <c r="B139" s="56" t="s">
        <v>112</v>
      </c>
      <c r="C139" s="56">
        <v>2010</v>
      </c>
      <c r="D139" s="56">
        <v>2011</v>
      </c>
      <c r="E139" s="56">
        <v>2012</v>
      </c>
      <c r="F139" s="56">
        <v>2013</v>
      </c>
      <c r="G139" s="56">
        <v>2014</v>
      </c>
      <c r="H139" s="56">
        <v>2015</v>
      </c>
      <c r="I139" s="56">
        <v>2016</v>
      </c>
      <c r="J139" s="56">
        <v>2017</v>
      </c>
      <c r="K139" s="56">
        <v>2018</v>
      </c>
      <c r="L139" s="56">
        <v>2019</v>
      </c>
      <c r="M139" s="56">
        <v>2020</v>
      </c>
      <c r="N139" s="56">
        <v>2021</v>
      </c>
      <c r="O139" s="56" t="s">
        <v>3</v>
      </c>
    </row>
    <row r="140" spans="1:33" x14ac:dyDescent="0.2">
      <c r="A140" s="57" t="s">
        <v>113</v>
      </c>
      <c r="B140" s="58">
        <v>3269894</v>
      </c>
      <c r="C140" s="58">
        <v>401880</v>
      </c>
      <c r="D140" s="58">
        <v>507723</v>
      </c>
      <c r="E140" s="58">
        <v>565489</v>
      </c>
      <c r="F140" s="58">
        <v>618867</v>
      </c>
      <c r="G140" s="58">
        <v>658672</v>
      </c>
      <c r="H140" s="58">
        <v>663954</v>
      </c>
      <c r="I140" s="58">
        <v>564927</v>
      </c>
      <c r="J140" s="58">
        <v>493995</v>
      </c>
      <c r="K140" s="58">
        <v>543098</v>
      </c>
      <c r="L140" s="58">
        <v>601009</v>
      </c>
      <c r="M140" s="58">
        <v>516462</v>
      </c>
      <c r="N140" s="58">
        <v>724889</v>
      </c>
      <c r="O140" s="58">
        <v>10130859</v>
      </c>
    </row>
    <row r="141" spans="1:33" x14ac:dyDescent="0.2">
      <c r="A141" s="57" t="s">
        <v>114</v>
      </c>
      <c r="B141" s="58">
        <v>1950690</v>
      </c>
      <c r="C141" s="58">
        <v>161691</v>
      </c>
      <c r="D141" s="58">
        <v>202967</v>
      </c>
      <c r="E141" s="58">
        <v>174889</v>
      </c>
      <c r="F141" s="58">
        <v>162217</v>
      </c>
      <c r="G141" s="58">
        <v>178655</v>
      </c>
      <c r="H141" s="58">
        <v>162974</v>
      </c>
      <c r="I141" s="58">
        <v>145792</v>
      </c>
      <c r="J141" s="58">
        <v>133303</v>
      </c>
      <c r="K141" s="58">
        <v>138829</v>
      </c>
      <c r="L141" s="58">
        <v>136192</v>
      </c>
      <c r="M141" s="58">
        <v>87419</v>
      </c>
      <c r="N141" s="58">
        <v>106438</v>
      </c>
      <c r="O141" s="58">
        <v>3742056</v>
      </c>
    </row>
    <row r="142" spans="1:33" x14ac:dyDescent="0.2">
      <c r="A142" s="57" t="s">
        <v>115</v>
      </c>
      <c r="B142" s="58">
        <v>551407</v>
      </c>
      <c r="C142" s="58">
        <v>43899</v>
      </c>
      <c r="D142" s="58">
        <v>60720</v>
      </c>
      <c r="E142" s="58">
        <v>68454</v>
      </c>
      <c r="F142" s="58">
        <v>82663</v>
      </c>
      <c r="G142" s="58">
        <v>95055</v>
      </c>
      <c r="H142" s="58">
        <v>83062</v>
      </c>
      <c r="I142" s="58">
        <v>77422</v>
      </c>
      <c r="J142" s="58">
        <v>79788</v>
      </c>
      <c r="K142" s="58">
        <v>92989</v>
      </c>
      <c r="L142" s="58">
        <v>98844</v>
      </c>
      <c r="M142" s="58">
        <v>78614</v>
      </c>
      <c r="N142" s="60">
        <v>114535</v>
      </c>
      <c r="O142" s="58">
        <v>1527452</v>
      </c>
    </row>
    <row r="143" spans="1:33" x14ac:dyDescent="0.2">
      <c r="A143" s="57" t="s">
        <v>116</v>
      </c>
      <c r="B143" s="58">
        <v>478545</v>
      </c>
      <c r="C143" s="58">
        <v>28742</v>
      </c>
      <c r="D143" s="58">
        <v>27972</v>
      </c>
      <c r="E143" s="58">
        <v>28728</v>
      </c>
      <c r="F143" s="58">
        <v>25156</v>
      </c>
      <c r="G143" s="58">
        <v>26798</v>
      </c>
      <c r="H143" s="58">
        <v>18460</v>
      </c>
      <c r="I143" s="58">
        <v>16800</v>
      </c>
      <c r="J143" s="58">
        <v>14511</v>
      </c>
      <c r="K143" s="58">
        <v>14784</v>
      </c>
      <c r="L143" s="58">
        <v>15103</v>
      </c>
      <c r="M143" s="58">
        <v>9435</v>
      </c>
      <c r="N143" s="58">
        <v>13057</v>
      </c>
      <c r="O143" s="58">
        <v>718091</v>
      </c>
    </row>
    <row r="144" spans="1:33" x14ac:dyDescent="0.2">
      <c r="A144" s="57" t="s">
        <v>117</v>
      </c>
      <c r="B144" s="58">
        <v>179009</v>
      </c>
      <c r="C144" s="58">
        <v>9070</v>
      </c>
      <c r="D144" s="58">
        <v>11820</v>
      </c>
      <c r="E144" s="58">
        <v>13866</v>
      </c>
      <c r="F144" s="58">
        <v>9962</v>
      </c>
      <c r="G144" s="58">
        <v>10775</v>
      </c>
      <c r="H144" s="58">
        <v>10088</v>
      </c>
      <c r="I144" s="58">
        <v>7351</v>
      </c>
      <c r="J144" s="58">
        <v>5546</v>
      </c>
      <c r="K144" s="58">
        <v>5516</v>
      </c>
      <c r="L144" s="58">
        <v>6879</v>
      </c>
      <c r="M144" s="58">
        <v>7530</v>
      </c>
      <c r="N144" s="58">
        <v>10752</v>
      </c>
      <c r="O144" s="58">
        <v>288164</v>
      </c>
    </row>
    <row r="145" spans="1:15" x14ac:dyDescent="0.2">
      <c r="A145" s="57" t="s">
        <v>118</v>
      </c>
      <c r="B145" s="58">
        <v>15698</v>
      </c>
      <c r="C145" s="58">
        <v>4506</v>
      </c>
      <c r="D145" s="58">
        <v>6247</v>
      </c>
      <c r="E145" s="58">
        <v>7154</v>
      </c>
      <c r="F145" s="58">
        <v>7758</v>
      </c>
      <c r="G145" s="58">
        <v>7717</v>
      </c>
      <c r="H145" s="58">
        <v>8384</v>
      </c>
      <c r="I145" s="58">
        <v>7103</v>
      </c>
      <c r="J145" s="58">
        <v>5714</v>
      </c>
      <c r="K145" s="58">
        <v>5298</v>
      </c>
      <c r="L145" s="58">
        <v>5547</v>
      </c>
      <c r="M145" s="58">
        <v>6967</v>
      </c>
      <c r="N145" s="58">
        <v>13668</v>
      </c>
      <c r="O145" s="58">
        <v>101761</v>
      </c>
    </row>
    <row r="146" spans="1:15" x14ac:dyDescent="0.2">
      <c r="A146" s="57" t="s">
        <v>119</v>
      </c>
      <c r="B146" s="58">
        <v>48167</v>
      </c>
      <c r="C146" s="58">
        <v>2627</v>
      </c>
      <c r="D146" s="58">
        <v>2013</v>
      </c>
      <c r="E146" s="58">
        <v>2796</v>
      </c>
      <c r="F146" s="58">
        <v>3741</v>
      </c>
      <c r="G146" s="58">
        <v>4757</v>
      </c>
      <c r="H146" s="58">
        <v>2919</v>
      </c>
      <c r="I146" s="58">
        <v>2492</v>
      </c>
      <c r="J146" s="58">
        <v>2243</v>
      </c>
      <c r="K146" s="58">
        <v>2020</v>
      </c>
      <c r="L146" s="58">
        <v>3020</v>
      </c>
      <c r="M146" s="58">
        <v>2712</v>
      </c>
      <c r="N146" s="58">
        <v>1491</v>
      </c>
      <c r="O146" s="58">
        <v>80998</v>
      </c>
    </row>
    <row r="147" spans="1:15" x14ac:dyDescent="0.2">
      <c r="A147" s="57" t="s">
        <v>121</v>
      </c>
      <c r="B147" s="58">
        <v>54462</v>
      </c>
      <c r="C147" s="58">
        <v>3216</v>
      </c>
      <c r="D147" s="58">
        <v>3568</v>
      </c>
      <c r="E147" s="58">
        <v>4182</v>
      </c>
      <c r="F147" s="58">
        <v>3705</v>
      </c>
      <c r="G147" s="58">
        <v>3720</v>
      </c>
      <c r="H147" s="58">
        <v>2553</v>
      </c>
      <c r="I147" s="58">
        <v>1420</v>
      </c>
      <c r="J147" s="58">
        <v>1164</v>
      </c>
      <c r="K147" s="59">
        <v>753</v>
      </c>
      <c r="L147" s="58">
        <v>1055</v>
      </c>
      <c r="M147" s="59">
        <v>504</v>
      </c>
      <c r="N147" s="59">
        <v>499</v>
      </c>
      <c r="O147" s="58">
        <v>80801</v>
      </c>
    </row>
    <row r="148" spans="1:15" x14ac:dyDescent="0.2">
      <c r="A148" s="57" t="s">
        <v>120</v>
      </c>
      <c r="B148" s="58">
        <v>30397</v>
      </c>
      <c r="C148" s="58">
        <v>1221</v>
      </c>
      <c r="D148" s="58">
        <v>7030</v>
      </c>
      <c r="E148" s="58">
        <v>8809</v>
      </c>
      <c r="F148" s="58">
        <v>1975</v>
      </c>
      <c r="G148" s="58">
        <v>1717</v>
      </c>
      <c r="H148" s="58">
        <v>1360</v>
      </c>
      <c r="I148" s="59">
        <v>241</v>
      </c>
      <c r="J148" s="59">
        <v>129</v>
      </c>
      <c r="K148" s="59">
        <v>404</v>
      </c>
      <c r="L148" s="58">
        <v>1518</v>
      </c>
      <c r="M148" s="58">
        <v>2095</v>
      </c>
      <c r="N148" s="58">
        <v>3193</v>
      </c>
      <c r="O148" s="58">
        <v>60089</v>
      </c>
    </row>
    <row r="149" spans="1:15" x14ac:dyDescent="0.2">
      <c r="A149" s="57" t="s">
        <v>123</v>
      </c>
      <c r="B149" s="58">
        <v>33354</v>
      </c>
      <c r="C149" s="58">
        <v>1107</v>
      </c>
      <c r="D149" s="58">
        <v>3432</v>
      </c>
      <c r="E149" s="58">
        <v>4333</v>
      </c>
      <c r="F149" s="58">
        <v>2274</v>
      </c>
      <c r="G149" s="58">
        <v>2744</v>
      </c>
      <c r="H149" s="58">
        <v>1469</v>
      </c>
      <c r="I149" s="59">
        <v>837</v>
      </c>
      <c r="J149" s="59">
        <v>726</v>
      </c>
      <c r="K149" s="59">
        <v>779</v>
      </c>
      <c r="L149" s="59">
        <v>778</v>
      </c>
      <c r="M149" s="59">
        <v>450</v>
      </c>
      <c r="N149" s="59">
        <v>959</v>
      </c>
      <c r="O149" s="58">
        <v>53242</v>
      </c>
    </row>
    <row r="150" spans="1:15" x14ac:dyDescent="0.2">
      <c r="A150" s="57" t="s">
        <v>124</v>
      </c>
      <c r="B150" s="58">
        <v>27867</v>
      </c>
      <c r="C150" s="59">
        <v>780</v>
      </c>
      <c r="D150" s="59">
        <v>705</v>
      </c>
      <c r="E150" s="59">
        <v>815</v>
      </c>
      <c r="F150" s="59">
        <v>831</v>
      </c>
      <c r="G150" s="59">
        <v>886</v>
      </c>
      <c r="H150" s="59">
        <v>694</v>
      </c>
      <c r="I150" s="59">
        <v>519</v>
      </c>
      <c r="J150" s="59">
        <v>434</v>
      </c>
      <c r="K150" s="59">
        <v>317</v>
      </c>
      <c r="L150" s="59">
        <v>422</v>
      </c>
      <c r="M150" s="59">
        <v>182</v>
      </c>
      <c r="N150" s="59">
        <v>169</v>
      </c>
      <c r="O150" s="58">
        <v>34621</v>
      </c>
    </row>
    <row r="151" spans="1:15" x14ac:dyDescent="0.2">
      <c r="A151" s="57" t="s">
        <v>122</v>
      </c>
      <c r="B151" s="59">
        <v>2</v>
      </c>
      <c r="C151" s="59">
        <v>0</v>
      </c>
      <c r="D151" s="59">
        <v>0</v>
      </c>
      <c r="E151" s="59">
        <v>0</v>
      </c>
      <c r="F151" s="59">
        <v>0</v>
      </c>
      <c r="G151" s="59">
        <v>0</v>
      </c>
      <c r="H151" s="59">
        <v>0</v>
      </c>
      <c r="I151" s="59">
        <v>1</v>
      </c>
      <c r="J151" s="59">
        <v>141</v>
      </c>
      <c r="K151" s="58">
        <v>1127</v>
      </c>
      <c r="L151" s="58">
        <v>2278</v>
      </c>
      <c r="M151" s="58">
        <v>2092</v>
      </c>
      <c r="N151" s="58">
        <v>2535</v>
      </c>
      <c r="O151" s="58">
        <v>8176</v>
      </c>
    </row>
    <row r="152" spans="1:15" x14ac:dyDescent="0.2">
      <c r="A152" s="61" t="s">
        <v>125</v>
      </c>
      <c r="B152" s="62">
        <v>0</v>
      </c>
      <c r="C152" s="62">
        <v>0</v>
      </c>
      <c r="D152" s="62">
        <v>0</v>
      </c>
      <c r="E152" s="62">
        <v>0</v>
      </c>
      <c r="F152" s="62">
        <v>0</v>
      </c>
      <c r="G152" s="62">
        <v>0</v>
      </c>
      <c r="H152" s="62">
        <v>0</v>
      </c>
      <c r="I152" s="62">
        <v>0</v>
      </c>
      <c r="J152" s="62">
        <v>23</v>
      </c>
      <c r="K152" s="62">
        <v>107</v>
      </c>
      <c r="L152" s="62">
        <v>165</v>
      </c>
      <c r="M152" s="62">
        <v>348</v>
      </c>
      <c r="N152" s="62">
        <v>286</v>
      </c>
      <c r="O152" s="62">
        <v>929</v>
      </c>
    </row>
  </sheetData>
  <mergeCells count="1">
    <mergeCell ref="A138:O138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2513-0C0B-D74E-8025-1D7CCD2E9621}">
  <dimension ref="B5:K8"/>
  <sheetViews>
    <sheetView zoomScale="110" zoomScaleNormal="110" workbookViewId="0">
      <selection activeCell="K6" sqref="K6"/>
    </sheetView>
  </sheetViews>
  <sheetFormatPr baseColWidth="10" defaultRowHeight="15" x14ac:dyDescent="0.2"/>
  <cols>
    <col min="1" max="16384" width="10.83203125" style="33"/>
  </cols>
  <sheetData>
    <row r="5" spans="2:11" ht="24" x14ac:dyDescent="0.2">
      <c r="B5" s="65" t="s">
        <v>281</v>
      </c>
    </row>
    <row r="6" spans="2:11" ht="19" x14ac:dyDescent="0.25">
      <c r="B6" s="52" t="s">
        <v>127</v>
      </c>
      <c r="K6" s="33" t="s">
        <v>282</v>
      </c>
    </row>
    <row r="7" spans="2:11" ht="19" x14ac:dyDescent="0.25">
      <c r="B7" s="52"/>
    </row>
    <row r="8" spans="2:11" x14ac:dyDescent="0.2">
      <c r="B8" s="42" t="s">
        <v>128</v>
      </c>
    </row>
  </sheetData>
  <pageMargins left="0.25" right="0.25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556B-0655-2646-86A3-F330D2AD61E0}">
  <dimension ref="A1:AQ22"/>
  <sheetViews>
    <sheetView showGridLines="0" zoomScale="75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60" sqref="T60"/>
    </sheetView>
  </sheetViews>
  <sheetFormatPr baseColWidth="10" defaultRowHeight="15" x14ac:dyDescent="0.2"/>
  <cols>
    <col min="1" max="1" width="40.5" bestFit="1" customWidth="1"/>
    <col min="2" max="42" width="17.5" bestFit="1" customWidth="1"/>
    <col min="43" max="43" width="16.1640625" bestFit="1" customWidth="1"/>
  </cols>
  <sheetData>
    <row r="1" spans="1:43" x14ac:dyDescent="0.2">
      <c r="A1" s="1" t="s">
        <v>218</v>
      </c>
    </row>
    <row r="2" spans="1:43" x14ac:dyDescent="0.2">
      <c r="A2" s="1"/>
    </row>
    <row r="3" spans="1:43" x14ac:dyDescent="0.2">
      <c r="A3" s="1" t="s">
        <v>219</v>
      </c>
    </row>
    <row r="4" spans="1:43" x14ac:dyDescent="0.2">
      <c r="A4" s="1" t="s">
        <v>220</v>
      </c>
    </row>
    <row r="5" spans="1:43" x14ac:dyDescent="0.2">
      <c r="A5" s="1"/>
    </row>
    <row r="6" spans="1:43" x14ac:dyDescent="0.2">
      <c r="A6" s="1" t="s">
        <v>182</v>
      </c>
      <c r="B6" s="1">
        <v>2010</v>
      </c>
      <c r="C6" s="1">
        <v>2011</v>
      </c>
      <c r="D6" s="1">
        <v>2012</v>
      </c>
      <c r="E6" s="1">
        <v>2013</v>
      </c>
      <c r="F6" s="1">
        <v>2014</v>
      </c>
      <c r="G6" s="1">
        <v>2015</v>
      </c>
      <c r="H6" s="1">
        <v>2016</v>
      </c>
      <c r="I6" s="1">
        <v>2017</v>
      </c>
      <c r="J6" s="1">
        <v>2018</v>
      </c>
      <c r="K6" s="1">
        <v>2019</v>
      </c>
      <c r="L6" s="1">
        <v>2020</v>
      </c>
      <c r="M6" s="1">
        <v>2021</v>
      </c>
      <c r="N6" s="1">
        <v>2022</v>
      </c>
      <c r="O6" s="1">
        <v>2023</v>
      </c>
      <c r="P6" s="1">
        <v>2024</v>
      </c>
      <c r="Q6" s="1">
        <v>2025</v>
      </c>
      <c r="R6" s="1">
        <v>2026</v>
      </c>
      <c r="S6" s="1">
        <v>2027</v>
      </c>
      <c r="T6" s="1">
        <v>2028</v>
      </c>
      <c r="U6" s="1">
        <v>2029</v>
      </c>
      <c r="V6" s="1">
        <v>2030</v>
      </c>
      <c r="W6" s="1">
        <v>2031</v>
      </c>
      <c r="X6" s="1">
        <v>2032</v>
      </c>
      <c r="Y6" s="1">
        <v>2033</v>
      </c>
      <c r="Z6" s="1">
        <v>2034</v>
      </c>
      <c r="AA6" s="1">
        <v>2035</v>
      </c>
      <c r="AB6" s="1">
        <v>2036</v>
      </c>
      <c r="AC6" s="1">
        <v>2037</v>
      </c>
      <c r="AD6" s="1">
        <v>2038</v>
      </c>
      <c r="AE6" s="1">
        <v>2039</v>
      </c>
      <c r="AF6" s="1">
        <v>2040</v>
      </c>
      <c r="AG6" s="1">
        <v>2041</v>
      </c>
      <c r="AH6" s="1">
        <v>2042</v>
      </c>
      <c r="AI6" s="1">
        <v>2043</v>
      </c>
      <c r="AJ6" s="1">
        <v>2044</v>
      </c>
      <c r="AK6" s="1">
        <v>2045</v>
      </c>
      <c r="AL6" s="1">
        <v>2046</v>
      </c>
      <c r="AM6" s="1">
        <v>2047</v>
      </c>
      <c r="AN6" s="1">
        <v>2048</v>
      </c>
      <c r="AO6" s="1">
        <v>2049</v>
      </c>
      <c r="AP6" s="1">
        <v>2050</v>
      </c>
      <c r="AQ6" s="1" t="s">
        <v>3</v>
      </c>
    </row>
    <row r="7" spans="1:43" x14ac:dyDescent="0.2">
      <c r="A7" t="s">
        <v>221</v>
      </c>
      <c r="B7" s="92">
        <v>0.89242019419051322</v>
      </c>
      <c r="C7" s="92">
        <v>0.9859043480038725</v>
      </c>
      <c r="D7" s="92">
        <v>1.0993622741907225</v>
      </c>
      <c r="E7" s="92">
        <v>1.1565998493253393</v>
      </c>
      <c r="F7" s="92">
        <v>1.1942940851327002</v>
      </c>
      <c r="G7" s="92">
        <v>1.2392736277255849</v>
      </c>
      <c r="H7" s="92">
        <v>1.2690468669698758</v>
      </c>
      <c r="I7" s="92">
        <v>1.297105769479405</v>
      </c>
      <c r="J7" s="92">
        <v>1.3237818572397786</v>
      </c>
      <c r="K7" s="92">
        <v>1.3623184100820744</v>
      </c>
      <c r="L7" s="92">
        <v>1.4316393382271686</v>
      </c>
      <c r="M7" s="92">
        <v>1.4884272851407643</v>
      </c>
      <c r="N7" s="92">
        <v>1.5164028930971671</v>
      </c>
      <c r="O7" s="92">
        <v>1.5540041090032708</v>
      </c>
      <c r="P7" s="92">
        <v>1.6189030548009307</v>
      </c>
      <c r="Q7" s="92">
        <v>1.6620847357760866</v>
      </c>
      <c r="R7" s="92">
        <v>1.715393821266799</v>
      </c>
      <c r="S7" s="92">
        <v>1.7507858317463492</v>
      </c>
      <c r="T7" s="92">
        <v>2.0044694419976254</v>
      </c>
      <c r="U7" s="92">
        <v>2.0807684214836182</v>
      </c>
      <c r="V7" s="92">
        <v>2.2715442110202551</v>
      </c>
      <c r="W7" s="92">
        <v>2.4075387398387846</v>
      </c>
      <c r="X7" s="92">
        <v>2.4540132350895658</v>
      </c>
      <c r="Y7" s="92">
        <v>2.6033457197195369</v>
      </c>
      <c r="Z7" s="92">
        <v>2.6901383449500513</v>
      </c>
      <c r="AA7" s="92">
        <v>2.7492736093129642</v>
      </c>
      <c r="AB7" s="92">
        <v>2.7789942021546139</v>
      </c>
      <c r="AC7" s="92">
        <v>2.8084888123896237</v>
      </c>
      <c r="AD7" s="92">
        <v>2.8378679878775266</v>
      </c>
      <c r="AE7" s="92">
        <v>2.8675289432891544</v>
      </c>
      <c r="AF7" s="92">
        <v>2.8974578376119609</v>
      </c>
      <c r="AG7" s="92">
        <v>2.9295814365570947</v>
      </c>
      <c r="AH7" s="92">
        <v>2.9616003276974996</v>
      </c>
      <c r="AI7" s="92">
        <v>2.9932146776352027</v>
      </c>
      <c r="AJ7" s="92">
        <v>3.0247761688567922</v>
      </c>
      <c r="AK7" s="92">
        <v>3.0560701961862122</v>
      </c>
      <c r="AL7" s="92">
        <v>3.0870393879795719</v>
      </c>
      <c r="AM7" s="92">
        <v>3.1176645904644036</v>
      </c>
      <c r="AN7" s="92">
        <v>3.1471766106768193</v>
      </c>
      <c r="AO7" s="92">
        <v>3.1766778218141134</v>
      </c>
      <c r="AP7" s="92">
        <v>3.206155708996806</v>
      </c>
      <c r="AQ7" s="92">
        <v>88.709134784998199</v>
      </c>
    </row>
    <row r="8" spans="1:43" x14ac:dyDescent="0.2">
      <c r="A8" t="s">
        <v>222</v>
      </c>
      <c r="B8" s="92">
        <v>7.4648536192276307</v>
      </c>
      <c r="C8" s="92">
        <v>8.2167971171885181</v>
      </c>
      <c r="D8" s="92">
        <v>8.995310545671348</v>
      </c>
      <c r="E8" s="92">
        <v>9.778296358253538</v>
      </c>
      <c r="F8" s="92">
        <v>10.626037216201018</v>
      </c>
      <c r="G8" s="92">
        <v>11.428522648260541</v>
      </c>
      <c r="H8" s="92">
        <v>12.126718998951807</v>
      </c>
      <c r="I8" s="92">
        <v>12.749011199028873</v>
      </c>
      <c r="J8" s="92">
        <v>13.413432088805811</v>
      </c>
      <c r="K8" s="92">
        <v>14.108355007727884</v>
      </c>
      <c r="L8" s="92">
        <v>15.256744222481476</v>
      </c>
      <c r="M8" s="92">
        <v>16.052474334960923</v>
      </c>
      <c r="N8" s="92">
        <v>15.019753817958332</v>
      </c>
      <c r="O8" s="92">
        <v>15.152599449774286</v>
      </c>
      <c r="P8" s="92">
        <v>16.453461866335598</v>
      </c>
      <c r="Q8" s="92">
        <v>16.49774077549878</v>
      </c>
      <c r="R8" s="92">
        <v>16.484503394690282</v>
      </c>
      <c r="S8" s="92">
        <v>16.417283891673268</v>
      </c>
      <c r="T8" s="92">
        <v>16.311512083315083</v>
      </c>
      <c r="U8" s="92">
        <v>16.155379561856751</v>
      </c>
      <c r="V8" s="92">
        <v>15.944629187467729</v>
      </c>
      <c r="W8" s="92">
        <v>15.607146671524211</v>
      </c>
      <c r="X8" s="92">
        <v>15.174527873746467</v>
      </c>
      <c r="Y8" s="92">
        <v>14.633420426609367</v>
      </c>
      <c r="Z8" s="92">
        <v>13.97480933924148</v>
      </c>
      <c r="AA8" s="92">
        <v>13.199120395378186</v>
      </c>
      <c r="AB8" s="92">
        <v>12.330981903042819</v>
      </c>
      <c r="AC8" s="92">
        <v>11.394812216721036</v>
      </c>
      <c r="AD8" s="92">
        <v>10.428415951064048</v>
      </c>
      <c r="AE8" s="92">
        <v>9.4771397473207699</v>
      </c>
      <c r="AF8" s="92">
        <v>8.5848299965493631</v>
      </c>
      <c r="AG8" s="92">
        <v>7.7853368251663477</v>
      </c>
      <c r="AH8" s="92">
        <v>7.0971887284503676</v>
      </c>
      <c r="AI8" s="92">
        <v>6.5240971638081797</v>
      </c>
      <c r="AJ8" s="92">
        <v>6.0587276288118268</v>
      </c>
      <c r="AK8" s="92">
        <v>5.68685482133312</v>
      </c>
      <c r="AL8" s="92">
        <v>5.3920572410733181</v>
      </c>
      <c r="AM8" s="92">
        <v>5.1582628288311243</v>
      </c>
      <c r="AN8" s="92">
        <v>4.9711627806118983</v>
      </c>
      <c r="AO8" s="92">
        <v>4.8193822200890732</v>
      </c>
      <c r="AP8" s="92">
        <v>4.693760054144251</v>
      </c>
      <c r="AQ8" s="92">
        <v>467.64545219884673</v>
      </c>
    </row>
    <row r="9" spans="1:43" x14ac:dyDescent="0.2">
      <c r="A9" t="s">
        <v>223</v>
      </c>
      <c r="B9" s="92">
        <v>13.426333057548531</v>
      </c>
      <c r="C9" s="92">
        <v>14.48688846985555</v>
      </c>
      <c r="D9" s="92">
        <v>15.96166083337995</v>
      </c>
      <c r="E9" s="92">
        <v>16.834595641437232</v>
      </c>
      <c r="F9" s="92">
        <v>17.604470969662113</v>
      </c>
      <c r="G9" s="92">
        <v>18.309416435785412</v>
      </c>
      <c r="H9" s="92">
        <v>18.731111863140693</v>
      </c>
      <c r="I9" s="92">
        <v>19.004220542144886</v>
      </c>
      <c r="J9" s="92">
        <v>19.246155931494613</v>
      </c>
      <c r="K9" s="92">
        <v>19.856196348091647</v>
      </c>
      <c r="L9" s="92">
        <v>20.981752748354221</v>
      </c>
      <c r="M9" s="92">
        <v>21.720170143756089</v>
      </c>
      <c r="N9" s="92">
        <v>22.022641943288669</v>
      </c>
      <c r="O9" s="92">
        <v>24.094189827119582</v>
      </c>
      <c r="P9" s="92">
        <v>24.55180893261188</v>
      </c>
      <c r="Q9" s="92">
        <v>24.294606646104466</v>
      </c>
      <c r="R9" s="92">
        <v>23.851278250940688</v>
      </c>
      <c r="S9" s="92">
        <v>23.120754146476749</v>
      </c>
      <c r="T9" s="92">
        <v>21.888460770440687</v>
      </c>
      <c r="U9" s="92">
        <v>20.105098915094633</v>
      </c>
      <c r="V9" s="92">
        <v>17.67641103209094</v>
      </c>
      <c r="W9" s="92">
        <v>14.546312118893804</v>
      </c>
      <c r="X9" s="92">
        <v>11.586583723723626</v>
      </c>
      <c r="Y9" s="92">
        <v>9.7314347468940703</v>
      </c>
      <c r="Z9" s="92">
        <v>8.7778545862484716</v>
      </c>
      <c r="AA9" s="92">
        <v>8.2732466393112833</v>
      </c>
      <c r="AB9" s="92">
        <v>7.9027040602968972</v>
      </c>
      <c r="AC9" s="92">
        <v>7.2645736479537133</v>
      </c>
      <c r="AD9" s="92">
        <v>6.6279251068861189</v>
      </c>
      <c r="AE9" s="92">
        <v>5.9929661737629321</v>
      </c>
      <c r="AF9" s="92">
        <v>5.7660659770956517</v>
      </c>
      <c r="AG9" s="92">
        <v>5.7554528599187176</v>
      </c>
      <c r="AH9" s="92">
        <v>5.7448808008095114</v>
      </c>
      <c r="AI9" s="92">
        <v>5.7333776342310951</v>
      </c>
      <c r="AJ9" s="92">
        <v>5.721833839850329</v>
      </c>
      <c r="AK9" s="92">
        <v>5.7088532996022385</v>
      </c>
      <c r="AL9" s="92">
        <v>5.6967955502127472</v>
      </c>
      <c r="AM9" s="92">
        <v>5.6842000718639385</v>
      </c>
      <c r="AN9" s="92">
        <v>5.6708869729142419</v>
      </c>
      <c r="AO9" s="92">
        <v>5.6571549590603372</v>
      </c>
      <c r="AP9" s="92">
        <v>4.62337678872011</v>
      </c>
      <c r="AQ9" s="92">
        <v>560.23470300706902</v>
      </c>
    </row>
    <row r="10" spans="1:43" x14ac:dyDescent="0.2">
      <c r="A10" t="s">
        <v>108</v>
      </c>
      <c r="B10" s="92">
        <v>2.2966776521865073E-2</v>
      </c>
      <c r="C10" s="92">
        <v>2.2966776521865073E-2</v>
      </c>
      <c r="D10" s="92">
        <v>2.4607068557875159E-2</v>
      </c>
      <c r="E10" s="92">
        <v>2.6116474374480333E-2</v>
      </c>
      <c r="F10" s="92">
        <v>2.7771508470708937E-2</v>
      </c>
      <c r="G10" s="92">
        <v>2.9232941742595588E-2</v>
      </c>
      <c r="H10" s="92">
        <v>3.0542610196780506E-2</v>
      </c>
      <c r="I10" s="92">
        <v>3.1733225961750371E-2</v>
      </c>
      <c r="J10" s="92">
        <v>3.2970545098342248E-2</v>
      </c>
      <c r="K10" s="92">
        <v>3.4189205237541084E-2</v>
      </c>
      <c r="L10" s="92">
        <v>3.4969345543438009E-2</v>
      </c>
      <c r="M10" s="92">
        <v>3.4921439602398421E-2</v>
      </c>
      <c r="N10" s="92">
        <v>6.3205759168000015E-9</v>
      </c>
      <c r="O10" s="92">
        <v>6.3086069120000002E-9</v>
      </c>
      <c r="P10" s="92">
        <v>6.296099974400001E-9</v>
      </c>
      <c r="Q10" s="92">
        <v>6.2830551040000007E-9</v>
      </c>
      <c r="R10" s="92">
        <v>6.2694723008E-9</v>
      </c>
      <c r="S10" s="92">
        <v>6.2553515648000015E-9</v>
      </c>
      <c r="T10" s="92">
        <v>6.240692896000001E-9</v>
      </c>
      <c r="U10" s="92">
        <v>6.225563536E-9</v>
      </c>
      <c r="V10" s="92">
        <v>6.2098962432000003E-9</v>
      </c>
      <c r="W10" s="92">
        <v>6.193758259200001E-9</v>
      </c>
      <c r="X10" s="92">
        <v>6.1771495840000011E-9</v>
      </c>
      <c r="Y10" s="92">
        <v>6.1601374592000006E-9</v>
      </c>
      <c r="Z10" s="92">
        <v>6.1426546432000012E-9</v>
      </c>
      <c r="AA10" s="92">
        <v>6.1248356192000018E-9</v>
      </c>
      <c r="AB10" s="92">
        <v>6.1066803872E-9</v>
      </c>
      <c r="AC10" s="92">
        <v>6.0881889471999997E-9</v>
      </c>
      <c r="AD10" s="92">
        <v>6.069361299200002E-9</v>
      </c>
      <c r="AE10" s="92">
        <v>6.0502646848000008E-9</v>
      </c>
      <c r="AF10" s="92">
        <v>6.0308991040000011E-9</v>
      </c>
      <c r="AG10" s="92">
        <v>6.011264556800002E-9</v>
      </c>
      <c r="AH10" s="92">
        <v>5.9913610432000011E-9</v>
      </c>
      <c r="AI10" s="92">
        <v>5.9713230464000014E-9</v>
      </c>
      <c r="AJ10" s="92">
        <v>5.9510160831999998E-9</v>
      </c>
      <c r="AK10" s="92">
        <v>5.930574636800001E-9</v>
      </c>
      <c r="AL10" s="92">
        <v>5.9099987072000001E-9</v>
      </c>
      <c r="AM10" s="92">
        <v>5.8892882944000004E-9</v>
      </c>
      <c r="AN10" s="92">
        <v>5.8685106400000016E-9</v>
      </c>
      <c r="AO10" s="92">
        <v>5.8475985024000007E-9</v>
      </c>
      <c r="AP10" s="92">
        <v>5.8266191232000008E-9</v>
      </c>
      <c r="AQ10" s="92">
        <v>0.35298809458043989</v>
      </c>
    </row>
    <row r="11" spans="1:43" x14ac:dyDescent="0.2">
      <c r="A11" t="s">
        <v>224</v>
      </c>
      <c r="B11" s="92">
        <v>3.221051010732753</v>
      </c>
      <c r="C11" s="92">
        <v>3.221051010732753</v>
      </c>
      <c r="D11" s="92">
        <v>3.221051010732753</v>
      </c>
      <c r="E11" s="92">
        <v>3.2826819111781198</v>
      </c>
      <c r="F11" s="92">
        <v>3.4449233383903346</v>
      </c>
      <c r="G11" s="92">
        <v>3.7541691916811848</v>
      </c>
      <c r="H11" s="92">
        <v>3.9572590953349511</v>
      </c>
      <c r="I11" s="92">
        <v>3.8235795474679271</v>
      </c>
      <c r="J11" s="92">
        <v>4.3972855070733319</v>
      </c>
      <c r="K11" s="92">
        <v>4.681896146257575</v>
      </c>
      <c r="L11" s="92">
        <v>2.1273269019182912</v>
      </c>
      <c r="M11" s="92">
        <v>4.3093348439081529</v>
      </c>
      <c r="N11" s="92">
        <v>6.1591507514108867</v>
      </c>
      <c r="O11" s="92">
        <v>6.359232199117705</v>
      </c>
      <c r="P11" s="92">
        <v>6.4631925384155879</v>
      </c>
      <c r="Q11" s="92">
        <v>6.6462337040749873</v>
      </c>
      <c r="R11" s="92">
        <v>6.8035069195134472</v>
      </c>
      <c r="S11" s="92">
        <v>6.8754794545298106</v>
      </c>
      <c r="T11" s="92">
        <v>6.5515308045303486</v>
      </c>
      <c r="U11" s="92">
        <v>6.482280136737522</v>
      </c>
      <c r="V11" s="92">
        <v>6.5307949435871935</v>
      </c>
      <c r="W11" s="92">
        <v>6.478204008234723</v>
      </c>
      <c r="X11" s="92">
        <v>6.4492029684989145</v>
      </c>
      <c r="Y11" s="92">
        <v>6.4199796930300286</v>
      </c>
      <c r="Z11" s="92">
        <v>6.4691659459741375</v>
      </c>
      <c r="AA11" s="92">
        <v>6.4738002891859647</v>
      </c>
      <c r="AB11" s="92">
        <v>6.5609137575866416</v>
      </c>
      <c r="AC11" s="92">
        <v>6.6052345481533257</v>
      </c>
      <c r="AD11" s="92">
        <v>6.6961687228637148</v>
      </c>
      <c r="AE11" s="92">
        <v>6.7450744459863623</v>
      </c>
      <c r="AF11" s="92">
        <v>6.8467067688648164</v>
      </c>
      <c r="AG11" s="92">
        <v>6.9697353029176803</v>
      </c>
      <c r="AH11" s="92">
        <v>7.0415656897072285</v>
      </c>
      <c r="AI11" s="92">
        <v>7.2196132476565689</v>
      </c>
      <c r="AJ11" s="92">
        <v>7.4549722527559537</v>
      </c>
      <c r="AK11" s="92">
        <v>7.5392606175181447</v>
      </c>
      <c r="AL11" s="92">
        <v>7.7603361267625077</v>
      </c>
      <c r="AM11" s="92">
        <v>7.9350694280884211</v>
      </c>
      <c r="AN11" s="92">
        <v>8.0178777610089185</v>
      </c>
      <c r="AO11" s="92">
        <v>8.0332070126948256</v>
      </c>
      <c r="AP11" s="92">
        <v>7.9796475756161502</v>
      </c>
      <c r="AQ11" s="92">
        <v>244.00874713043063</v>
      </c>
    </row>
    <row r="12" spans="1:43" x14ac:dyDescent="0.2">
      <c r="A12" t="s">
        <v>169</v>
      </c>
      <c r="B12" s="92">
        <v>0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2">
        <v>0</v>
      </c>
      <c r="AF12" s="92">
        <v>0</v>
      </c>
      <c r="AG12" s="92">
        <v>0</v>
      </c>
      <c r="AH12" s="92">
        <v>0</v>
      </c>
      <c r="AI12" s="92">
        <v>0</v>
      </c>
      <c r="AJ12" s="92">
        <v>0</v>
      </c>
      <c r="AK12" s="92">
        <v>0</v>
      </c>
      <c r="AL12" s="92">
        <v>0</v>
      </c>
      <c r="AM12" s="92">
        <v>0</v>
      </c>
      <c r="AN12" s="92">
        <v>0</v>
      </c>
      <c r="AO12" s="92">
        <v>0</v>
      </c>
      <c r="AP12" s="92">
        <v>0</v>
      </c>
      <c r="AQ12" s="92">
        <v>0</v>
      </c>
    </row>
    <row r="13" spans="1:43" x14ac:dyDescent="0.2">
      <c r="A13" s="1" t="s">
        <v>3</v>
      </c>
      <c r="B13" s="93">
        <v>25.027624658221292</v>
      </c>
      <c r="C13" s="93">
        <v>26.933607722302561</v>
      </c>
      <c r="D13" s="93">
        <v>29.301991732532649</v>
      </c>
      <c r="E13" s="93">
        <v>31.078290234568708</v>
      </c>
      <c r="F13" s="93">
        <v>32.897497117856872</v>
      </c>
      <c r="G13" s="93">
        <v>34.76061484519532</v>
      </c>
      <c r="H13" s="93">
        <v>36.114679434594109</v>
      </c>
      <c r="I13" s="93">
        <v>36.905650284082839</v>
      </c>
      <c r="J13" s="93">
        <v>38.413625929711877</v>
      </c>
      <c r="K13" s="93">
        <v>40.042955117396723</v>
      </c>
      <c r="L13" s="93">
        <v>39.832432556524594</v>
      </c>
      <c r="M13" s="93">
        <v>43.605328047368332</v>
      </c>
      <c r="N13" s="93">
        <v>44.717949412075633</v>
      </c>
      <c r="O13" s="93">
        <v>47.160025591323453</v>
      </c>
      <c r="P13" s="93">
        <v>49.087366398460098</v>
      </c>
      <c r="Q13" s="93">
        <v>49.100665867737376</v>
      </c>
      <c r="R13" s="93">
        <v>48.854682392680687</v>
      </c>
      <c r="S13" s="93">
        <v>48.164303330681527</v>
      </c>
      <c r="T13" s="93">
        <v>46.755973106524436</v>
      </c>
      <c r="U13" s="93">
        <v>44.823527041398087</v>
      </c>
      <c r="V13" s="93">
        <v>42.423379380376012</v>
      </c>
      <c r="W13" s="93">
        <v>39.039201544685284</v>
      </c>
      <c r="X13" s="93">
        <v>35.664327807235722</v>
      </c>
      <c r="Y13" s="93">
        <v>33.388180592413143</v>
      </c>
      <c r="Z13" s="93">
        <v>31.911968222556794</v>
      </c>
      <c r="AA13" s="93">
        <v>30.695440939313233</v>
      </c>
      <c r="AB13" s="93">
        <v>29.573593929187652</v>
      </c>
      <c r="AC13" s="93">
        <v>28.073109231305885</v>
      </c>
      <c r="AD13" s="93">
        <v>26.590377774760768</v>
      </c>
      <c r="AE13" s="93">
        <v>25.082709316409485</v>
      </c>
      <c r="AF13" s="93">
        <v>24.095060586152691</v>
      </c>
      <c r="AG13" s="93">
        <v>23.440106430571106</v>
      </c>
      <c r="AH13" s="93">
        <v>22.845235552655968</v>
      </c>
      <c r="AI13" s="93">
        <v>22.470302729302368</v>
      </c>
      <c r="AJ13" s="93">
        <v>22.260309896225916</v>
      </c>
      <c r="AK13" s="93">
        <v>21.991038940570292</v>
      </c>
      <c r="AL13" s="93">
        <v>21.936228311938144</v>
      </c>
      <c r="AM13" s="93">
        <v>21.895196925137174</v>
      </c>
      <c r="AN13" s="93">
        <v>21.80710413108039</v>
      </c>
      <c r="AO13" s="93">
        <v>21.686422019505947</v>
      </c>
      <c r="AP13" s="93">
        <v>20.502940133303937</v>
      </c>
      <c r="AQ13" s="93">
        <v>1360.951025215925</v>
      </c>
    </row>
    <row r="16" spans="1:43" x14ac:dyDescent="0.2">
      <c r="A16" t="s">
        <v>225</v>
      </c>
      <c r="B16" s="1">
        <v>2010</v>
      </c>
      <c r="C16" s="1">
        <v>2011</v>
      </c>
      <c r="D16" s="1">
        <v>2012</v>
      </c>
      <c r="E16" s="1">
        <v>2013</v>
      </c>
      <c r="F16" s="1">
        <v>2014</v>
      </c>
      <c r="G16" s="1">
        <v>2015</v>
      </c>
      <c r="H16" s="1">
        <v>2016</v>
      </c>
      <c r="I16" s="1">
        <v>2017</v>
      </c>
      <c r="J16" s="1">
        <v>2018</v>
      </c>
      <c r="K16" s="1">
        <v>2019</v>
      </c>
      <c r="L16" s="1">
        <v>2020</v>
      </c>
      <c r="M16" s="1">
        <v>2021</v>
      </c>
      <c r="N16" s="1">
        <v>2022</v>
      </c>
      <c r="O16" s="1">
        <v>2023</v>
      </c>
      <c r="P16" s="1">
        <v>2024</v>
      </c>
      <c r="Q16" s="1">
        <v>2025</v>
      </c>
      <c r="R16" s="1">
        <v>2026</v>
      </c>
      <c r="S16" s="1">
        <v>2027</v>
      </c>
      <c r="T16" s="1">
        <v>2028</v>
      </c>
      <c r="U16" s="1">
        <v>2029</v>
      </c>
      <c r="V16" s="1">
        <v>2030</v>
      </c>
      <c r="W16" s="1">
        <v>2031</v>
      </c>
      <c r="X16" s="1">
        <v>2032</v>
      </c>
      <c r="Y16" s="1">
        <v>2033</v>
      </c>
      <c r="Z16" s="1">
        <v>2034</v>
      </c>
      <c r="AA16" s="1">
        <v>2035</v>
      </c>
      <c r="AB16" s="1">
        <v>2036</v>
      </c>
      <c r="AC16" s="1">
        <v>2037</v>
      </c>
      <c r="AD16" s="1">
        <v>2038</v>
      </c>
      <c r="AE16" s="1">
        <v>2039</v>
      </c>
      <c r="AF16" s="1">
        <v>2040</v>
      </c>
      <c r="AG16" s="1">
        <v>2041</v>
      </c>
      <c r="AH16" s="1">
        <v>2042</v>
      </c>
      <c r="AI16" s="1">
        <v>2043</v>
      </c>
      <c r="AJ16" s="1">
        <v>2044</v>
      </c>
      <c r="AK16" s="1">
        <v>2045</v>
      </c>
      <c r="AL16" s="1">
        <v>2046</v>
      </c>
      <c r="AM16" s="1">
        <v>2047</v>
      </c>
      <c r="AN16" s="1">
        <v>2048</v>
      </c>
      <c r="AO16" s="1">
        <v>2049</v>
      </c>
      <c r="AP16" s="1">
        <v>2050</v>
      </c>
    </row>
    <row r="17" spans="1:42" s="33" customFormat="1" x14ac:dyDescent="0.2">
      <c r="A17" s="33" t="s">
        <v>226</v>
      </c>
      <c r="B17" s="94">
        <v>24.762076373469785</v>
      </c>
      <c r="C17" s="94">
        <v>26.833481782762441</v>
      </c>
      <c r="D17" s="94">
        <v>29.238250672395292</v>
      </c>
      <c r="E17" s="94">
        <v>30.996584194228792</v>
      </c>
      <c r="F17" s="94">
        <v>32.963206570551414</v>
      </c>
      <c r="G17" s="94">
        <v>34.800913011362404</v>
      </c>
      <c r="H17" s="94">
        <v>36.125033844161678</v>
      </c>
      <c r="I17" s="94">
        <v>37.087342778771813</v>
      </c>
      <c r="J17" s="94">
        <v>38.787971271827338</v>
      </c>
      <c r="K17" s="94">
        <v>40.404049576044201</v>
      </c>
      <c r="L17" s="94">
        <v>40.127795469904711</v>
      </c>
      <c r="M17" s="94">
        <v>43.839792520297642</v>
      </c>
      <c r="N17" s="94">
        <v>46.183706353166478</v>
      </c>
      <c r="O17" s="94">
        <v>46.901031412221649</v>
      </c>
      <c r="P17" s="94">
        <v>47.330637990756792</v>
      </c>
      <c r="Q17" s="94">
        <v>47.662972853476589</v>
      </c>
      <c r="R17" s="94">
        <v>47.918356900993196</v>
      </c>
      <c r="S17" s="94">
        <v>47.989099876287952</v>
      </c>
      <c r="T17" s="94">
        <v>47.648664177495867</v>
      </c>
      <c r="U17" s="94">
        <v>47.126797475972914</v>
      </c>
      <c r="V17" s="94">
        <v>46.333950221075355</v>
      </c>
      <c r="W17" s="94">
        <v>44.393353672954888</v>
      </c>
      <c r="X17" s="94">
        <v>42.134336121142262</v>
      </c>
      <c r="Y17" s="94">
        <v>39.764899922428121</v>
      </c>
      <c r="Z17" s="94">
        <v>38.777639339016687</v>
      </c>
      <c r="AA17" s="94">
        <v>38.509774282245274</v>
      </c>
      <c r="AB17" s="94">
        <v>37.838979398535336</v>
      </c>
      <c r="AC17" s="94">
        <v>36.668680805168222</v>
      </c>
      <c r="AD17" s="94">
        <v>35.557161549757737</v>
      </c>
      <c r="AE17" s="94">
        <v>34.433932906192851</v>
      </c>
      <c r="AF17" s="94">
        <v>34.034274315398235</v>
      </c>
      <c r="AG17" s="94">
        <v>34.008247573009911</v>
      </c>
      <c r="AH17" s="94">
        <v>33.929996303247215</v>
      </c>
      <c r="AI17" s="94">
        <v>33.954831270778975</v>
      </c>
      <c r="AJ17" s="94">
        <v>34.036091164135634</v>
      </c>
      <c r="AK17" s="94">
        <v>33.962749641971186</v>
      </c>
      <c r="AL17" s="94">
        <v>34.026771741983936</v>
      </c>
      <c r="AM17" s="94">
        <v>34.042767604666331</v>
      </c>
      <c r="AN17" s="94">
        <v>33.963763380777749</v>
      </c>
      <c r="AO17" s="94">
        <v>33.816427704215513</v>
      </c>
      <c r="AP17" s="94">
        <v>33.599479833029598</v>
      </c>
    </row>
    <row r="18" spans="1:42" x14ac:dyDescent="0.2">
      <c r="A18" t="s">
        <v>227</v>
      </c>
      <c r="B18" s="95">
        <f>B13</f>
        <v>25.027624658221292</v>
      </c>
      <c r="C18" s="95">
        <f t="shared" ref="C18:AP18" si="0">C13</f>
        <v>26.933607722302561</v>
      </c>
      <c r="D18" s="95">
        <f t="shared" si="0"/>
        <v>29.301991732532649</v>
      </c>
      <c r="E18" s="95">
        <f t="shared" si="0"/>
        <v>31.078290234568708</v>
      </c>
      <c r="F18" s="95">
        <f t="shared" si="0"/>
        <v>32.897497117856872</v>
      </c>
      <c r="G18" s="95">
        <f t="shared" si="0"/>
        <v>34.76061484519532</v>
      </c>
      <c r="H18" s="95">
        <f t="shared" si="0"/>
        <v>36.114679434594109</v>
      </c>
      <c r="I18" s="95">
        <f t="shared" si="0"/>
        <v>36.905650284082839</v>
      </c>
      <c r="J18" s="95">
        <f t="shared" si="0"/>
        <v>38.413625929711877</v>
      </c>
      <c r="K18" s="95">
        <f t="shared" si="0"/>
        <v>40.042955117396723</v>
      </c>
      <c r="L18" s="95">
        <f t="shared" si="0"/>
        <v>39.832432556524594</v>
      </c>
      <c r="M18" s="95">
        <f t="shared" si="0"/>
        <v>43.605328047368332</v>
      </c>
      <c r="N18" s="95">
        <f t="shared" si="0"/>
        <v>44.717949412075633</v>
      </c>
      <c r="O18" s="95">
        <f t="shared" si="0"/>
        <v>47.160025591323453</v>
      </c>
      <c r="P18" s="95">
        <f t="shared" si="0"/>
        <v>49.087366398460098</v>
      </c>
      <c r="Q18" s="95">
        <f t="shared" si="0"/>
        <v>49.100665867737376</v>
      </c>
      <c r="R18" s="95">
        <f t="shared" si="0"/>
        <v>48.854682392680687</v>
      </c>
      <c r="S18" s="95">
        <f t="shared" si="0"/>
        <v>48.164303330681527</v>
      </c>
      <c r="T18" s="95">
        <f t="shared" si="0"/>
        <v>46.755973106524436</v>
      </c>
      <c r="U18" s="95">
        <f t="shared" si="0"/>
        <v>44.823527041398087</v>
      </c>
      <c r="V18" s="95">
        <f t="shared" si="0"/>
        <v>42.423379380376012</v>
      </c>
      <c r="W18" s="95">
        <f t="shared" si="0"/>
        <v>39.039201544685284</v>
      </c>
      <c r="X18" s="95">
        <f t="shared" si="0"/>
        <v>35.664327807235722</v>
      </c>
      <c r="Y18" s="95">
        <f t="shared" si="0"/>
        <v>33.388180592413143</v>
      </c>
      <c r="Z18" s="95">
        <f t="shared" si="0"/>
        <v>31.911968222556794</v>
      </c>
      <c r="AA18" s="95">
        <f t="shared" si="0"/>
        <v>30.695440939313233</v>
      </c>
      <c r="AB18" s="95">
        <f t="shared" si="0"/>
        <v>29.573593929187652</v>
      </c>
      <c r="AC18" s="95">
        <f t="shared" si="0"/>
        <v>28.073109231305885</v>
      </c>
      <c r="AD18" s="95">
        <f t="shared" si="0"/>
        <v>26.590377774760768</v>
      </c>
      <c r="AE18" s="95">
        <f t="shared" si="0"/>
        <v>25.082709316409485</v>
      </c>
      <c r="AF18" s="95">
        <f t="shared" si="0"/>
        <v>24.095060586152691</v>
      </c>
      <c r="AG18" s="95">
        <f t="shared" si="0"/>
        <v>23.440106430571106</v>
      </c>
      <c r="AH18" s="95">
        <f t="shared" si="0"/>
        <v>22.845235552655968</v>
      </c>
      <c r="AI18" s="95">
        <f t="shared" si="0"/>
        <v>22.470302729302368</v>
      </c>
      <c r="AJ18" s="95">
        <f t="shared" si="0"/>
        <v>22.260309896225916</v>
      </c>
      <c r="AK18" s="95">
        <f t="shared" si="0"/>
        <v>21.991038940570292</v>
      </c>
      <c r="AL18" s="95">
        <f t="shared" si="0"/>
        <v>21.936228311938144</v>
      </c>
      <c r="AM18" s="95">
        <f t="shared" si="0"/>
        <v>21.895196925137174</v>
      </c>
      <c r="AN18" s="95">
        <f t="shared" si="0"/>
        <v>21.80710413108039</v>
      </c>
      <c r="AO18" s="95">
        <f t="shared" si="0"/>
        <v>21.686422019505947</v>
      </c>
      <c r="AP18" s="95">
        <f t="shared" si="0"/>
        <v>20.502940133303937</v>
      </c>
    </row>
    <row r="19" spans="1:42" x14ac:dyDescent="0.2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>
        <f>V17-V18</f>
        <v>3.9105708406993429</v>
      </c>
      <c r="W19" s="95">
        <f t="shared" ref="W19:AP19" si="1">W17-W18</f>
        <v>5.3541521282696038</v>
      </c>
      <c r="X19" s="95">
        <f t="shared" si="1"/>
        <v>6.4700083139065399</v>
      </c>
      <c r="Y19" s="95">
        <f t="shared" si="1"/>
        <v>6.3767193300149785</v>
      </c>
      <c r="Z19" s="95">
        <f t="shared" si="1"/>
        <v>6.8656711164598931</v>
      </c>
      <c r="AA19" s="95">
        <f t="shared" si="1"/>
        <v>7.8143333429320414</v>
      </c>
      <c r="AB19" s="95">
        <f t="shared" si="1"/>
        <v>8.2653854693476845</v>
      </c>
      <c r="AC19" s="95">
        <f t="shared" si="1"/>
        <v>8.5955715738623368</v>
      </c>
      <c r="AD19" s="95">
        <f t="shared" si="1"/>
        <v>8.9667837749969692</v>
      </c>
      <c r="AE19" s="95">
        <f t="shared" si="1"/>
        <v>9.3512235897833662</v>
      </c>
      <c r="AF19" s="95">
        <f t="shared" si="1"/>
        <v>9.9392137292455445</v>
      </c>
      <c r="AG19" s="95">
        <f t="shared" si="1"/>
        <v>10.568141142438805</v>
      </c>
      <c r="AH19" s="95">
        <f t="shared" si="1"/>
        <v>11.084760750591247</v>
      </c>
      <c r="AI19" s="95">
        <f t="shared" si="1"/>
        <v>11.484528541476607</v>
      </c>
      <c r="AJ19" s="95">
        <f t="shared" si="1"/>
        <v>11.775781267909718</v>
      </c>
      <c r="AK19" s="95">
        <f t="shared" si="1"/>
        <v>11.971710701400895</v>
      </c>
      <c r="AL19" s="95">
        <f t="shared" si="1"/>
        <v>12.090543430045791</v>
      </c>
      <c r="AM19" s="95">
        <f t="shared" si="1"/>
        <v>12.147570679529156</v>
      </c>
      <c r="AN19" s="95">
        <f t="shared" si="1"/>
        <v>12.156659249697359</v>
      </c>
      <c r="AO19" s="95">
        <f t="shared" si="1"/>
        <v>12.130005684709566</v>
      </c>
      <c r="AP19" s="95">
        <f t="shared" si="1"/>
        <v>13.09653969972566</v>
      </c>
    </row>
    <row r="22" spans="1:42" x14ac:dyDescent="0.2">
      <c r="L22" t="s">
        <v>228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B511-573D-3C43-B575-8B2B5B5C728F}">
  <dimension ref="A87:O135"/>
  <sheetViews>
    <sheetView workbookViewId="0">
      <selection activeCell="H88" sqref="H88"/>
    </sheetView>
  </sheetViews>
  <sheetFormatPr baseColWidth="10" defaultRowHeight="15" x14ac:dyDescent="0.2"/>
  <cols>
    <col min="1" max="16384" width="10.83203125" style="33"/>
  </cols>
  <sheetData>
    <row r="87" spans="1:15" x14ac:dyDescent="0.2">
      <c r="B87" s="33" t="s">
        <v>307</v>
      </c>
    </row>
    <row r="88" spans="1:15" x14ac:dyDescent="0.2">
      <c r="B88" s="33" t="s">
        <v>306</v>
      </c>
    </row>
    <row r="89" spans="1:1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22" x14ac:dyDescent="0.3">
      <c r="A90" s="33" t="s">
        <v>296</v>
      </c>
      <c r="B90"/>
      <c r="C90" s="126" t="s">
        <v>297</v>
      </c>
      <c r="D90" s="126"/>
      <c r="E90" s="126"/>
      <c r="F90" s="126"/>
      <c r="G90" s="126"/>
      <c r="H90"/>
      <c r="I90"/>
      <c r="J90"/>
      <c r="K90" s="126" t="s">
        <v>298</v>
      </c>
      <c r="L90" s="126"/>
      <c r="M90" s="126"/>
      <c r="N90" s="126"/>
      <c r="O90" s="126"/>
    </row>
    <row r="91" spans="1:15" ht="34" x14ac:dyDescent="0.2">
      <c r="B91"/>
      <c r="C91" s="113" t="s">
        <v>299</v>
      </c>
      <c r="D91" s="114" t="s">
        <v>300</v>
      </c>
      <c r="E91"/>
      <c r="F91" s="115" t="s">
        <v>301</v>
      </c>
      <c r="G91" s="115" t="s">
        <v>302</v>
      </c>
      <c r="H91"/>
      <c r="I91"/>
      <c r="J91"/>
      <c r="K91" s="113" t="s">
        <v>299</v>
      </c>
      <c r="L91" s="114" t="s">
        <v>300</v>
      </c>
      <c r="M91"/>
      <c r="N91" s="115" t="s">
        <v>301</v>
      </c>
      <c r="O91" s="115" t="s">
        <v>302</v>
      </c>
    </row>
    <row r="92" spans="1:15" ht="22" x14ac:dyDescent="0.3">
      <c r="B92"/>
      <c r="C92" s="116" t="s">
        <v>303</v>
      </c>
      <c r="D92" s="116" t="s">
        <v>303</v>
      </c>
      <c r="E92"/>
      <c r="F92" s="117" t="s">
        <v>304</v>
      </c>
      <c r="G92" s="117" t="s">
        <v>304</v>
      </c>
      <c r="H92"/>
      <c r="I92"/>
      <c r="J92"/>
      <c r="K92" s="116" t="s">
        <v>303</v>
      </c>
      <c r="L92" s="116" t="s">
        <v>303</v>
      </c>
      <c r="M92"/>
      <c r="N92" s="117" t="s">
        <v>304</v>
      </c>
      <c r="O92" s="117" t="s">
        <v>304</v>
      </c>
    </row>
    <row r="93" spans="1:15" ht="16" x14ac:dyDescent="0.2">
      <c r="B93"/>
      <c r="C93" s="116"/>
      <c r="D93" s="116"/>
      <c r="E93"/>
      <c r="F93" s="68"/>
      <c r="G93" s="68"/>
      <c r="H93"/>
      <c r="I93"/>
      <c r="J93"/>
      <c r="K93" s="116"/>
      <c r="L93" s="116"/>
      <c r="M93"/>
      <c r="N93" s="68"/>
      <c r="O93" s="68"/>
    </row>
    <row r="94" spans="1:15" ht="16" x14ac:dyDescent="0.2">
      <c r="B94"/>
      <c r="C94" s="118" t="s">
        <v>297</v>
      </c>
      <c r="D94" s="118" t="s">
        <v>297</v>
      </c>
      <c r="E94"/>
      <c r="F94" s="68" t="s">
        <v>297</v>
      </c>
      <c r="G94" s="68" t="s">
        <v>297</v>
      </c>
      <c r="H94"/>
      <c r="I94"/>
      <c r="J94"/>
      <c r="K94" s="118" t="s">
        <v>305</v>
      </c>
      <c r="L94" s="118" t="s">
        <v>305</v>
      </c>
      <c r="M94"/>
      <c r="N94" s="68" t="s">
        <v>305</v>
      </c>
      <c r="O94" s="68" t="s">
        <v>305</v>
      </c>
    </row>
    <row r="95" spans="1:15" ht="16" x14ac:dyDescent="0.2">
      <c r="B95">
        <v>2012</v>
      </c>
      <c r="C95" s="119">
        <v>327</v>
      </c>
      <c r="D95" s="119">
        <v>0</v>
      </c>
      <c r="E95"/>
      <c r="F95" s="120">
        <v>36.309843923018725</v>
      </c>
      <c r="G95" s="120">
        <v>0</v>
      </c>
      <c r="H95"/>
      <c r="I95"/>
      <c r="J95">
        <v>2012</v>
      </c>
      <c r="K95" s="121">
        <v>326.87705151000011</v>
      </c>
      <c r="L95" s="122">
        <v>0</v>
      </c>
      <c r="M95"/>
      <c r="N95" s="123">
        <v>36.309843923018711</v>
      </c>
      <c r="O95" s="122">
        <v>0</v>
      </c>
    </row>
    <row r="96" spans="1:15" ht="16" x14ac:dyDescent="0.2">
      <c r="B96">
        <v>2013</v>
      </c>
      <c r="C96" s="119">
        <v>333</v>
      </c>
      <c r="D96" s="119">
        <v>0</v>
      </c>
      <c r="E96"/>
      <c r="F96" s="120">
        <v>37.004588703902087</v>
      </c>
      <c r="G96" s="120">
        <v>0</v>
      </c>
      <c r="H96"/>
      <c r="I96"/>
      <c r="J96">
        <v>2013</v>
      </c>
      <c r="K96" s="121">
        <v>333.1314470399999</v>
      </c>
      <c r="L96" s="122">
        <v>0</v>
      </c>
      <c r="M96"/>
      <c r="N96" s="123">
        <v>37.004588703902087</v>
      </c>
      <c r="O96" s="122">
        <v>0</v>
      </c>
    </row>
    <row r="97" spans="2:15" ht="16" x14ac:dyDescent="0.2">
      <c r="B97">
        <v>2014</v>
      </c>
      <c r="C97" s="119">
        <v>350</v>
      </c>
      <c r="D97" s="119">
        <v>0</v>
      </c>
      <c r="E97"/>
      <c r="F97" s="120">
        <v>38.833482708463379</v>
      </c>
      <c r="G97" s="120">
        <v>0</v>
      </c>
      <c r="H97"/>
      <c r="I97"/>
      <c r="J97">
        <v>2014</v>
      </c>
      <c r="K97" s="121">
        <v>349.59594853999999</v>
      </c>
      <c r="L97" s="122">
        <v>0</v>
      </c>
      <c r="M97"/>
      <c r="N97" s="123">
        <v>38.833482708463379</v>
      </c>
      <c r="O97" s="122">
        <v>0</v>
      </c>
    </row>
    <row r="98" spans="2:15" ht="16" x14ac:dyDescent="0.2">
      <c r="B98">
        <v>2015</v>
      </c>
      <c r="C98" s="119">
        <v>381</v>
      </c>
      <c r="D98" s="119">
        <v>0</v>
      </c>
      <c r="E98"/>
      <c r="F98" s="120">
        <v>42.319509046150912</v>
      </c>
      <c r="G98" s="120">
        <v>0</v>
      </c>
      <c r="H98"/>
      <c r="I98"/>
      <c r="J98">
        <v>2015</v>
      </c>
      <c r="K98" s="121">
        <v>380.97867805999982</v>
      </c>
      <c r="L98" s="122">
        <v>0</v>
      </c>
      <c r="M98"/>
      <c r="N98" s="123">
        <v>42.319509046150912</v>
      </c>
      <c r="O98" s="122">
        <v>0</v>
      </c>
    </row>
    <row r="99" spans="2:15" ht="16" x14ac:dyDescent="0.2">
      <c r="B99">
        <v>2016</v>
      </c>
      <c r="C99" s="119">
        <v>402</v>
      </c>
      <c r="D99" s="119">
        <v>0</v>
      </c>
      <c r="E99"/>
      <c r="F99" s="120">
        <v>44.608874437704181</v>
      </c>
      <c r="G99" s="120">
        <v>0</v>
      </c>
      <c r="H99"/>
      <c r="I99"/>
      <c r="J99">
        <v>2016</v>
      </c>
      <c r="K99" s="121">
        <v>401.58854381999993</v>
      </c>
      <c r="L99" s="122">
        <v>0</v>
      </c>
      <c r="M99"/>
      <c r="N99" s="123">
        <v>44.608874437704195</v>
      </c>
      <c r="O99" s="122">
        <v>0</v>
      </c>
    </row>
    <row r="100" spans="2:15" ht="16" x14ac:dyDescent="0.2">
      <c r="B100">
        <v>2017</v>
      </c>
      <c r="C100" s="119">
        <v>388</v>
      </c>
      <c r="D100" s="119">
        <v>0</v>
      </c>
      <c r="E100"/>
      <c r="F100" s="120">
        <v>43.101949057181173</v>
      </c>
      <c r="G100" s="120">
        <v>0</v>
      </c>
      <c r="H100"/>
      <c r="I100"/>
      <c r="J100">
        <v>2017</v>
      </c>
      <c r="K100" s="121">
        <v>388.02254429999988</v>
      </c>
      <c r="L100" s="122">
        <v>0</v>
      </c>
      <c r="M100"/>
      <c r="N100" s="123">
        <v>43.10194905718118</v>
      </c>
      <c r="O100" s="122">
        <v>0</v>
      </c>
    </row>
    <row r="101" spans="2:15" ht="16" x14ac:dyDescent="0.2">
      <c r="B101">
        <v>2018</v>
      </c>
      <c r="C101" s="119">
        <v>446</v>
      </c>
      <c r="D101" s="119">
        <v>0</v>
      </c>
      <c r="E101"/>
      <c r="F101" s="120">
        <v>49.569146807222992</v>
      </c>
      <c r="G101" s="120">
        <v>0</v>
      </c>
      <c r="H101"/>
      <c r="I101"/>
      <c r="J101">
        <v>2018</v>
      </c>
      <c r="K101" s="121">
        <v>446.24307910999983</v>
      </c>
      <c r="L101" s="122">
        <v>0</v>
      </c>
      <c r="M101"/>
      <c r="N101" s="123">
        <v>49.569146807222992</v>
      </c>
      <c r="O101" s="122">
        <v>0</v>
      </c>
    </row>
    <row r="102" spans="2:15" ht="16" x14ac:dyDescent="0.2">
      <c r="B102">
        <v>2019</v>
      </c>
      <c r="C102" s="119">
        <v>475</v>
      </c>
      <c r="D102" s="119">
        <v>0</v>
      </c>
      <c r="E102"/>
      <c r="F102" s="120">
        <v>52.777468518238017</v>
      </c>
      <c r="G102" s="120">
        <v>0</v>
      </c>
      <c r="H102"/>
      <c r="I102"/>
      <c r="J102">
        <v>2019</v>
      </c>
      <c r="K102" s="121">
        <v>475.12579046000008</v>
      </c>
      <c r="L102" s="122">
        <v>0</v>
      </c>
      <c r="M102"/>
      <c r="N102" s="123">
        <v>52.777468518238017</v>
      </c>
      <c r="O102" s="122">
        <v>0</v>
      </c>
    </row>
    <row r="103" spans="2:15" ht="16" x14ac:dyDescent="0.2">
      <c r="B103">
        <v>2020</v>
      </c>
      <c r="C103" s="119">
        <v>216</v>
      </c>
      <c r="D103" s="119">
        <v>0</v>
      </c>
      <c r="E103"/>
      <c r="F103" s="120">
        <v>23.980653367420068</v>
      </c>
      <c r="G103" s="120">
        <v>0</v>
      </c>
      <c r="H103"/>
      <c r="I103"/>
      <c r="J103">
        <v>2020</v>
      </c>
      <c r="K103" s="121">
        <v>215.88430075999986</v>
      </c>
      <c r="L103" s="122">
        <v>0</v>
      </c>
      <c r="M103"/>
      <c r="N103" s="123">
        <v>23.980653367420061</v>
      </c>
      <c r="O103" s="122">
        <v>0</v>
      </c>
    </row>
    <row r="104" spans="2:15" ht="16" x14ac:dyDescent="0.2">
      <c r="B104">
        <v>2021</v>
      </c>
      <c r="C104" s="119">
        <v>437</v>
      </c>
      <c r="D104" s="119">
        <v>0</v>
      </c>
      <c r="E104"/>
      <c r="F104" s="120">
        <v>48.577708035325664</v>
      </c>
      <c r="G104" s="120">
        <v>0</v>
      </c>
      <c r="H104"/>
      <c r="I104"/>
      <c r="J104">
        <v>2021</v>
      </c>
      <c r="K104" s="121">
        <v>437.31771486999975</v>
      </c>
      <c r="L104" s="122">
        <v>0</v>
      </c>
      <c r="M104"/>
      <c r="N104" s="123">
        <v>48.577708035325657</v>
      </c>
      <c r="O104" s="122">
        <v>0</v>
      </c>
    </row>
    <row r="105" spans="2:15" ht="16" x14ac:dyDescent="0.2">
      <c r="B105">
        <v>2022</v>
      </c>
      <c r="C105" s="119">
        <v>625</v>
      </c>
      <c r="D105" s="119">
        <v>0</v>
      </c>
      <c r="E105"/>
      <c r="F105" s="120">
        <v>69.43007164953049</v>
      </c>
      <c r="G105" s="120">
        <v>0</v>
      </c>
      <c r="H105"/>
      <c r="I105"/>
      <c r="J105">
        <v>2022</v>
      </c>
      <c r="K105" s="121">
        <v>625.03978686999983</v>
      </c>
      <c r="L105" s="122">
        <v>0</v>
      </c>
      <c r="M105"/>
      <c r="N105" s="123">
        <v>69.430071649530475</v>
      </c>
      <c r="O105" s="122">
        <v>0</v>
      </c>
    </row>
    <row r="106" spans="2:15" ht="16" x14ac:dyDescent="0.2">
      <c r="B106">
        <v>2023</v>
      </c>
      <c r="C106" s="119">
        <v>645</v>
      </c>
      <c r="D106" s="119">
        <v>0</v>
      </c>
      <c r="E106"/>
      <c r="F106" s="120">
        <v>71.68552370641136</v>
      </c>
      <c r="G106" s="120">
        <v>0</v>
      </c>
      <c r="H106"/>
      <c r="I106"/>
      <c r="J106">
        <v>2023</v>
      </c>
      <c r="K106" s="121">
        <v>645.34434999999996</v>
      </c>
      <c r="L106" s="122">
        <v>0</v>
      </c>
      <c r="M106"/>
      <c r="N106" s="123">
        <v>71.685523706411374</v>
      </c>
      <c r="O106" s="122">
        <v>0</v>
      </c>
    </row>
    <row r="107" spans="2:15" ht="16" x14ac:dyDescent="0.2">
      <c r="B107">
        <v>2024</v>
      </c>
      <c r="C107" s="119">
        <v>656</v>
      </c>
      <c r="D107" s="119">
        <v>0</v>
      </c>
      <c r="E107"/>
      <c r="F107" s="120">
        <v>72.857434267616142</v>
      </c>
      <c r="G107" s="120">
        <v>0</v>
      </c>
      <c r="H107"/>
      <c r="I107"/>
      <c r="J107">
        <v>2024</v>
      </c>
      <c r="K107" s="121">
        <v>655.89440000000002</v>
      </c>
      <c r="L107" s="122">
        <v>0</v>
      </c>
      <c r="M107"/>
      <c r="N107" s="123">
        <v>72.857434267616128</v>
      </c>
      <c r="O107" s="122">
        <v>0</v>
      </c>
    </row>
    <row r="108" spans="2:15" ht="16" x14ac:dyDescent="0.2">
      <c r="B108">
        <v>2025</v>
      </c>
      <c r="C108" s="119">
        <v>827</v>
      </c>
      <c r="D108" s="119">
        <v>0</v>
      </c>
      <c r="E108"/>
      <c r="F108" s="120">
        <v>91.825144470397788</v>
      </c>
      <c r="G108" s="120">
        <v>0</v>
      </c>
      <c r="H108"/>
      <c r="I108"/>
      <c r="J108">
        <v>2025</v>
      </c>
      <c r="K108" s="121">
        <v>826.65</v>
      </c>
      <c r="L108" s="122">
        <v>0</v>
      </c>
      <c r="M108"/>
      <c r="N108" s="123">
        <v>91.825144470397802</v>
      </c>
      <c r="O108" s="122">
        <v>0</v>
      </c>
    </row>
    <row r="109" spans="2:15" ht="16" x14ac:dyDescent="0.2">
      <c r="B109">
        <v>2026</v>
      </c>
      <c r="C109" s="119">
        <v>881</v>
      </c>
      <c r="D109" s="119">
        <v>0</v>
      </c>
      <c r="E109"/>
      <c r="F109" s="120">
        <v>97.909053213691422</v>
      </c>
      <c r="G109" s="120">
        <v>0</v>
      </c>
      <c r="H109"/>
      <c r="I109"/>
      <c r="J109">
        <v>2026</v>
      </c>
      <c r="K109" s="121">
        <v>881.42</v>
      </c>
      <c r="L109" s="122">
        <v>0</v>
      </c>
      <c r="M109"/>
      <c r="N109" s="123">
        <v>97.909053213691436</v>
      </c>
      <c r="O109" s="122">
        <v>0</v>
      </c>
    </row>
    <row r="110" spans="2:15" ht="16" x14ac:dyDescent="0.2">
      <c r="B110">
        <v>2027</v>
      </c>
      <c r="C110" s="119">
        <v>908</v>
      </c>
      <c r="D110" s="119">
        <v>0</v>
      </c>
      <c r="E110"/>
      <c r="F110" s="120">
        <v>100.86380896632264</v>
      </c>
      <c r="G110" s="120">
        <v>0</v>
      </c>
      <c r="H110"/>
      <c r="I110"/>
      <c r="J110">
        <v>2027</v>
      </c>
      <c r="K110" s="121">
        <v>908.02</v>
      </c>
      <c r="L110" s="122">
        <v>0</v>
      </c>
      <c r="M110"/>
      <c r="N110" s="123">
        <v>100.86380896632264</v>
      </c>
      <c r="O110" s="122">
        <v>0</v>
      </c>
    </row>
    <row r="111" spans="2:15" ht="16" x14ac:dyDescent="0.2">
      <c r="B111">
        <v>2028</v>
      </c>
      <c r="C111" s="119">
        <v>885</v>
      </c>
      <c r="D111" s="119">
        <v>50</v>
      </c>
      <c r="E111"/>
      <c r="F111" s="120">
        <v>98.32227469488646</v>
      </c>
      <c r="G111" s="120">
        <v>5.5540521666</v>
      </c>
      <c r="H111"/>
      <c r="I111"/>
      <c r="J111">
        <v>2028</v>
      </c>
      <c r="K111" s="121">
        <v>935.14</v>
      </c>
      <c r="L111" s="122">
        <v>0</v>
      </c>
      <c r="M111"/>
      <c r="N111" s="123">
        <v>103.87632686148648</v>
      </c>
      <c r="O111" s="122">
        <v>0</v>
      </c>
    </row>
    <row r="112" spans="2:15" ht="16" x14ac:dyDescent="0.2">
      <c r="B112">
        <v>2029</v>
      </c>
      <c r="C112" s="119">
        <v>939</v>
      </c>
      <c r="D112" s="119">
        <v>50</v>
      </c>
      <c r="E112"/>
      <c r="F112" s="120">
        <v>104.28954834268153</v>
      </c>
      <c r="G112" s="120">
        <v>5.5540521666</v>
      </c>
      <c r="H112"/>
      <c r="I112"/>
      <c r="J112">
        <v>2029</v>
      </c>
      <c r="K112" s="121">
        <v>988.86</v>
      </c>
      <c r="L112" s="122">
        <v>0</v>
      </c>
      <c r="M112"/>
      <c r="N112" s="123">
        <v>109.8436005092815</v>
      </c>
      <c r="O112" s="122">
        <v>0</v>
      </c>
    </row>
    <row r="113" spans="2:15" ht="16" x14ac:dyDescent="0.2">
      <c r="B113" s="124">
        <v>2030</v>
      </c>
      <c r="C113" s="119">
        <v>966</v>
      </c>
      <c r="D113" s="119">
        <v>50</v>
      </c>
      <c r="E113"/>
      <c r="F113" s="120">
        <v>107.27318516657903</v>
      </c>
      <c r="G113" s="120">
        <v>5.5540521666</v>
      </c>
      <c r="H113"/>
      <c r="I113"/>
      <c r="J113" s="124">
        <v>2030</v>
      </c>
      <c r="K113" s="121">
        <v>1015.72</v>
      </c>
      <c r="L113" s="122">
        <v>0</v>
      </c>
      <c r="M113"/>
      <c r="N113" s="123">
        <v>112.82723733317904</v>
      </c>
      <c r="O113" s="122">
        <v>0</v>
      </c>
    </row>
    <row r="114" spans="2:15" ht="16" x14ac:dyDescent="0.2">
      <c r="B114">
        <v>2031</v>
      </c>
      <c r="C114" s="119">
        <v>1019</v>
      </c>
      <c r="D114" s="119">
        <v>50</v>
      </c>
      <c r="E114"/>
      <c r="F114" s="120">
        <v>113.21157774310778</v>
      </c>
      <c r="G114" s="120">
        <v>5.5540521666</v>
      </c>
      <c r="H114"/>
      <c r="I114"/>
      <c r="J114">
        <v>2031</v>
      </c>
      <c r="K114" s="121">
        <v>1069.18</v>
      </c>
      <c r="L114" s="122">
        <v>0</v>
      </c>
      <c r="M114"/>
      <c r="N114" s="123">
        <v>118.76562990970774</v>
      </c>
      <c r="O114" s="122">
        <v>0</v>
      </c>
    </row>
    <row r="115" spans="2:15" ht="16" x14ac:dyDescent="0.2">
      <c r="B115">
        <v>2032</v>
      </c>
      <c r="C115" s="119">
        <v>1045</v>
      </c>
      <c r="D115" s="119">
        <v>50</v>
      </c>
      <c r="E115"/>
      <c r="F115" s="120">
        <v>116.10746054277301</v>
      </c>
      <c r="G115" s="120">
        <v>5.5540521666</v>
      </c>
      <c r="H115"/>
      <c r="I115"/>
      <c r="J115">
        <v>2032</v>
      </c>
      <c r="K115" s="121">
        <v>1095.25</v>
      </c>
      <c r="L115" s="122">
        <v>0</v>
      </c>
      <c r="M115"/>
      <c r="N115" s="123">
        <v>121.661512709373</v>
      </c>
      <c r="O115" s="122">
        <v>0</v>
      </c>
    </row>
    <row r="116" spans="2:15" ht="16" x14ac:dyDescent="0.2">
      <c r="B116">
        <v>2033</v>
      </c>
      <c r="C116" s="119">
        <v>1098</v>
      </c>
      <c r="D116" s="119">
        <v>50</v>
      </c>
      <c r="E116"/>
      <c r="F116" s="120">
        <v>121.98698016633575</v>
      </c>
      <c r="G116" s="120">
        <v>5.5540521666</v>
      </c>
      <c r="H116"/>
      <c r="I116"/>
      <c r="J116">
        <v>2033</v>
      </c>
      <c r="K116" s="121">
        <v>1148.18</v>
      </c>
      <c r="L116" s="122">
        <v>0</v>
      </c>
      <c r="M116"/>
      <c r="N116" s="123">
        <v>127.54103233293576</v>
      </c>
      <c r="O116" s="122">
        <v>0</v>
      </c>
    </row>
    <row r="117" spans="2:15" ht="16" x14ac:dyDescent="0.2">
      <c r="B117">
        <v>2034</v>
      </c>
      <c r="C117" s="119">
        <v>1124</v>
      </c>
      <c r="D117" s="119">
        <v>50</v>
      </c>
      <c r="E117"/>
      <c r="F117" s="120">
        <v>124.882862966001</v>
      </c>
      <c r="G117" s="120">
        <v>5.5540521666</v>
      </c>
      <c r="H117"/>
      <c r="I117"/>
      <c r="J117">
        <v>2034</v>
      </c>
      <c r="K117" s="121">
        <v>1174.25</v>
      </c>
      <c r="L117" s="122">
        <v>0</v>
      </c>
      <c r="M117"/>
      <c r="N117" s="123">
        <v>130.43691513260103</v>
      </c>
      <c r="O117" s="122">
        <v>0</v>
      </c>
    </row>
    <row r="118" spans="2:15" ht="16" x14ac:dyDescent="0.2">
      <c r="B118" s="124">
        <v>2035</v>
      </c>
      <c r="C118" s="119">
        <v>1126</v>
      </c>
      <c r="D118" s="119">
        <v>100</v>
      </c>
      <c r="E118"/>
      <c r="F118" s="120">
        <v>125.1205763987315</v>
      </c>
      <c r="G118" s="120">
        <v>11.1081043332</v>
      </c>
      <c r="H118"/>
      <c r="I118"/>
      <c r="J118" s="124">
        <v>2035</v>
      </c>
      <c r="K118" s="121">
        <v>1146.6746500000002</v>
      </c>
      <c r="L118" s="122">
        <v>50</v>
      </c>
      <c r="M118"/>
      <c r="N118" s="123">
        <v>127.37381648435596</v>
      </c>
      <c r="O118" s="122">
        <v>5.5540521666</v>
      </c>
    </row>
    <row r="119" spans="2:15" ht="16" x14ac:dyDescent="0.2">
      <c r="B119">
        <v>2036</v>
      </c>
      <c r="C119" s="119">
        <v>1153</v>
      </c>
      <c r="D119" s="119">
        <v>100</v>
      </c>
      <c r="E119"/>
      <c r="F119" s="120">
        <v>128.07533215136266</v>
      </c>
      <c r="G119" s="120">
        <v>11.1081043332</v>
      </c>
      <c r="H119"/>
      <c r="I119"/>
      <c r="J119">
        <v>2036</v>
      </c>
      <c r="K119" s="121">
        <v>1171.5456500000003</v>
      </c>
      <c r="L119" s="122">
        <v>50</v>
      </c>
      <c r="M119"/>
      <c r="N119" s="123">
        <v>130.13651311306614</v>
      </c>
      <c r="O119" s="122">
        <v>5.5540521666</v>
      </c>
    </row>
    <row r="120" spans="2:15" ht="16" x14ac:dyDescent="0.2">
      <c r="B120">
        <v>2037</v>
      </c>
      <c r="C120" s="119">
        <v>1204</v>
      </c>
      <c r="D120" s="119">
        <v>100</v>
      </c>
      <c r="E120"/>
      <c r="F120" s="120">
        <v>133.72047077349492</v>
      </c>
      <c r="G120" s="120">
        <v>11.1081043332</v>
      </c>
      <c r="H120"/>
      <c r="I120"/>
      <c r="J120">
        <v>2037</v>
      </c>
      <c r="K120" s="121">
        <v>1219.0623500000002</v>
      </c>
      <c r="L120" s="122">
        <v>50</v>
      </c>
      <c r="M120"/>
      <c r="N120" s="123">
        <v>135.41471772475975</v>
      </c>
      <c r="O120" s="122">
        <v>5.5540521666</v>
      </c>
    </row>
    <row r="121" spans="2:15" ht="16" x14ac:dyDescent="0.2">
      <c r="B121">
        <v>2038</v>
      </c>
      <c r="C121" s="119">
        <v>1230</v>
      </c>
      <c r="D121" s="119">
        <v>100</v>
      </c>
      <c r="E121"/>
      <c r="F121" s="120">
        <v>136.58747250189384</v>
      </c>
      <c r="G121" s="120">
        <v>11.1081043332</v>
      </c>
      <c r="H121"/>
      <c r="I121"/>
      <c r="J121">
        <v>2038</v>
      </c>
      <c r="K121" s="121">
        <v>1243.1947000000002</v>
      </c>
      <c r="L121" s="122">
        <v>50</v>
      </c>
      <c r="M121"/>
      <c r="N121" s="123">
        <v>138.09536434081278</v>
      </c>
      <c r="O121" s="122">
        <v>5.5540521666</v>
      </c>
    </row>
    <row r="122" spans="2:15" ht="16" x14ac:dyDescent="0.2">
      <c r="B122">
        <v>2039</v>
      </c>
      <c r="C122" s="119">
        <v>1255</v>
      </c>
      <c r="D122" s="119">
        <v>100</v>
      </c>
      <c r="E122"/>
      <c r="F122" s="120">
        <v>139.39560127732679</v>
      </c>
      <c r="G122" s="120">
        <v>11.1081043332</v>
      </c>
      <c r="H122"/>
      <c r="I122"/>
      <c r="J122">
        <v>2039</v>
      </c>
      <c r="K122" s="121">
        <v>1266.8315</v>
      </c>
      <c r="L122" s="122">
        <v>50</v>
      </c>
      <c r="M122"/>
      <c r="N122" s="123">
        <v>140.72096474584256</v>
      </c>
      <c r="O122" s="122">
        <v>5.5540521666</v>
      </c>
    </row>
    <row r="123" spans="2:15" ht="16" x14ac:dyDescent="0.2">
      <c r="B123" s="124">
        <v>2040</v>
      </c>
      <c r="C123" s="119">
        <v>1305</v>
      </c>
      <c r="D123" s="119">
        <v>100</v>
      </c>
      <c r="E123"/>
      <c r="F123" s="120">
        <v>144.95298587522674</v>
      </c>
      <c r="G123" s="120">
        <v>11.1081043332</v>
      </c>
      <c r="H123"/>
      <c r="I123"/>
      <c r="J123" s="124">
        <v>2040</v>
      </c>
      <c r="K123" s="121">
        <v>1313.6095500000001</v>
      </c>
      <c r="L123" s="122">
        <v>50</v>
      </c>
      <c r="M123"/>
      <c r="N123" s="123">
        <v>145.91711934487904</v>
      </c>
      <c r="O123" s="122">
        <v>5.5540521666</v>
      </c>
    </row>
    <row r="124" spans="2:15" ht="16" x14ac:dyDescent="0.2">
      <c r="B124">
        <v>2041</v>
      </c>
      <c r="C124" s="119">
        <v>1330</v>
      </c>
      <c r="D124" s="119">
        <v>100</v>
      </c>
      <c r="E124"/>
      <c r="F124" s="120">
        <v>147.73223357939341</v>
      </c>
      <c r="G124" s="120">
        <v>11.1081043332</v>
      </c>
      <c r="H124"/>
      <c r="I124"/>
      <c r="J124">
        <v>2041</v>
      </c>
      <c r="K124" s="121">
        <v>1337.00325</v>
      </c>
      <c r="L124" s="122">
        <v>50</v>
      </c>
      <c r="M124"/>
      <c r="N124" s="123">
        <v>148.51571594827485</v>
      </c>
      <c r="O124" s="122">
        <v>5.5540521666</v>
      </c>
    </row>
    <row r="125" spans="2:15" ht="16" x14ac:dyDescent="0.2">
      <c r="B125">
        <v>2042</v>
      </c>
      <c r="C125" s="119">
        <v>1379</v>
      </c>
      <c r="D125" s="119">
        <v>100</v>
      </c>
      <c r="E125"/>
      <c r="F125" s="120">
        <v>153.14299120009511</v>
      </c>
      <c r="G125" s="120">
        <v>11.1081043332</v>
      </c>
      <c r="H125"/>
      <c r="I125"/>
      <c r="J125">
        <v>2042</v>
      </c>
      <c r="K125" s="121">
        <v>1382.5471</v>
      </c>
      <c r="L125" s="122">
        <v>50</v>
      </c>
      <c r="M125"/>
      <c r="N125" s="123">
        <v>153.57477432363092</v>
      </c>
      <c r="O125" s="122">
        <v>5.5540521666</v>
      </c>
    </row>
    <row r="126" spans="2:15" ht="16" x14ac:dyDescent="0.2">
      <c r="B126">
        <v>2043</v>
      </c>
      <c r="C126" s="119">
        <v>1353</v>
      </c>
      <c r="D126" s="119">
        <v>150</v>
      </c>
      <c r="E126"/>
      <c r="F126" s="120">
        <v>150.28043271342949</v>
      </c>
      <c r="G126" s="120">
        <v>16.662156499800002</v>
      </c>
      <c r="H126"/>
      <c r="I126"/>
      <c r="J126">
        <v>2043</v>
      </c>
      <c r="K126" s="121">
        <v>1405.2021500000001</v>
      </c>
      <c r="L126" s="122">
        <v>50</v>
      </c>
      <c r="M126"/>
      <c r="N126" s="123">
        <v>156.09132091436959</v>
      </c>
      <c r="O126" s="122">
        <v>5.5540521666</v>
      </c>
    </row>
    <row r="127" spans="2:15" ht="16" x14ac:dyDescent="0.2">
      <c r="B127">
        <v>2044</v>
      </c>
      <c r="C127" s="119">
        <v>1400</v>
      </c>
      <c r="D127" s="119">
        <v>150</v>
      </c>
      <c r="E127"/>
      <c r="F127" s="120">
        <v>155.51679309609995</v>
      </c>
      <c r="G127" s="120">
        <v>16.662156499800002</v>
      </c>
      <c r="H127"/>
      <c r="I127"/>
      <c r="J127">
        <v>2044</v>
      </c>
      <c r="K127" s="121">
        <v>1449.2780500000001</v>
      </c>
      <c r="L127" s="122">
        <v>50</v>
      </c>
      <c r="M127"/>
      <c r="N127" s="123">
        <v>160.98731787216644</v>
      </c>
      <c r="O127" s="122">
        <v>5.5540521666</v>
      </c>
    </row>
    <row r="128" spans="2:15" ht="16" x14ac:dyDescent="0.2">
      <c r="B128">
        <v>2045</v>
      </c>
      <c r="C128" s="119">
        <v>1423</v>
      </c>
      <c r="D128" s="119">
        <v>150</v>
      </c>
      <c r="E128"/>
      <c r="F128" s="120">
        <v>158.09054087010242</v>
      </c>
      <c r="G128" s="120">
        <v>16.662156499800002</v>
      </c>
      <c r="H128"/>
      <c r="I128"/>
      <c r="J128">
        <v>2045</v>
      </c>
      <c r="K128" s="121">
        <v>1470.942</v>
      </c>
      <c r="L128" s="122">
        <v>50</v>
      </c>
      <c r="M128"/>
      <c r="N128" s="123">
        <v>163.39377204085878</v>
      </c>
      <c r="O128" s="122">
        <v>5.5540521666</v>
      </c>
    </row>
    <row r="129" spans="2:15" ht="16" x14ac:dyDescent="0.2">
      <c r="B129">
        <v>2046</v>
      </c>
      <c r="C129" s="119">
        <v>1468</v>
      </c>
      <c r="D129" s="119">
        <v>150</v>
      </c>
      <c r="E129"/>
      <c r="F129" s="120">
        <v>163.09252025134234</v>
      </c>
      <c r="G129" s="120">
        <v>16.662156499800002</v>
      </c>
      <c r="H129"/>
      <c r="I129"/>
      <c r="J129">
        <v>2046</v>
      </c>
      <c r="K129" s="121">
        <v>1513.0450499999999</v>
      </c>
      <c r="L129" s="122">
        <v>50</v>
      </c>
      <c r="M129"/>
      <c r="N129" s="123">
        <v>168.07062276231812</v>
      </c>
      <c r="O129" s="122">
        <v>5.5540521666</v>
      </c>
    </row>
    <row r="130" spans="2:15" ht="16" x14ac:dyDescent="0.2">
      <c r="B130">
        <v>2047</v>
      </c>
      <c r="C130" s="119">
        <v>1490</v>
      </c>
      <c r="D130" s="119">
        <v>150</v>
      </c>
      <c r="E130"/>
      <c r="F130" s="120">
        <v>165.49075997688021</v>
      </c>
      <c r="G130" s="120">
        <v>16.662156499800002</v>
      </c>
      <c r="H130"/>
      <c r="I130"/>
      <c r="J130">
        <v>2047</v>
      </c>
      <c r="K130" s="121">
        <v>1475.838</v>
      </c>
      <c r="L130" s="122">
        <v>100</v>
      </c>
      <c r="M130"/>
      <c r="N130" s="123">
        <v>163.93762482901221</v>
      </c>
      <c r="O130" s="122">
        <v>11.1081043332</v>
      </c>
    </row>
    <row r="131" spans="2:15" ht="16" x14ac:dyDescent="0.2">
      <c r="B131">
        <v>2048</v>
      </c>
      <c r="C131" s="119">
        <v>1532</v>
      </c>
      <c r="D131" s="119">
        <v>150</v>
      </c>
      <c r="E131"/>
      <c r="F131" s="120">
        <v>170.14172326119103</v>
      </c>
      <c r="G131" s="120">
        <v>16.662156499800002</v>
      </c>
      <c r="H131"/>
      <c r="I131"/>
      <c r="J131">
        <v>2048</v>
      </c>
      <c r="K131" s="121">
        <v>1513.521</v>
      </c>
      <c r="L131" s="122">
        <v>100</v>
      </c>
      <c r="M131"/>
      <c r="N131" s="123">
        <v>168.123491784892</v>
      </c>
      <c r="O131" s="122">
        <v>11.1081043332</v>
      </c>
    </row>
    <row r="132" spans="2:15" ht="16" x14ac:dyDescent="0.2">
      <c r="B132">
        <v>2049</v>
      </c>
      <c r="C132" s="119">
        <v>1551</v>
      </c>
      <c r="D132" s="119">
        <v>150</v>
      </c>
      <c r="E132"/>
      <c r="F132" s="120">
        <v>172.33557386699809</v>
      </c>
      <c r="G132" s="120">
        <v>16.662156499800002</v>
      </c>
      <c r="H132"/>
      <c r="I132"/>
      <c r="J132">
        <v>2049</v>
      </c>
      <c r="K132" s="121">
        <v>1531.296</v>
      </c>
      <c r="L132" s="122">
        <v>100</v>
      </c>
      <c r="M132"/>
      <c r="N132" s="123">
        <v>170.09795733011828</v>
      </c>
      <c r="O132" s="122">
        <v>11.1081043332</v>
      </c>
    </row>
    <row r="133" spans="2:15" ht="16" x14ac:dyDescent="0.2">
      <c r="B133">
        <v>2050</v>
      </c>
      <c r="C133" s="119">
        <v>1558</v>
      </c>
      <c r="D133" s="119">
        <v>212</v>
      </c>
      <c r="E133"/>
      <c r="F133" s="120">
        <v>173.03351827846168</v>
      </c>
      <c r="G133" s="120">
        <v>23.595479765244775</v>
      </c>
      <c r="H133"/>
      <c r="I133"/>
      <c r="J133">
        <v>2050</v>
      </c>
      <c r="K133" s="121">
        <v>1593.126</v>
      </c>
      <c r="L133" s="122">
        <v>100</v>
      </c>
      <c r="M133"/>
      <c r="N133" s="123">
        <v>176.96609823933585</v>
      </c>
      <c r="O133" s="122">
        <v>11.1081043332</v>
      </c>
    </row>
    <row r="134" spans="2:15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</row>
  </sheetData>
  <mergeCells count="2">
    <mergeCell ref="C90:G90"/>
    <mergeCell ref="K90:O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 INFO MinEnergia </vt:lpstr>
      <vt:lpstr>2 Key_Info  MinEnergia</vt:lpstr>
      <vt:lpstr>3 ENERGY results v41F RB</vt:lpstr>
      <vt:lpstr>4 ENERGY-SEGMENT results v41FRB</vt:lpstr>
      <vt:lpstr>5 STOCK 2010-2050 MinEnergia</vt:lpstr>
      <vt:lpstr>6 SALES 2010-2050 MinEnergia</vt:lpstr>
      <vt:lpstr>7 DECARBONIZATION PATH v41FRB</vt:lpstr>
      <vt:lpstr>8 EMISSIONS transport - results</vt:lpstr>
      <vt:lpstr>9 RETROFIT &amp; SAF impact results</vt:lpstr>
      <vt:lpstr>10 Simulation parameters MinEn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OROZCO IDROBO</dc:creator>
  <cp:lastModifiedBy>ANA MARIA OROZCO IDROBO</cp:lastModifiedBy>
  <cp:lastPrinted>2024-06-13T23:20:39Z</cp:lastPrinted>
  <dcterms:created xsi:type="dcterms:W3CDTF">2024-02-22T14:52:32Z</dcterms:created>
  <dcterms:modified xsi:type="dcterms:W3CDTF">2024-08-26T22:16:32Z</dcterms:modified>
</cp:coreProperties>
</file>