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david\Downloads\"/>
    </mc:Choice>
  </mc:AlternateContent>
  <xr:revisionPtr revIDLastSave="0" documentId="8_{39155731-ADBD-46DE-968C-76A7820F864D}" xr6:coauthVersionLast="47" xr6:coauthVersionMax="47" xr10:uidLastSave="{00000000-0000-0000-0000-000000000000}"/>
  <bookViews>
    <workbookView xWindow="-108" yWindow="-108" windowWidth="23256" windowHeight="12576" xr2:uid="{00000000-000D-0000-FFFF-FFFF00000000}"/>
  </bookViews>
  <sheets>
    <sheet name="Plan" sheetId="1" r:id="rId1"/>
  </sheets>
  <definedNames>
    <definedName name="_xlnm._FilterDatabase" localSheetId="0" hidden="1">Plan!$B$17:$J$46</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7" i="1" l="1"/>
  <c r="S33" i="1" l="1"/>
  <c r="S26" i="1"/>
  <c r="S38" i="1"/>
  <c r="Q38" i="1"/>
  <c r="K41" i="1" l="1"/>
  <c r="O37" i="1"/>
  <c r="O38" i="1"/>
  <c r="M38" i="1"/>
  <c r="K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tc={6CF9ECE6-102F-4DDF-9731-219A8847F6D1}</author>
    <author>tc={611A6DF4-D212-4F2D-8AD0-9740A757EF4A}</author>
    <author>tc={4AB62934-7683-4EA3-859D-3A6A1DD7563A}</author>
  </authors>
  <commentList>
    <comment ref="N29" authorId="0" shapeId="0" xr:uid="{6CF9ECE6-102F-4DDF-9731-219A8847F6D1}">
      <text>
        <t>[Comentario encadenado]
Su versión de Excel le permite leer este comentario encadenado; sin embargo, las ediciones que se apliquen se quitarán si el archivo se abre en una versión más reciente de Excel. Más información: https://go.microsoft.com/fwlink/?linkid=870924
Comentario:
    ajustar, se requiere la reducción, no la variación</t>
      </text>
    </comment>
    <comment ref="N30" authorId="1" shapeId="0" xr:uid="{611A6DF4-D212-4F2D-8AD0-9740A757EF4A}">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Indicar cuantas personas asistieron. Considero que lo panificado para el tercer trimestre, deberá ser parte de dicho reporte, no de este.</t>
      </text>
    </comment>
    <comment ref="Q30" authorId="2" shapeId="0" xr:uid="{4AB62934-7683-4EA3-859D-3A6A1DD7563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Si dejas cero, la estrategia no me cumple el 100% al final, es decir que si eran 3 socializaciones debería poner 33,3% que es lo que queda para alcanzar el 100%. En próximas ocasiones se deberá ajustar la forma de reportar el valor.
Respuesta:
    Se ajusta la justificación del avance cualitativo, toda vez que las 3 socializaciones planteadas para la vigencia ya se habían desarrollado antes de iniciar el cuarto trimestre.
</t>
      </text>
    </comment>
  </commentList>
</comments>
</file>

<file path=xl/sharedStrings.xml><?xml version="1.0" encoding="utf-8"?>
<sst xmlns="http://schemas.openxmlformats.org/spreadsheetml/2006/main" count="426" uniqueCount="294">
  <si>
    <t xml:space="preserve">
     PLAN INTERNO DE AUSTERIDAD DEL GASTO VIGENCIA 2024 MME - PIAG</t>
  </si>
  <si>
    <t>Concepto </t>
  </si>
  <si>
    <t>Rubro</t>
  </si>
  <si>
    <t>Meta 2024</t>
  </si>
  <si>
    <t>Indicadores</t>
  </si>
  <si>
    <t xml:space="preserve">Dependencia responsable </t>
  </si>
  <si>
    <t>Elevar la eficiencia y efectividad en el uso de los recursos públicos, mediante la gestión institucional en la que partipan los diferentes servidores</t>
  </si>
  <si>
    <t>NA</t>
  </si>
  <si>
    <t>Número de socializaciones realizadas /Número de socializaciones programadas.</t>
  </si>
  <si>
    <t>Secretaria General</t>
  </si>
  <si>
    <t>Modificación de planta de personal, estructura administrativa y gastos de personal.</t>
  </si>
  <si>
    <t>A-01-01-01-001-001
A-01-01-01-001-003, A-01-01-03-002</t>
  </si>
  <si>
    <t xml:space="preserve">Subdirección de Talento Humano </t>
  </si>
  <si>
    <t xml:space="preserve">Elaborar y comunicar a los servidores que les aplique, que la medida relacionada con Auteridad del Gasto, será mantener los porcentajes de prima tecnica asignados hasta el 50% o conforme con el resultado de su evaluación de desempeño para la vigencia 2024 y para quienes se vinculen por primera vez solo podran acceder hasta el 49% de Prima. </t>
  </si>
  <si>
    <t>Primas aprobadas conforme lineamientos / Primas programadas  * 100</t>
  </si>
  <si>
    <t>Contratación de personal para la prestación de servicios profesionales y de apoyo a la gestión.</t>
  </si>
  <si>
    <t xml:space="preserve">A-02-02-02-008-003-Servicios profesionales, científicos y técnicos (Excepto los servicios de investigación, urbanismo, jurídicos y de contabilidad)    
A-02-02-02-008-005-Servicios de soporte
                                           A-02-02-02-008-002-Servicios jurídicos y contables </t>
  </si>
  <si>
    <t>Limitar la suscripción de contratos de prestación de servicios profesionales y de apoyo a la gestión hasta surtir el proceso de formalización del empleo público que adelanta la entidad.</t>
  </si>
  <si>
    <t>Desacelerar el crecimiento de  suscripción de contratos de prestación de servicios &lt; ó = al 10% con respecto al promedio de los suscritos en los últimos 4 años</t>
  </si>
  <si>
    <t>Subdirección Administrativa y Financiera - Grupo de Gestión Contractual</t>
  </si>
  <si>
    <t>Modificar el acto administrativo de conformación del Comité de Contratación como instancia  decisoria y de planificación que permita la alineación de las necesidades de contratación con la política pública y los planes, programas y proyectos del MME en la vigencia 2024, entre las cuales, se incluya la de aprobación del PAE y sus modificaciones.</t>
  </si>
  <si>
    <t>1 Acto administrativo expedido</t>
  </si>
  <si>
    <t>Subdirección Administrativa y Financiera - Secertaria General- Despacho - Grupo de Gestión Contractual</t>
  </si>
  <si>
    <t>Horas extras y vacaciones.</t>
  </si>
  <si>
    <t>A-01-01-01-001-008
A-01-01-03-001-001, A-01-01-03-001-002</t>
  </si>
  <si>
    <t>Elaborar y comunicar a través de circular interna la medida del pago de horas extras mensuales de hasta 95 horas por servidor que aplique.</t>
  </si>
  <si>
    <t>Elaborar y comunicar a través de circular interna la medida de la obligatoriedad de tomar por lo menos un periodo de vacaciones durante la vigencia 2024.</t>
  </si>
  <si>
    <t>Elaborar y comunicar a los servidores públicos que no habrá pago de indemnización de vacaciones por el no disfrute de las mismas.</t>
  </si>
  <si>
    <t>Arrendamiento y mantenimiento de bienes inmuebles, cambio de sede y adquisición de bienes muebles e inmuebles.</t>
  </si>
  <si>
    <t>A-02-02-02-008-007- Servicios de mantenimiento, reparación e instalación (excepto servicios de construcción) (Rubro mantenimiento)</t>
  </si>
  <si>
    <t>Entrega de inmuebles que el Ministerio de Minas y Energía no requiere para su normal funcionamiento.</t>
  </si>
  <si>
    <t>Subdirección Administrativa y Financiera - Grupo de Gestión Administrativa</t>
  </si>
  <si>
    <t>Durante el primer trimestre del año se han adelantando las gestiones para realizar la enajenación del inmueble del Copey, para lo cual se está tramitando el pagos de los impuestos prediales correspondientes. Adicionalmente,  se cuenta con la resolución de enajenación ya notificada a CISA y a los copropietarios del predio de Bosconia y se está adelantando la definición del procedimiento para la entrega física formal del mismo.</t>
  </si>
  <si>
    <t>Prelación de encuentros virtuales</t>
  </si>
  <si>
    <t>C-2106-1900-23-40302B-2106010-02</t>
  </si>
  <si>
    <t>Realizar reuniones o encuentros bilaterales y multilaterales del ministerio con actores estratégicos  a través de medios virtuales</t>
  </si>
  <si>
    <t>Oficina de Planeación y Gestión Internacional - Grupo de Gestión Internacional</t>
  </si>
  <si>
    <t>Suministro de tiquetes</t>
  </si>
  <si>
    <t xml:space="preserve">A-02-02-02-006-004-  Servicios de transporte de pasajeros </t>
  </si>
  <si>
    <t>Efectuar seguimiento verificando el cumplimiento oportuno de solicitudes de comisión de acuerdo con los lineamientos de la Resolución 40560 de 2023 Art. 16 del MME, con respecto a los tiempos mínimos para el trámite de las comisiones.</t>
  </si>
  <si>
    <t>Reducir en 3% las solicitudes extemporáneas de comisiones con respecto a la vigencia anterior.</t>
  </si>
  <si>
    <t>Número de solicitudes de comisiones extemporáneas 2024 /Número de solicitudes de comisiones extemporáneas 2023)-1</t>
  </si>
  <si>
    <t>Subdirección Administrativa y Financiera - Grupo de Gestión Comisiones de Servicio y Gastos de desplazamiento</t>
  </si>
  <si>
    <t>Reconocimiento de viáticos</t>
  </si>
  <si>
    <t xml:space="preserve">A-02-02-02-010-  Viáticos de los funcionarios en comisión </t>
  </si>
  <si>
    <t xml:space="preserve">Realizar tres socializaciones de la resolución MME 40560 del 11-9-2023, mediante la cual se reglamenta la solicitud y pago de comisiones de servicio.                                            </t>
  </si>
  <si>
    <t>Delegaciones oficiales</t>
  </si>
  <si>
    <t xml:space="preserve">Oficina de Planeación y Gestión Internacional - Grupo de Gestión Internacional
</t>
  </si>
  <si>
    <t>Autorización previa al trámite de comisiones al exterior</t>
  </si>
  <si>
    <t>Realizar socialización y sensibilización con las áreas técnicas sobre el proceso respectivo para aprobación de la participación en eventos y reuniones internacionales.</t>
  </si>
  <si>
    <t>Socialización realizada</t>
  </si>
  <si>
    <t>Eventos</t>
  </si>
  <si>
    <t>Rubros variables de acuerdo al tipo es estudio y diseño que se prevee contratar</t>
  </si>
  <si>
    <t>Matriz de control de seguimiento</t>
  </si>
  <si>
    <t xml:space="preserve">Grupo de Relacionamiento con el Ciudadano y Gestión de la Información  </t>
  </si>
  <si>
    <t>Gestionar la realización de espacios institucionales utilizando auditorios o escenarios de entidades públicas que no generen costos logísticos por alquiler</t>
  </si>
  <si>
    <t>Esquema de Seguridad</t>
  </si>
  <si>
    <t>A-02-02-02-008-007-Servicios de mantenimiento, reparación e instalación (Excepto servicios de construcción) (Rubro mantenimiento )</t>
  </si>
  <si>
    <t>Retirar las motocicletas que forma parte del esquema de seguridad del señor Ministro.</t>
  </si>
  <si>
    <t>Vigilancia</t>
  </si>
  <si>
    <t>Entregar los predios que el Ministerio de Minas y Energía no requiere para su normal funcionamiento con lo cual se eliminaria el costo de la vigilancia.</t>
  </si>
  <si>
    <t>Vehículos Oficiales</t>
  </si>
  <si>
    <t xml:space="preserve">A-02-02-02-008-007- Servicios de manteimino, reparación e instalación (Excepto servicios de construcción) (rubro mantenimiento vehículos)                                                               A-02-02-01-003-003-Productos de hornos de coque, productos  de refinación de petróleo y combustible nuclear (rubro combustible) </t>
  </si>
  <si>
    <t>Reducir el consumo de combustible mediante el uso de vehículos eléctricos e híbridos.</t>
  </si>
  <si>
    <t xml:space="preserve"># de galones de combustible consumidos 2023 - # de galones de combustible consumidos en la vigencia 2024
</t>
  </si>
  <si>
    <t>Ahorro en publicidad estatal</t>
  </si>
  <si>
    <t>Socializar y sensibilizar a traves de una lamina Abc, sobre limitaciones para contratación y compra de material publicitarios y posibles alternativas sostenibles para eventos y campañas en busca de reducir en un 5%.</t>
  </si>
  <si>
    <t>Grupo de Relacionamiento con el Ciudadano y Gestión de la Información y Grupo de Comunicaciones y Prensa</t>
  </si>
  <si>
    <t>Papelería y Telefonía</t>
  </si>
  <si>
    <t xml:space="preserve">A-02-02-01-003-002-Pasta o pulpa, papel y productos de papel; impresos y artículos relacionados (Rubro de papelería )                      	                                      </t>
  </si>
  <si>
    <t xml:space="preserve">A-02-02-02-008-04 Servicio de telecomunicaciones, transmisión y suministro de información (Rubro de telefonía) </t>
  </si>
  <si>
    <t>Suscripción a periódicos y revistas, publicaciones y bases de datos</t>
  </si>
  <si>
    <t xml:space="preserve">A-02-02-02-008-009 Otros servicios de fabricación; servicios de edición, impresión y reproducción; servicios de recuperación de materiales (Rubro Imprenta Nacional)                  A-02-02-01-003-002-03 Diarios, revistas y publicaciones periódicas, publicados por lo menos cuatro veces por semana </t>
  </si>
  <si>
    <t>Austeridad en eventos y regalos corporativos, "souvenirs" o recuerdos y condecoraciones</t>
  </si>
  <si>
    <t>Revisar las solicitudes para realización de eventos, negando los gastos por concepto de regalos corporativos, recuerdos o condecoraciones.</t>
  </si>
  <si>
    <t>% de eventos controlados sin recursos por regalos, recuerdos  o condecoraciones / total de  solicitudes de eventos a realizados * 100</t>
  </si>
  <si>
    <t xml:space="preserve">	
Grupo de Comunicación y Prensa, Grupo de Relacionamiento con el Ciudadano y Gestión de la Información, Secretaria General
</t>
  </si>
  <si>
    <t>Racionalización en la Contratación de Estudios</t>
  </si>
  <si>
    <t>Sostenibilidad ambiental</t>
  </si>
  <si>
    <t>C-2199-1900-27-53105B-2199055-02</t>
  </si>
  <si>
    <t xml:space="preserve">
1
</t>
  </si>
  <si>
    <t xml:space="preserve"> 
Plan elaborado
</t>
  </si>
  <si>
    <t>Adquirir sensores de la más alta tecnología que reduzcan el consumo de agua en baños.</t>
  </si>
  <si>
    <t>Consumo de agua en metros cúbicos del periodo 2024 / Consumo de agua en metros cúbicos del periodo 2023 *100</t>
  </si>
  <si>
    <t>C-2199-1900-32-53105B-2199072-02</t>
  </si>
  <si>
    <t>Realizar campañas a través de medios tecnológicos (correo electrónico, redes sociales y pantallas) promoviendo el ahorro de agua.</t>
  </si>
  <si>
    <t>Aprobación del PIAG</t>
  </si>
  <si>
    <t>Secretario General del MME</t>
  </si>
  <si>
    <t>Subdirectora Administrativa y Financiera del MME</t>
  </si>
  <si>
    <t>Subdirectora de Talento Humano</t>
  </si>
  <si>
    <t>Jefe Oficina de Planeación y Gestión Internacional</t>
  </si>
  <si>
    <t>Control de cambios</t>
  </si>
  <si>
    <t>Versión 1</t>
  </si>
  <si>
    <t>12 de abril 2024</t>
  </si>
  <si>
    <t xml:space="preserve">Nombre del plan: </t>
  </si>
  <si>
    <t>PLAN INTERNO DE AUSTERIDAD DEL GASTO VIGENCIA 2024 MME - PIAG</t>
  </si>
  <si>
    <t>Objetivo del Plan</t>
  </si>
  <si>
    <t>Responsable de verificación del cumplimiento del PIAG:</t>
  </si>
  <si>
    <t xml:space="preserve">Dimensiones MIPG: </t>
  </si>
  <si>
    <t>Direccionamiento Estratégico, Evaluación de Resultado y Control Interno</t>
  </si>
  <si>
    <t xml:space="preserve">Tipo de Política: </t>
  </si>
  <si>
    <t>Eficiencia, equidad, economía y transparencia administrativa</t>
  </si>
  <si>
    <t>Eficacia y efectividad en el uso de los recursos públicos - Ordenación y ejecución del Presupuesto General de la Nación – Sostenibilidad</t>
  </si>
  <si>
    <t>Principios constitucionales:</t>
  </si>
  <si>
    <t xml:space="preserve">Igualdad, moralidad, eficacia, economía, celeridad, imparcialidad y publicidad </t>
  </si>
  <si>
    <t xml:space="preserve">Alcance: </t>
  </si>
  <si>
    <t>El PIAG es obligatorio en cuanto a su cumplimiento para todos los servidores públicos, contratistas y demás colaboradores del Ministerio de Minas y Energía – MME</t>
  </si>
  <si>
    <t xml:space="preserve">Normatividad aplicable </t>
  </si>
  <si>
    <t>Objetivo</t>
  </si>
  <si>
    <t>Apropiación presupuestal de gastos de personal de funcionamiento - 1%</t>
  </si>
  <si>
    <t>Promedio de vinculaciones de CPS en el periodo evaluado / Promedio de CPS suscritos en el periodo correspondiente de los últimos 4 años - 1</t>
  </si>
  <si>
    <t>Limitar el pago mensual por concepto de horas extras por servidor que aplique, para la vigencia 2024.</t>
  </si>
  <si>
    <t>Hasta 95 horas extras pagadas por mes por servidor que aplique.</t>
  </si>
  <si>
    <t>90% del personal de planta con disfrute de al menos un periodo de vacaciones durante la vigencia 2024.</t>
  </si>
  <si>
    <t>Vacaciones aprobadas sin indemnizacion / Vacaciones programadas  * 100</t>
  </si>
  <si>
    <t>Optimizar los recursos asignados para arrendamiento y mantenimiento de bienes inmuebles, cambio de sede y adquisición de bienes muebles e inmuebles.</t>
  </si>
  <si>
    <t>Inmueble entregado</t>
  </si>
  <si>
    <t xml:space="preserve">
$20.000.000
</t>
  </si>
  <si>
    <t xml:space="preserve">
Sumatoria del valor ahorrado por concepto de mantenimiento que se hubiese causado en la vigencia 2024
</t>
  </si>
  <si>
    <t>Realizar gestión que contribuya a la realización de encuentros virtuales y favorezca la austeridad del gasto.</t>
  </si>
  <si>
    <t>Número de encuentros/reuniones bilaterales del ministerio con actores estratégicos realizados virtualmente</t>
  </si>
  <si>
    <t xml:space="preserve">Elaborar y diligenciar matriz de seguimiento sobre la participación de delegaciones oficiales del ministerio en eventos internacionales teniendo en cuenta su priorización, pertinencia y apoyo de la cooperación internacional.
</t>
  </si>
  <si>
    <t>10 eventos realizados en entidades públicas</t>
  </si>
  <si>
    <t>Optimizar los recursos asignados para el Esquema de Seguridad</t>
  </si>
  <si>
    <t># de motocicletas  asignadas en la vigencia 2023 - asignados en la vigencia 2024</t>
  </si>
  <si>
    <t>Ahorrar recursos asignados para el servicio de vigilancia</t>
  </si>
  <si>
    <t xml:space="preserve">
$20.000.000
</t>
  </si>
  <si>
    <t>Sumatoria del valor ahorrado en  vigilancia de los inmuebles entregados en la vigencia 2024</t>
  </si>
  <si>
    <t xml:space="preserve">Reducir consumo de combustible por el uso de vehículos oficiales
</t>
  </si>
  <si>
    <t>Recurso ejecutado 2023 para publicidad estatal - Recurso ejecutado 2024 para publicidad estatal / recursos ejecutado 2023 para publicidad estatal</t>
  </si>
  <si>
    <t xml:space="preserve">Sostener la política de o papel al no adquirir (papel carta y oficio) papeleria, carta y oficio.
</t>
  </si>
  <si>
    <t xml:space="preserve">Política de 0 papel implementada en un 100% </t>
  </si>
  <si>
    <t># líneas celulares en servicio en 2024 / # líneas celulares en servicio en 2023 * 100</t>
  </si>
  <si>
    <t>Limitar las suscripciones a periódicos, revistas, publicaciones y bases de datos sólo cuando sea necesario para el cumplimiento de la misionalidad de la Entidad.</t>
  </si>
  <si>
    <t># contratos suscritos con imprenta Nacional / # contratos planeados suscribir con imprenta Nacional</t>
  </si>
  <si>
    <t>Crear un formato de certificación o inexistencia de estudios o diseños realizados a contrataciones anteriores con enfoques similares, donde se explique detalladamente en caso de existir, porque resultan inaplicables los estudios anteriores.</t>
  </si>
  <si>
    <t>Formato elaborado</t>
  </si>
  <si>
    <t>Formulación</t>
  </si>
  <si>
    <t>Unidad de medida</t>
  </si>
  <si>
    <t>Responsable del reporte del PIAG:</t>
  </si>
  <si>
    <t xml:space="preserve">Objetivos del PIAG: </t>
  </si>
  <si>
    <t>¿El gasto / componente se prioriza como gasto elegible para la vigencia?</t>
  </si>
  <si>
    <t>Estrategia</t>
  </si>
  <si>
    <t>PRIMER TRIMESTRE</t>
  </si>
  <si>
    <t>SEGUNDO TRIMESTRE</t>
  </si>
  <si>
    <t>TERCER TRIMESTRE</t>
  </si>
  <si>
    <t>CUARTO TRIMESTRE</t>
  </si>
  <si>
    <t>CONSOLIDADO VIGENCIA</t>
  </si>
  <si>
    <t>Cantidad</t>
  </si>
  <si>
    <t>Porcentaje</t>
  </si>
  <si>
    <t>Horas extras</t>
  </si>
  <si>
    <t>Cantidad de inmuebles</t>
  </si>
  <si>
    <t>Valor</t>
  </si>
  <si>
    <t xml:space="preserve">Cantidad </t>
  </si>
  <si>
    <t>Cantidad de galones</t>
  </si>
  <si>
    <t>No</t>
  </si>
  <si>
    <t>Si</t>
  </si>
  <si>
    <t>SI</t>
  </si>
  <si>
    <t>Implementar medidas de ahorro, austeridad y eficiencia en el gasto público en el Ministerio de Minas y Energía</t>
  </si>
  <si>
    <t>Artículo 209 de la Constitución Política de 1991.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Ley 617 de 2000, estableció criterios de racionalidad del gasto público, en particular, el Capítulo VI hace referencia a la financiación de los gastos de funcionamiento a partir de los ingresos corrientes de libre destinación de Bogotá, D.C
Decreto 984 de 2012. Establece que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Decreto  1068 de 2015 del Sector Hacienda y Crédito Público, reglamenta en la Parte 8, Título 4, medidas de austeridad del gasto público, facultando a las entidades territoriales a adoptar medidas equivalentes a las allí dispuestas en sus organizaciones administrativas
Artículo 19 de la Ley 2155 de 2021.  el Gobierno nacional reglamentará anualmente mediante decreto un Plan de Austeridad del Gasto para los órganos que hacen parte del Presupuesto General de la Nación.
Decreto 199 de 2024, por el cual se estableció el Plan de Austeridad del Gasto 2024 para los órganos que hacen parte del Presupuesto General de la Nación.
Parágrafo del artículo 23 del Decreto 199 del 2024. Las entidades deberán aprobar y publicar, en sus sitios web, sus planes internos de austeridad durante el primer trimestre del año 2024.</t>
  </si>
  <si>
    <t>Subdirección Administrativa y Financiera - Subdirección de Talento Humano - Grupo de Relacionamiento y Atención del Ciudadano</t>
  </si>
  <si>
    <t>Oficina de Control Interno del MME (inciso segundo artículo 26 del Decreto 199 del 2024)</t>
  </si>
  <si>
    <t>PLAN DE</t>
  </si>
  <si>
    <t>Normalizar el disfrute de los periodos de vacaciones  acumulados.</t>
  </si>
  <si>
    <t>Mantener el programa anual de vacaciones sin  efectuar indemnizaciones.</t>
  </si>
  <si>
    <t xml:space="preserve">A-02-02-02-008-005- Servicios de soporte </t>
  </si>
  <si>
    <t>Matriz elaborada y diligenciada de seguimientos sobre la participación de delegaciones oficiales del ministerio en eventos internacionales.</t>
  </si>
  <si>
    <t>Optimizar los recursos asignados en la compra de tiquetes aéreos.</t>
  </si>
  <si>
    <t>Racionalizar los recursos asignados para viáticos.</t>
  </si>
  <si>
    <t>Ahorrar recursos asignados para el mantenimiento de vehículos.</t>
  </si>
  <si>
    <t>Racionalizar la celebración de  contratos de prestación de servicios profesionales y de apoyo a la gestión con respecto al promedio de crecimiento de los útlimos 4 años.</t>
  </si>
  <si>
    <t xml:space="preserve">
Mantener  los porcentajes de primas técnicas asignadas.</t>
  </si>
  <si>
    <t>Reducir gastos por conceptos de provisión de nuevos empleos al no usar listas de elegibles ni realizar nuevos concursos de méritos por los costos que esto implica.</t>
  </si>
  <si>
    <t>Concientizar a los servidores de la entidad sobre el deber de implementar prácticas de eficiencia y efectividad en el gasto público.</t>
  </si>
  <si>
    <t>Realizar socializaciones y retroalimentaciones del decreto de austeridad 0199 de 2024, con el fin de recapitular los lineamientos del gobierno nacional y generar apropiación.</t>
  </si>
  <si>
    <t xml:space="preserve">Programar la realización del nuevo Concursos de Méritos finalizando la vigencia 2025 con el fin de reducir los gastos por provisión de nuevos empleos.
</t>
  </si>
  <si>
    <t>Propender por acciones que promuevan la austeridad del gasto en lo referente a la participación del ministerio en escenarios internacionales.</t>
  </si>
  <si>
    <t>Controlar los gastos logísticos ante la realización de eventos realizados fuera de la entidad, limintando el uso del recurso público.</t>
  </si>
  <si>
    <t xml:space="preserve">Matriz de control que refleje las solicitudes y valores aprobados por cada evento de acuerdo con el formato de solicitud de requerimientos de espacios ciudadanos.																																						
																																												</t>
  </si>
  <si>
    <t>No adquirir papeleria (papel carta y oficio) mediante contratos, en concordancia con la estrategia de Cero Papel.</t>
  </si>
  <si>
    <t xml:space="preserve">
Reducir el costo por concepto de contratación y compra de material publicitario.
</t>
  </si>
  <si>
    <t>No aumentar el número de líneas celulares y mantener los planes más económicos del mercado.</t>
  </si>
  <si>
    <t xml:space="preserve">Mantener la cantidad de líneas celulares con los planes más económicos del mercado con respecto a la vigencia anterior.
</t>
  </si>
  <si>
    <t>Realizar la suscripción de contratos  para publicaciones exclusivamente con la Imprenta Nacional, de acuerdo con la misionalidad de la entidad.</t>
  </si>
  <si>
    <t>Controlar y filtrar que en los espacios o eventos realizados no se efectuen gastos por concepto de regalos corporativos, recuerdos o condecoraciones.</t>
  </si>
  <si>
    <t xml:space="preserve">Desarrollar una auditoria energética que permita establecer el plan de mejoramiento de eficiencia energética institucional.
</t>
  </si>
  <si>
    <t>Establecer un plan de mejoramiento de eficiencia energética de las sedes del Ministerio.</t>
  </si>
  <si>
    <t>Revisar la pertinencia de contratación de estudios y diseños.</t>
  </si>
  <si>
    <t>Reducir consumo en la entidad por concepto de consumo de agua.</t>
  </si>
  <si>
    <t>Avance cuantitativo de la estrategia</t>
  </si>
  <si>
    <t xml:space="preserve"> Avance Cuantitativo consolidado de la vigencia</t>
  </si>
  <si>
    <t xml:space="preserve"> Avance de cumplimiento cualitativo de la vigencia</t>
  </si>
  <si>
    <t xml:space="preserve">Avance cualitativo de la estrategia
</t>
  </si>
  <si>
    <t>Entregar vehículos recibidos en comodato por el Ministerio con lo cual se eliminaria el costo de su mantenimiento.</t>
  </si>
  <si>
    <t>En el primer trimestre del 2024, se realizó una capacitación en dos sesiones sobre el manejo del módulo de comisiones, procedimientos y requisitos; tanto para solicitud, como para legalizaciones. En la primera sesión asistieron  37 personas y en a segunda sesión asistieron 30 personas.</t>
  </si>
  <si>
    <t>Durante el primer trimestre del año, se han adelantando las gestiones administrativas, jurídicas y procedimentales que permitan llevar a cabo el proceso de entrega de predios que no requiere el Ministerio de Minas y Energía, de esta manera reducir la prestación de  servicio de vigilancia y lograr al terminar la vigencia la meta de ahorro propuesta.</t>
  </si>
  <si>
    <t>Durante el primer trimestre de 2024,  no se realizó adquisición de papel carta y oficio, cumpliendo con la meta establecida de ahorro. Para lo que resta de la vigencia se adelantarán actividades de sensiblización y socialización de la estrategia de cero papel, con el fin de mantener la no adquisición de dichos elementos.</t>
  </si>
  <si>
    <t>N/A</t>
  </si>
  <si>
    <t>Para el primer trimestre de 2024, se elaboró y ajustó el proyecto de acto administrativo, por el cual se modifica la conformación del Comité Asesor de Contratación, el cual se encuentra en ajustes finales para aprobación, firma, publicación y socialización del mismo.</t>
  </si>
  <si>
    <t>Para el primer trimestre del año, se encuentra un incremento de 88% en la suscripción de contratos de prestación de servicios profesionales y de apoyo a la gestión respecto al promedio de incremento para este mismo período de tiempo en las últimas cuatro vigencias. Esto obedece a que la planeación realizada por la entidad para la vigencia 2024, estableció que la mayor parte de la contratación respecto a contratos de prestación de servicios profesionales y de apoyo a la gestión debía adelantarse en el primer trimestre del año, por lo que este porcentaje deberá reducirse para los trimestres siguientes del año, cumpliendo con la meta propuesta para la vigencia. (740/392)-1= 88%.</t>
  </si>
  <si>
    <t>Durante el primer trimestre no se adquirieron nuevas líneas de celulares.</t>
  </si>
  <si>
    <t>Durante el primer timestre del año, no se ha suscrito contrato con la Imprenta Nacional.</t>
  </si>
  <si>
    <t>Durante el primer trimestre del año, no se ha suscrito ningún contrato para desarrollar una auditoria energetica, la cual se prevé llevar a cabo en los siguientes trimestres del año.</t>
  </si>
  <si>
    <t>Durante el primer trimestre del año, no se ha suscrito ningún contrato para adquirir sensores de la más alta tecnología.</t>
  </si>
  <si>
    <t>Durante el primer trimestre se envío una pieza comunicativa para el fomento del ahorro del agua, socializada a todos los colaboradores de la entidad.</t>
  </si>
  <si>
    <t>Durante el primer trimestre del año se gestionaron las justificaciones (diagnósticos y conceptos técnicos) para adelantar la certificación que soporta el acto administrativo,  mediante la cual se darán de baja las motocicletas. Se espera que en los siguientes trimestres  se gestione el proceso de enajenación a título gratuito, lo que representa el 25% de avance en el cumplimiento de la meta.</t>
  </si>
  <si>
    <t>Para el primer trimestre del año, se adelantó la estructuración del formato de certificación o inexistencia de estudios o diseños realizados anteriormente con enfoques similares o la inaplicabilidad para el que se requiera adelantar.</t>
  </si>
  <si>
    <t>Se diligencia una matriz de control de la ejecución del contrato, donde se consigna la información de cada evento y se le asigna un número de identificación, de igual forma, se cuenta con el mes, fecha, dependencia solicitante, nombre del evento, objetivo del evento, perfil de asistentes, tipo de evento, ciudad, valor y número de beneficiarios. Según lo evidenciado, para el primer trimestre se celebraron 18 eventos con un total de 806 beneficiarios.</t>
  </si>
  <si>
    <t xml:space="preserve">En aras de controlar los costos de la locación de los eventos, en el primer trimestre se llevaron a cabo 7 eventos en entidades públicas como el Ministerio de Minas y Energía y en espacios públicos según acuerdo con autoridades locales y departamentales, con costo cero. </t>
  </si>
  <si>
    <t>El decreto de austeridad del gasto implica una medida responsable y necesaria para optimizar los recursos financieros del gobierno. En este contexto, se ha optado por no realizar eventos que impliquen la entrega de souvenirs u obsequios debido a que estas prácticas representan un gasto adicional que no es prioritario en el actual panorama económico.</t>
  </si>
  <si>
    <t xml:space="preserve">Se diligencia una matriz de control de la ejecución del contrato, donde se consigna la información de cada evento y se le asigna un número de identificación, de igual forma, se cuenta con el mes, fecha, dependencia solicitante, nombre del evento, objetivo del evento, perfil de asistentes, tipo de evento, ciudad, valor y número de beneficiarios.  </t>
  </si>
  <si>
    <t>Para el segundo trimestre del año 2024, se encuentra una reducción del 15% en la suscripción de contratos de prestación de servicios profesionales y de apoyo a la gestión respecto al  mismo período de tiempo de la vigencia anterior que equivalen a una reducción en 40 contratos. Dadas las dinámicas en la misionalidad, proyectos y programas de la entidad, gestiones administrativas internas, así como los indicadores plasmados en el plan nacional de desarrollo, para cada vigencia, al finalizar la vigencia, se consolidará la desaceleración en la suscripción de contratos de prestación de servicios respecto al promedio de los ultimos cuatro años.</t>
  </si>
  <si>
    <t>Durante el segundo trimestre de 2024, se encuentra en revisión el proyecto de acto administrativo por el cual se modfica la conformación del comité asesor de contratación del Ministerio de Minas y Energía.</t>
  </si>
  <si>
    <t xml:space="preserve">En el segundo trimestre del 2024, se realizó una capacitación para los usuarios de consulta de disponibilidad de tiquetes, dirigida a 12 enlaces de las 7 dependencia que más comisionan. </t>
  </si>
  <si>
    <t>En el segundo trimestre del año se materializó la entrega del predio de Mamonal Cartagena y se suspendió el servicio de vigilancia a partir del día 01 de julio.</t>
  </si>
  <si>
    <t>Durante el segundo trimestre de 2024,  no se realizó adquisición de papel carta y oficio, cumpliendo con la meta establecida de ahorro. Para lo que resta de la vigencia se adelantarán actividades de sensiblización y socialización de la estrategia de cero papel, con el fin de mantener la no adquisición de dichos elementos.</t>
  </si>
  <si>
    <t>Durante el segundo trimestre no se adquirieron nuevas líneas de celulares.</t>
  </si>
  <si>
    <t>Durante el segundo timestre del año, no se ha suscrito contrato con la Imprenta Nacional.</t>
  </si>
  <si>
    <t>En el segundo trimestre de la vigencia 2024, se encuentra en ajustes la propuesta para la creación del formato de certificación de inexistencia de estudios y diseños o la inaplicabilidad de los realizados en vigencias anteriores, para la contratación de estudios y diseños que se requieran adelantar.</t>
  </si>
  <si>
    <t>Durante el segundo trimestre del año, no se ha suscrito ningún contrato para desarrollar una auditoria energetica, la cual se prevé llevar a cabo en los siguientes trimestres del año.</t>
  </si>
  <si>
    <t>Durante el segundo trimestre del año, no se ha suscrito ningún contrato para adquirir sensores de la más alta tecnología.</t>
  </si>
  <si>
    <t>Durante el segundo trimestre se envío una pieza comunicativa para el fomento del ahorro del agua, socializada a todos los colaboradores de la entidad.</t>
  </si>
  <si>
    <t>En lo corrido del primer trimestre se realizo la estructuración del PIAG con el apoyo de los Asesores de la Secretaria Generral y de la SAF, este fue socializado en la respectiva pagina del Ministerio de Minas y Energia.</t>
  </si>
  <si>
    <t>Se diseño el borrador de pieza publicitaria para socializar el PIAG 2024 al igual que el documento soporte para incluirlo en el proceso de sensibilizacion en la ejecució presupuestal sin afectar los planes y proyectos pactados para la vigencia. Estos documetnos estan en proceso de validación.</t>
  </si>
  <si>
    <t>Con corte a marzo de 2024 (1er trimestre) no se ha desarrollado la contratación de la agencia de medios, este proceso esta en etapa precontractual (elaboración estudios previos, estudio de mercado) la contratacion se dará en el mes de junio, hasta esa fecha se indicará el valor total de la contratación para cálculo de la formula de ahorro.  No obstante el valor proyectado para contratacion de agencia de medios es de 1039 millones de pesos; por lo que es necesario esperar la contratación
C-2199-1900-32-53105B-2199072-02 ADQUISICIÓN DE BIENES Y SERVICIOS
Hasta Marzo si se presentta ahorro en publicidad por medio de pautas u otros</t>
  </si>
  <si>
    <t>Con corte a junio de 2024 (1er y 2do trimestre) no se ha desarrollado la contratación de la agencia de medios, este proceso esta en etapa precontractual (elaboración estudios previos, estudio de mercado) la contratacion se dará en el mes de junio, hasta esa fecha se indicará el valor total de la contratación para cálculo de la formula de ahorro.  No obstante el valor proyectado para contratacion de agencia de medios es de 1039 millones de pesos; por lo que es necesario esperar la contratación
C-2199-1900-32-53105B-2199072-02 ADQUISICIÓN DE BIENES Y SERVICIOS
Hasta junio si se presentta ahorro en publicidad por medio de pautas u otros</t>
  </si>
  <si>
    <t xml:space="preserve">Con corte a Septiembre de 2024 (1er, 2do y 3er) no se ha desarrollado la contratación de la agencia de medios, este proceso esta en etapa precontractual (elaboración estudios previos, estudio de mercado) la contratacion se dará en el mes de junio, hasta esa fecha se indicará el valor total de la contratación para cálculo de la formula de ahorro.  No obstante el valor proyectado para contratacion de agencia de medios es de 1039 millones de pesos. 
C-2199-1900-32-53105B-2199072-02 ADQUISICIÓN DE BIENES Y SERVICIOS
Por otro lado, se desarrolla una campaña por medio del operador logistico el 14/07/2024 Difusion GOL CARACOL final Copa América de informacion pedagógica sobre Comunidades Energéticas con costo aproximado de $200 millones 
Hasta Septiembre si se presentta ahorro en publicidad por medio de pautas u otros
 </t>
  </si>
  <si>
    <t>Para el tercer trimestre de la presente vigencia se diligencia la matriz de seguimiento a la ejecución del contrato de operación logística, con un total de 232 solicitudes numeradas, con respectivos formatos clasificando perfil de asistentes,tipo de evento y ciudad, las cuales tuvieron 18.096 beneficiarios en el territorio nacional.</t>
  </si>
  <si>
    <t>Dando cumplimiento al principio de austeridad, se realizan solicitudes de préstamo de auditorio con entidades adscritas  contando con la gratuidad en la UPME y la ANH para el desarrollo de espacios de participación ciudadana y grupos de valor del Ministerio de Minas y Energía.</t>
  </si>
  <si>
    <t>una matriz diligenciada durante el primer trimestre de 2024</t>
  </si>
  <si>
    <t>Para el tercer trimestre del año 2024, se encuentra un incremento del 1% en la suscripción de contratos de prestación de servicios profesionales y de apoyo a la gestión respecto al  mismo período de tiempo de la vigencia anterior que equivalen a un incremento en 3 contratos. Dadas las dinámicas en los proyectos y programas de la entidad, así como los indicadores plasmados en el plan nacional de desarrollo, y la necesidad de contar con personal de apoyo para el seguimiento e implementación de programas en aras de acelerar la transición energética justa, al finalizar la vigencia, se consolidará la desaceleración en la suscripción de contratos de prestación de servicios respecto al promedio de los últimos cuatro años</t>
  </si>
  <si>
    <t>Para el tercer trimestre del la vigencia 2024, se avanzó con el acto administrativo que modifica la ordenación del gasto, mediante Resolución 40408 de 2024, para posteriormente y con base en dicha resolución, modificar la conformación y funciones del comité asesor de contratación del Ministerio de Minas y Energía</t>
  </si>
  <si>
    <t>Durante el segundo trimestre del año se gestionó la transferencia del predio de Boscania, el cual ya se encuentra registrado a nombre de CISA en la oficina de instrumentos públicos de Valledupar.  Para el tercer trimestre se adelantará la entrega física del inmueble y de esta forma se retirará el servicio de vigilancia. 
Así mismo, en el transcurso del segundo trimestre del año se continuo con la gestión para adelantar la enajenación del inmueble de El Copey, para lo cual se insiste a los copropietarios en el pago del valor adeudado de impuesto predial desde vigencias anteriores.</t>
  </si>
  <si>
    <t>En el tercer trimestre del año, el día 06 de agosto de 2024 se materializó la entrega por enajenación gratuita del predio de propiedad del MME ubicado en el municipio de Bosconia Cesar a la firma Central de Inversiones SA, CISA y se suspendió el servicio de vigilancia.
Se continua con la gestión para adelantar la enajenación del inmueble de El Copey, para lo cual se insiste a los copropietarios en el pago del valor adeudado de impuesto predial desde vigencias anteriores.</t>
  </si>
  <si>
    <t>Durante el primer trimestre de 2024, se adelantó el alistamiento y arreglos de los 5 vehículos que se cuenta en comodato, lo cual incrementó para este período el valor por mantenimiento con respecto al mismo período de la vigencia anterior, para el siguiente trimestre se preveé entregar los vehículos, lo cual se reflejará en los costos de mantenimiento, cumpliendo de esta manera con lo establecido en la meta de ahorro para la vigencia.</t>
  </si>
  <si>
    <t>Se realizó terminación anticipada al contrato de comodato y se está a la espera para que la ANH haga el recibido de los vehículos.</t>
  </si>
  <si>
    <t>Se realizó la entrega oficial de los vehiculos que se encontraban en comodato con la ANH. Sin embargo. no se refleja ahorro ya que para la entrega de los vehiculos se les realizó mantenimentos correctivos.</t>
  </si>
  <si>
    <t>En el primer trimestre del 2024, se realizó el seguimiento y verificación del cumplimiento en el trámite oportuno de comisiones, evidenciando que se tramitaron un total de 758 comisiones de las cuales 445 fueron extemporáneas que corresponde al 59%, lo cual representa una reducción del 2% con respecto al mismo periodo del 2023, que de un total de 720 comisiones, 494 fueron extemporáneas equivalente al 69%.</t>
  </si>
  <si>
    <r>
      <rPr>
        <sz val="10"/>
        <color rgb="FF000000"/>
        <rFont val="Arial Narrow"/>
        <family val="2"/>
      </rPr>
      <t>En el segundo trimestre del 2024, se realizó el seguimiento y verificación del cumplimiento acumulado en el trámite oportuno de comisiones, evidenciando que se tramitaron con corte al segundo trimestre un total de 2291 comisiones de las cuales 1308 fueron extemporáneas que corresponde al 57%,</t>
    </r>
    <r>
      <rPr>
        <sz val="10"/>
        <color rgb="FFFF0000"/>
        <rFont val="Arial Narrow"/>
        <family val="2"/>
      </rPr>
      <t xml:space="preserve"> </t>
    </r>
    <r>
      <rPr>
        <sz val="10"/>
        <color rgb="FF000000"/>
        <rFont val="Arial Narrow"/>
        <family val="2"/>
      </rPr>
      <t>lo cual representa una reducción del 4% con respecto al mismo periodo del 2023, que de un total de 1646 comisiones, 1002 fueron extemporáneas equivalente al 61%.</t>
    </r>
  </si>
  <si>
    <t>En el tercer trimestre del 2024, se realizó el seguimiento y verificación del cumplimiento acumulado en el trámite oportuno de comisiones, evidenciando que se tramitaron con corte al tercer trimestre un total de 3904 comisiones de las cuales 2486 fueron extemporáneas que corresponde al 63.68%, lo cual representa una reducción del 2.50% con respecto al mismo periodo del 2023, que de un total de 1907 comisiones, 1262 fueron extemporáneas equivalente al 66.18%.</t>
  </si>
  <si>
    <t>En el tercer trimestre del 2024, se realizó 1 socialización de requisitos y recomendaciones para solicitudes de comisión de servicios y 1 capacitación teórico – práctica del Trámite efectivo de legalizaciones de comisiones de servicio, dirigido a todos los funcionarios y contratistas del Ministerio de Minas y Energía.</t>
  </si>
  <si>
    <t>En el segundo trimestre se adelantó gestión con CISA para la enajenación de 3 motocicletas. Se adelanta el proyecto de Resolución para la baja y enajenación. 
Por otro lado, se adelantan los mantenimientos correspondientes para la expedición de las certificaciones tecno mecánicas de cada una y adelantar los traspasos de su propiedad.</t>
  </si>
  <si>
    <t>Durante el tercer tirmestre, por instruccion del Secretario General, no se ha iniciado con el proceso baja de las motocicletas, para entregar a Cisa, dado que se realizará consulta a la Dipro para validar si la policía del esquema de seguridad del Ministerio puede utilizar las motocicletas.</t>
  </si>
  <si>
    <r>
      <rPr>
        <sz val="10"/>
        <color rgb="FF000000"/>
        <rFont val="Arial Narrow"/>
        <family val="2"/>
      </rPr>
      <t xml:space="preserve">El primer trimestre de 2024, con la adquisición y puesta en marcha de los vehículos eléctricos, se obtuvo un consumo de 1.559 galones de combustible, lo cual representa una reducción y/o ahorro de 623 galones con respecto al primer trimestre de 2023, el cual fue de 2.182 galones.
</t>
    </r>
    <r>
      <rPr>
        <b/>
        <sz val="10"/>
        <color rgb="FF000000"/>
        <rFont val="Arial Narrow"/>
        <family val="2"/>
      </rPr>
      <t>Consumo 2024</t>
    </r>
    <r>
      <rPr>
        <sz val="10"/>
        <color rgb="FF000000"/>
        <rFont val="Arial Narrow"/>
        <family val="2"/>
      </rPr>
      <t xml:space="preserve">: Enero - 544.18 galones; Febrero - 471.33 galones; Marzo - 543.11 galones). 
</t>
    </r>
  </si>
  <si>
    <r>
      <rPr>
        <sz val="10"/>
        <color rgb="FF000000"/>
        <rFont val="Arial Narrow"/>
        <family val="2"/>
      </rPr>
      <t xml:space="preserve">En el segundo trimestre de 2024, se tuvo un consumo de 1.736 galones de combustible, lo cual representa una reducción y/o ahorro de 747 galones con respecto al segundo trimestre de 2023, el cual fue de 2.483 galones.                                                                   </t>
    </r>
    <r>
      <rPr>
        <b/>
        <sz val="10"/>
        <color rgb="FF000000"/>
        <rFont val="Arial Narrow"/>
        <family val="2"/>
      </rPr>
      <t>Consumo 2024</t>
    </r>
    <r>
      <rPr>
        <sz val="10"/>
        <color rgb="FF000000"/>
        <rFont val="Arial Narrow"/>
        <family val="2"/>
      </rPr>
      <t xml:space="preserve">: Abril - 712.41 galones; mayo - 529.05 galones; junio - 494.8 galones). 
</t>
    </r>
  </si>
  <si>
    <r>
      <rPr>
        <sz val="10"/>
        <color rgb="FF000000"/>
        <rFont val="Arial Narrow"/>
        <family val="2"/>
      </rPr>
      <t xml:space="preserve">En el tercer semestre de 2024, se tuvo un consumo de 2.008 galones de combustible, lo cual representa una reduccion y/o ahorro de 263.08 galones con respecto al tercer semestre de 2023, el cual fue de 2.271 galones.          </t>
    </r>
    <r>
      <rPr>
        <b/>
        <sz val="10"/>
        <color rgb="FF000000"/>
        <rFont val="Arial Narrow"/>
        <family val="2"/>
      </rPr>
      <t>Consumo 2024</t>
    </r>
    <r>
      <rPr>
        <sz val="10"/>
        <color rgb="FF000000"/>
        <rFont val="Arial Narrow"/>
        <family val="2"/>
      </rPr>
      <t>: Julio - 649.52 galones; agosto  - 778.15 galones; septiembre - 580.34 galones.</t>
    </r>
  </si>
  <si>
    <t>Durante el tercer trimestre de 2024,  no se realizó adquisición de papel carta y oficio, cumpliendo con la meta establecida de ahorro. Para lo que resta de la vigencia se adelantarán actividades de sensiblización y socialización de la estrategia de cero papel, con el fin de mantener la no adquisición de dichos elementos.</t>
  </si>
  <si>
    <t>Durante el tercer trimestre, se adquirió una línea celular en cumplimiento del artículo 2.8.4.6.5 del Decreto 1068 de 2015, destinada al nivel directivo. No obstante, se contrató el plan más económico disponible en el mercado, en línea con la política de austeridad del gasto.</t>
  </si>
  <si>
    <t>Durante el tercer timestre del año 2024, no se ha suscrito contrato con la Imprenta Nacional.</t>
  </si>
  <si>
    <t>En el tercer trimestre de 2024, se formalizó el formato codificado como  T-GC-F-35  denominado Fomato certificación  no existencia de estudios y diseños o inaplicabilidad de estudios existentes, el cual se encuentra publicado en el sistema integrado de gestión en el link: https://minenergiacol-my.sharepoint.com/:w:/g/personal/ajpena_minenergia_gov_co/EdxV9Xf8g4ZFvQiwY6vKQa0BQerOsKiBCwQPrgFbx7ZlSQ?e=686BjA
El mismo fue socializado a toda la entidad</t>
  </si>
  <si>
    <t>Durante el tercer trimestre se suscribio el contrato CAO-0010-2024
Con objeto: Contratar los servicios para la medición, análisis y compensación de la huella de carbono corporativa, inventario de gases de efecto invernadero GEI y emisiones generadas en las sedes del Ministerio de Minas y Energía</t>
  </si>
  <si>
    <t>Durante el tercer trimestre se suscribió el contrato CAO-0012-2024, con objeto: Contratar la optimización y adecuación de los sistemas tecnológicos de distribución de agua en los baños de la sede principal del Ministerio de Minas y Energía.</t>
  </si>
  <si>
    <t>Durante el tercer trimestre se realizó una charla para el fomento del ahorro del agua, para todos los colaboradores de la entidad.</t>
  </si>
  <si>
    <t>Durante el primer semestre del año 2024, no se han utilizado nuevas listas de elegibles, para la provisión de empleos de carrera.</t>
  </si>
  <si>
    <t>En el primer semestre del 2024, se han expedido 5 resoluciones de asignacion de prima tecnica por evaluacion de desempeño a funcionarios de LNR del Ministerio, por el 49% dando aplicación al PIAG.</t>
  </si>
  <si>
    <r>
      <t>Se expidio la Circular</t>
    </r>
    <r>
      <rPr>
        <sz val="10"/>
        <rFont val="Arial Narrow"/>
        <family val="2"/>
      </rPr>
      <t xml:space="preserve"> 40012</t>
    </r>
    <r>
      <rPr>
        <sz val="10"/>
        <color theme="1"/>
        <rFont val="Arial Narrow"/>
        <family val="2"/>
      </rPr>
      <t xml:space="preserve"> del 15 de abril 2024, por medio de la cual se establecieron los lineamientos para el pago de las horas extras y compensatorios de los servidores del Ministerio. </t>
    </r>
  </si>
  <si>
    <t xml:space="preserve">Mediante la Circular 40014 del 23 de marzo de 2024, se establecio el cumplimiento del programa de vacaciones del año 2024. </t>
  </si>
  <si>
    <t xml:space="preserve">Mediante la Circular 40014 del 23 de marzo de 2024, informo a los servidores publicos que no se dara pago de indeminización de vacaciones. </t>
  </si>
  <si>
    <t>Las listas de elegibles utilizadas no superan el 1% del presupuesto y dan cumpliiento al principio de merito.</t>
  </si>
  <si>
    <t>Se expidio la Circular 40012 del 15 de abril 2024, por medio de la cual se establecieron los lineamientos para el pago de las horas extras y compensatorios de los servidores del Ministerio; durante este trimestre solo se ha reconocido el maximo de horas extras permitido.</t>
  </si>
  <si>
    <t xml:space="preserve">Mediante la Circular 40014 del 23 de marzo de 2024, se establecio el cumplimiento del programa de vacaciones del año 2024. Durante este trimestre se cumplido el plan de vacaciones establecido. </t>
  </si>
  <si>
    <t>Mediante la Circular 40014 del 23 de marzo de 2024, informo a los servidores publicos que no se dara pago de indeminización de vacaciones, hasta la fecha no se han indemnizado vacaciones a los servidores.</t>
  </si>
  <si>
    <t xml:space="preserve">Con corte a diciembre de 2024 (1er, 2do, 3er y 4to trimestre) se ha desarrolló la contratación de la agencia de medios por valor $1.035.190.718; Contrato N° GGC-1224-2024.  (validar obigaciones a diciembre)
C-2199-1900-32-53105B-2199072-02 ADQUISICIÓN DE BIENES Y SERVICIOS
Por otro lado, se desarrolla una campaña por medio del operador logistico el 14/07/2024 Difusion GOL CARACOL final Copa América de informacion pedagógica sobre Comunidades Energéticas con costo aproximado de $200 millones    
Para el cierre de diciembre de 2024, NO se presenta ahorro en publicidad por medio de pautas u otros. </t>
  </si>
  <si>
    <t>Durante la vigencia 2024 (1er, 2do, 3er y 4to trimestre) se ha desarrolló la contratación de la agencia de medios por valor $1.035.190.718; Contrato N° GGC-1224-2024 del rubro C-2199-1900-32-53105B-2199072-02 ADQUISICIÓN DE BIENES Y SERVICIOS.
Por otro lado, se desarrolla una campaña por medio del operador logístico el 14/07/2024 difusión GOL CARACOL final Copa América de información pedagógica sobre Comunidades Energéticas con costo aproximado de $200 millones.    
Para el cierre de diciembre de 2024, No se presenta ahorro en publicidad por medio de pautas u otros frente a lo ejecutado en 2023 de acuerdo con el indicador.</t>
  </si>
  <si>
    <t xml:space="preserve">
Con corte a Diciembre de 2024 (1er, 2do, 3er y 4to semestre) el MME participo en 130 eventos fueron organizados para la socialización de los políticas del MME y sus estrategias, y en los cuales se controló la NO entrega de souvenir y obsequios </t>
  </si>
  <si>
    <t>Durante la vigencia 2024 (1er, 2do, 3er y 4to trimestre) el MME participo en 130 eventos, de los cuales en 128 fueron organizados para la socialización de los políticas del MME y sus estrategias y 2 de organizacion externa pero con gran particiapcion por partr el MME; en los cuales se conto con 25.800 participantes y en los cuales se controló la NO entrega de souvenir y obsequios. Se diligencia una matriz de ejecución.</t>
  </si>
  <si>
    <t>durante el segundo trimestre el MME participo de manera virtual en tres espacios estratégicos: videoconferencia entre el ministro camacho y el director de la Agencia Internacional de Energía (IEA), participación virtual de la viceministra de minas en el Panel de Expertos del Secretario General de Naciones Unidas Sobre Minerales Críticos para la Transición Energética, participación virtual en la Primera Reunión de Viceministros de Energía en el marco del Consenso de Brasilia que se desarrolló de manera presencial en Ecuador.</t>
  </si>
  <si>
    <t>matriz actualizada y diligenciada durante el segundo trimestre de 2024</t>
  </si>
  <si>
    <t>durante el tercer trimestre el MME participo de manera virtual en un espacio estratégico: Diálogo de Soluciones  de Powering Past Coal Alliance -PPCA en Santiago - Chile</t>
  </si>
  <si>
    <t xml:space="preserve">durante el cuarto trimestre el MME participó de manera virtual en la Primera reunión del Comité de Organismos Normativos y Regulatorios de Energía 
(CANREL) bajo la Presidencia Pro Tempore de Colombia, con la participación de todos los 
viceministros de la Comunidad Andina. </t>
  </si>
  <si>
    <t xml:space="preserve"> matriz actualizada y diligenciada durante el cuarto trimestre de 2024</t>
  </si>
  <si>
    <t>Socialización realizada con las diferetes dependencias del MME sobre el proceso respectivo para aprobación de la participación en eventos y reuniones internacionales.</t>
  </si>
  <si>
    <t xml:space="preserve">Se cumplio a cabalidad con el indicador </t>
  </si>
  <si>
    <t>Para el cuarto trimestre de la vigencia 2024, se suscribieron un total de 172 contratos de prestación de servicios profesionales o de apoyo a la gestión. Debido a la necesidad de adelantar el proceso técnico de revisar, focalizar, y clasificar las más de 18,000 postulaciones de comunidades energéticas de todas las regiones del país, y con el fin de clasificar las comunidades según los criterios establecidos en la Resolución 40137 de 2024 expedida por el Ministerio de Minas y Energía se ha requerido contratatar profesionales de apoyo por no contar con el suficiente personal de planta que permita acelerar el cumplimiento e implementación de las metas establecidas en el plan nacional de desarrollo y atender las funciones misionales de la entidad. Así mismo para el último trimestre del año,  se adelantaron contrataciones con recursos de vigencias futuras y del presupuesto de regalías que  se continúan ejecutando en la vigencia 2025, con el fin de atender las necesidades identificadas por la entidad y que se requiere continúen en la vigencia 2025. Razón por la cual se evidencia incremento en la suscripción de contratos de prestación de servicios profesionales o de apoyo a la gestión</t>
  </si>
  <si>
    <t>El Ministro de Minas y Energía suscribió la resolución 40408 del 30 de septiembre de 2024, donde se presentan los cambios en la delegación de la ordenación del gasto y otras funciones, posteriormente se expidió la resolución 40425 del 15 de octubre de 2024, por medio de la cual se modifica el comité asesor de contratación del Ministerio de Minas y Energía</t>
  </si>
  <si>
    <t xml:space="preserve">Durante el cuarto trimestre se continuó con las gestiones para adelantar la enajenación del inmueble de El Copey, lográndose la cancelación en conjunto con los copropietarios del valor adeudado de impuesto predial desde vigencias anteriores anteriores a 31-12-2024.
Se cuenta con el borrador de la resolución que ordena la baja y la enajenación gratuita a Central de Inversiones SA, CISA.
</t>
  </si>
  <si>
    <t xml:space="preserve">Se finalizó con la suscripción y publicación en el Secop I con el Acta de Terminación Anticipada Contrato MME-GGC 081 de 2022 </t>
  </si>
  <si>
    <t>En el cuarto trimestre del 2024, se realizó el seguimiento y verificación del cumplimiento acumulado en el trámite oportuno de comisiones, evidenciando que se tramitaron con corte al cuarto trimestre un total de 2480 comisiones de las cuales 1275 fueron extemporáneas que corresponde al 51%, lo cual representa una disminición del 6% con respecto al mismo periodo del 2023, que de un total de 1348 comisiones, 763 fueron extemporáneas equivalente al 57%.</t>
  </si>
  <si>
    <t>Durante el cuarto trimestres no se realizaron socializaciones con relación al trámite de solicitudes de comisiones y támite de legalizaciones, toda vez que, antes de iniciar el IV trimestes ya se habian desarrollado las 3 socializaciones que se habian planeado para la vigencia 2024.</t>
  </si>
  <si>
    <t>Durante el 4to periodo de 2024, se realizaron gestiones para agendar reunión con el Teniente Coronel Augusto Gonzalez Ruiz Teniente Coronel, quien es el encargado de la Dipro.</t>
  </si>
  <si>
    <t>Durante el cuarto trimestre se continuó con las gestiones para adelantar la enajenación del inmueble de El Copey, lográndose la cancelación en conjunto con los copropietarios del valor adeudado de impuesto predial desde vigencias anteriores a 31-12-2024.
Se cuenta con el borrador de la resolución que ordena la baja y la enajenación gratuita a Central de Inversiones SA, CISA.</t>
  </si>
  <si>
    <t>En el cuarto trimestre de 2024, se tuvo un consumo de  1.787. galones de combustible, lo cual representa una reduccion y/o ahorro de 168 galones con respecto al cuarto trimestre de 2023, el cual fue de 1.995 galones.          Consumo 2024: octubre - 664 galones; noviembre  - 588 galones; diciembre - 353 galones.</t>
  </si>
  <si>
    <t>Durante el cuarto trimestre de 2024,  no se realizó adquisición de papel carta y oficio, cumpliendo con la meta establecida de ahorro. En proximas vigencias se adelantarán actividades de sensiblización y socialización de la estrategia de cero papel, con el fin de mantener la no adquisición de dichos elementos.</t>
  </si>
  <si>
    <t>Durante el 4 trimestre no se adquirieron nuevas líneas de celulares.</t>
  </si>
  <si>
    <t>Durante el cuarto trimestre de 2024, se tramitó Otrosí 2 (adición de $15 millones) al contrato GGC-712-2022, con Imprenta Nacional de Colombia, cuyo objeto es: “Contratar el servicio de publicación en el Diario Oficinal de los actos administrativos de carácter general y demás documentos de índole oficial que expida el Ministerio de Minas y Energía, de acuerdo con las disposiciones legales vigentes”.</t>
  </si>
  <si>
    <t>Actividad cumplida en el tercer trimestre de la vigencia 2024</t>
  </si>
  <si>
    <t>Durante el cuarto trimestre de 2024, se ejecutó el contrato CAO-0010-2024, cuyo objeto consiste en "Contratar los servicios para la medición, análisis y compensación de la huella de carbono corporativa, inventario de gases de efecto invernadero GEI y emisiones generadas en las sedes del Ministerio de Minas y Energía"</t>
  </si>
  <si>
    <t>Durante el cuarto trimestre de 2024, se ejecutó el contrato CAO-0012-2024, con objeto: Contratar la optimización y adecuación de los sistemas tecnológicos de distribución de agua en los baños de la sede principal del Ministerio de Minas y Energía.</t>
  </si>
  <si>
    <t xml:space="preserve">Durante el cuarto trimestre de 2024, se realizaron 3 actividades enfocadas en cambio climático, manejo de residuos y movilidad sostenible. </t>
  </si>
  <si>
    <t>Se llevo a cabo una socialización del PIAG a todos los colaboradores del Ministerio, explicando los alcances del Decreto 199 de 2024 y las estregias implementadas desde cada una de las Subdirecciones y Oficinas  cuya gestilón impacta directamente la Austeridad del Ministerio.</t>
  </si>
  <si>
    <t xml:space="preserve">Para el tercer trimestre de la presente vigencia se diligencia la matriz de seguimiento a la ejecución del contrato de operación logística, con un total de 219 solicitudes numeradas, con respectivos formatos clasificando perfil de asistentes,tipo de evento y ciudad, </t>
  </si>
  <si>
    <t xml:space="preserve">En aras de controlar los costos de la locación de los eventos, en el segundo trimestre se llevaron a cabo  eventos en entidades públicas como el Ministerio de Minas y Energía y en espacios públicos según acuerdo con autoridades locales y departamentales, con costo cero. </t>
  </si>
  <si>
    <t xml:space="preserve">Con el proposito de controlar los costos de la locación de los eventos, estos se realizadon en entidades públicas y en espacios públicos según acuerdo con autoridades locales y departamentales, con costo cero. </t>
  </si>
  <si>
    <t>En el segundo semestre del 2024, se han expedido 7 resoluciones de asignacion de prima tecnica por evaluacion de desempeño a funcionarios de LNR del Ministerio, por el 49% dando aplicación al PIAG.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</si>
</sst>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4" formatCode="_-&quot;$&quot;\ * #,##0.00_-;\-&quot;$&quot;\ * #,##0.00_-;_-&quot;$&quot;\ * &quot;-&quot;??_-;_-@_-"/>
    <numFmt numFmtId="164" formatCode="_-&quot;$&quot;\ * #,##0_-;\-&quot;$&quot;\ * #,##0_-;_-&quot;$&quot;\ * &quot;-&quot;??_-;_-@_-"/>
    <numFmt numFmtId="165" formatCode="0.0%"/>
  </numFmts>
  <fonts count="17" x14ac:knownFonts="1">
    <font>
      <sz val="11"/>
      <color theme="1"/>
      <name val="Calibri"/>
      <family val="2"/>
      <scheme val="minor"/>
    </font>
    <font>
      <sz val="10"/>
      <color theme="1"/>
      <name val="Calibri"/>
      <family val="2"/>
      <scheme val="minor"/>
    </font>
    <font>
      <sz val="11"/>
      <color rgb="FF000000"/>
      <name val="Calibri"/>
      <family val="2"/>
      <scheme val="minor"/>
    </font>
    <font>
      <b/>
      <sz val="10"/>
      <color rgb="FF000000"/>
      <name val="Calibri"/>
      <family val="2"/>
      <scheme val="minor"/>
    </font>
    <font>
      <sz val="10"/>
      <color rgb="FF000000"/>
      <name val="Calibri"/>
      <family val="2"/>
    </font>
    <font>
      <b/>
      <sz val="10"/>
      <color rgb="FF000000"/>
      <name val="Calibri"/>
      <family val="2"/>
    </font>
    <font>
      <b/>
      <sz val="18"/>
      <color theme="1"/>
      <name val="Calibri"/>
      <family val="2"/>
      <scheme val="minor"/>
    </font>
    <font>
      <sz val="11"/>
      <color theme="1"/>
      <name val="Calibri"/>
      <family val="2"/>
      <scheme val="minor"/>
    </font>
    <font>
      <sz val="10"/>
      <color theme="1"/>
      <name val="Arial Narrow"/>
      <family val="2"/>
    </font>
    <font>
      <b/>
      <sz val="10"/>
      <color rgb="FF424242"/>
      <name val="Arial Narrow"/>
      <family val="2"/>
    </font>
    <font>
      <sz val="10"/>
      <color rgb="FF000000"/>
      <name val="Arial Narrow"/>
      <family val="2"/>
    </font>
    <font>
      <b/>
      <sz val="10"/>
      <color rgb="FF000000"/>
      <name val="Arial Narrow"/>
      <family val="2"/>
    </font>
    <font>
      <sz val="10"/>
      <name val="Arial Narrow"/>
      <family val="2"/>
    </font>
    <font>
      <b/>
      <sz val="10"/>
      <color theme="1"/>
      <name val="Arial Narrow"/>
      <family val="2"/>
    </font>
    <font>
      <sz val="10"/>
      <color rgb="FFFF0000"/>
      <name val="Arial Narrow"/>
      <family val="2"/>
    </font>
    <font>
      <sz val="10"/>
      <color rgb="FF000000"/>
      <name val="Arial Narrow"/>
      <family val="2"/>
    </font>
    <font>
      <sz val="10"/>
      <color theme="1"/>
      <name val="Arial Narrow"/>
      <family val="2"/>
    </font>
  </fonts>
  <fills count="6">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FF"/>
        <bgColor indexed="64"/>
      </patternFill>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s>
  <cellStyleXfs count="4">
    <xf numFmtId="0" fontId="0" fillId="0" borderId="0"/>
    <xf numFmtId="0" fontId="2" fillId="0" borderId="0"/>
    <xf numFmtId="44" fontId="7" fillId="0" borderId="0" applyFont="0" applyFill="0" applyBorder="0" applyAlignment="0" applyProtection="0"/>
    <xf numFmtId="9" fontId="7" fillId="0" borderId="0" applyFont="0" applyFill="0" applyBorder="0" applyAlignment="0" applyProtection="0"/>
  </cellStyleXfs>
  <cellXfs count="65">
    <xf numFmtId="0" fontId="0" fillId="0" borderId="0" xfId="0"/>
    <xf numFmtId="0" fontId="1" fillId="0" borderId="0" xfId="0" applyFont="1"/>
    <xf numFmtId="0" fontId="1" fillId="0" borderId="0" xfId="0" applyFont="1" applyAlignment="1">
      <alignment horizontal="center"/>
    </xf>
    <xf numFmtId="0" fontId="1" fillId="4" borderId="4" xfId="0" applyFont="1" applyFill="1" applyBorder="1" applyAlignment="1">
      <alignment horizontal="left"/>
    </xf>
    <xf numFmtId="0" fontId="1" fillId="4" borderId="4" xfId="0" applyFont="1" applyFill="1" applyBorder="1" applyAlignment="1">
      <alignment horizontal="center"/>
    </xf>
    <xf numFmtId="0" fontId="1" fillId="4" borderId="4" xfId="0" applyFont="1" applyFill="1" applyBorder="1"/>
    <xf numFmtId="0" fontId="5" fillId="3" borderId="4" xfId="0" applyFont="1" applyFill="1" applyBorder="1" applyAlignment="1">
      <alignment horizontal="left" vertical="center"/>
    </xf>
    <xf numFmtId="0" fontId="5" fillId="3" borderId="4" xfId="0" applyFont="1" applyFill="1" applyBorder="1" applyAlignment="1">
      <alignment horizontal="center" vertical="center"/>
    </xf>
    <xf numFmtId="0" fontId="3" fillId="2" borderId="0" xfId="0" applyFont="1" applyFill="1" applyAlignment="1">
      <alignment horizontal="left" vertical="center" wrapText="1"/>
    </xf>
    <xf numFmtId="0" fontId="1" fillId="2" borderId="0" xfId="0" applyFont="1" applyFill="1" applyAlignment="1">
      <alignment horizontal="left"/>
    </xf>
    <xf numFmtId="0" fontId="1" fillId="2" borderId="0" xfId="0" applyFont="1" applyFill="1" applyAlignment="1">
      <alignment horizontal="center"/>
    </xf>
    <xf numFmtId="0" fontId="8" fillId="0" borderId="0" xfId="0" applyFont="1"/>
    <xf numFmtId="0" fontId="9" fillId="3" borderId="6"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0" xfId="0" applyFont="1" applyAlignment="1">
      <alignment horizontal="center"/>
    </xf>
    <xf numFmtId="0" fontId="8" fillId="2" borderId="0" xfId="0" applyFont="1" applyFill="1"/>
    <xf numFmtId="0" fontId="8" fillId="0" borderId="0" xfId="0" applyFont="1" applyAlignment="1">
      <alignment horizontal="center" vertical="center"/>
    </xf>
    <xf numFmtId="0" fontId="8" fillId="0" borderId="6" xfId="0" applyFont="1" applyBorder="1" applyAlignment="1">
      <alignment horizontal="justify" vertical="top" wrapText="1"/>
    </xf>
    <xf numFmtId="0" fontId="13" fillId="3" borderId="1" xfId="0" applyFont="1" applyFill="1" applyBorder="1" applyAlignment="1">
      <alignment vertical="center"/>
    </xf>
    <xf numFmtId="0" fontId="13" fillId="3" borderId="2" xfId="0" applyFont="1" applyFill="1" applyBorder="1" applyAlignment="1">
      <alignment vertical="center"/>
    </xf>
    <xf numFmtId="0" fontId="13" fillId="3" borderId="2" xfId="0" applyFont="1" applyFill="1" applyBorder="1"/>
    <xf numFmtId="0" fontId="13" fillId="3" borderId="1" xfId="0" applyFont="1" applyFill="1" applyBorder="1" applyAlignment="1">
      <alignment horizontal="left" vertical="center"/>
    </xf>
    <xf numFmtId="0" fontId="10" fillId="0" borderId="4" xfId="0" applyFont="1" applyBorder="1" applyAlignment="1">
      <alignment horizontal="justify" vertical="top" wrapText="1"/>
    </xf>
    <xf numFmtId="0" fontId="10" fillId="0" borderId="6" xfId="0" applyFont="1" applyBorder="1" applyAlignment="1">
      <alignment horizontal="justify" vertical="top" wrapText="1"/>
    </xf>
    <xf numFmtId="0" fontId="12" fillId="0" borderId="4" xfId="0" applyFont="1" applyBorder="1" applyAlignment="1">
      <alignment horizontal="justify" vertical="top" wrapText="1"/>
    </xf>
    <xf numFmtId="9" fontId="8" fillId="0" borderId="6" xfId="0" applyNumberFormat="1" applyFont="1" applyBorder="1" applyAlignment="1">
      <alignment horizontal="justify" vertical="top" wrapText="1"/>
    </xf>
    <xf numFmtId="0" fontId="8" fillId="0" borderId="6" xfId="0" applyFont="1" applyBorder="1" applyAlignment="1">
      <alignment horizontal="center" vertical="center" wrapText="1"/>
    </xf>
    <xf numFmtId="165" fontId="14" fillId="0" borderId="6" xfId="3" applyNumberFormat="1" applyFont="1" applyFill="1" applyBorder="1" applyAlignment="1">
      <alignment horizontal="center" vertical="center" wrapText="1"/>
    </xf>
    <xf numFmtId="9" fontId="8" fillId="0" borderId="6" xfId="0" applyNumberFormat="1" applyFont="1" applyBorder="1" applyAlignment="1">
      <alignment horizontal="center" vertical="top" wrapText="1"/>
    </xf>
    <xf numFmtId="0" fontId="8" fillId="0" borderId="6" xfId="0" applyFont="1" applyBorder="1" applyAlignment="1">
      <alignment horizontal="center" vertical="top" wrapText="1"/>
    </xf>
    <xf numFmtId="0" fontId="8" fillId="2" borderId="6" xfId="0" applyFont="1" applyFill="1" applyBorder="1" applyAlignment="1">
      <alignment horizontal="justify" vertical="top" wrapText="1"/>
    </xf>
    <xf numFmtId="164" fontId="8" fillId="0" borderId="6" xfId="2" applyNumberFormat="1" applyFont="1" applyBorder="1" applyAlignment="1">
      <alignment horizontal="center" vertical="top" wrapText="1"/>
    </xf>
    <xf numFmtId="0" fontId="10" fillId="0" borderId="0" xfId="0" applyFont="1" applyAlignment="1">
      <alignment vertical="top" wrapText="1"/>
    </xf>
    <xf numFmtId="10" fontId="8" fillId="0" borderId="6" xfId="0" applyNumberFormat="1" applyFont="1" applyBorder="1" applyAlignment="1">
      <alignment horizontal="center" vertical="top" wrapText="1"/>
    </xf>
    <xf numFmtId="6" fontId="12" fillId="0" borderId="6" xfId="0" applyNumberFormat="1" applyFont="1" applyBorder="1" applyAlignment="1">
      <alignment horizontal="center" vertical="top" wrapText="1"/>
    </xf>
    <xf numFmtId="0" fontId="10" fillId="2" borderId="6" xfId="0" applyFont="1" applyFill="1" applyBorder="1" applyAlignment="1">
      <alignment horizontal="justify" vertical="top" wrapText="1"/>
    </xf>
    <xf numFmtId="0" fontId="10" fillId="5" borderId="10" xfId="0" applyFont="1" applyFill="1" applyBorder="1" applyAlignment="1">
      <alignment vertical="top" wrapText="1"/>
    </xf>
    <xf numFmtId="9" fontId="8" fillId="0" borderId="6" xfId="0" applyNumberFormat="1" applyFont="1" applyBorder="1" applyAlignment="1">
      <alignment horizontal="center" vertical="center" wrapText="1"/>
    </xf>
    <xf numFmtId="0" fontId="15" fillId="0" borderId="0" xfId="0" applyFont="1" applyAlignment="1">
      <alignment horizontal="center" vertical="center" wrapText="1"/>
    </xf>
    <xf numFmtId="0" fontId="10" fillId="0" borderId="6" xfId="0" applyFont="1" applyBorder="1" applyAlignment="1">
      <alignment horizontal="center" vertical="center" wrapText="1"/>
    </xf>
    <xf numFmtId="0" fontId="16" fillId="2" borderId="6" xfId="0" applyFont="1" applyFill="1" applyBorder="1" applyAlignment="1">
      <alignment horizontal="justify" vertical="top" wrapText="1"/>
    </xf>
    <xf numFmtId="0" fontId="16" fillId="0" borderId="6" xfId="0" applyFont="1" applyBorder="1" applyAlignment="1">
      <alignment horizontal="justify" vertical="top" wrapText="1"/>
    </xf>
    <xf numFmtId="10" fontId="8" fillId="0" borderId="6" xfId="0" applyNumberFormat="1" applyFont="1" applyBorder="1" applyAlignment="1">
      <alignment horizontal="justify" vertical="top" wrapText="1"/>
    </xf>
    <xf numFmtId="0" fontId="6" fillId="0" borderId="8" xfId="0" applyFont="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8" fillId="0" borderId="6" xfId="0" applyFont="1" applyBorder="1" applyAlignment="1">
      <alignment horizontal="justify" vertical="center" wrapText="1"/>
    </xf>
    <xf numFmtId="0" fontId="4" fillId="4" borderId="5" xfId="0" applyFont="1" applyFill="1" applyBorder="1" applyAlignment="1">
      <alignment horizontal="left"/>
    </xf>
    <xf numFmtId="0" fontId="4" fillId="4" borderId="0" xfId="0" applyFont="1" applyFill="1" applyAlignment="1">
      <alignment horizontal="left"/>
    </xf>
    <xf numFmtId="0" fontId="3" fillId="3" borderId="5" xfId="0" applyFont="1" applyFill="1" applyBorder="1" applyAlignment="1">
      <alignment horizontal="center" vertical="center" wrapText="1"/>
    </xf>
    <xf numFmtId="0" fontId="3" fillId="3" borderId="0" xfId="0" applyFont="1" applyFill="1" applyAlignment="1">
      <alignment horizontal="center" vertical="center" wrapText="1"/>
    </xf>
    <xf numFmtId="0" fontId="8" fillId="0" borderId="6" xfId="0" applyFont="1" applyBorder="1" applyAlignment="1">
      <alignment horizontal="justify" vertical="top" wrapText="1"/>
    </xf>
    <xf numFmtId="0" fontId="1" fillId="0" borderId="0" xfId="0" applyFont="1"/>
    <xf numFmtId="0" fontId="13" fillId="3" borderId="1" xfId="0" applyFont="1" applyFill="1" applyBorder="1" applyAlignment="1">
      <alignment vertical="center" wrapText="1"/>
    </xf>
    <xf numFmtId="0" fontId="13" fillId="3" borderId="2" xfId="0" applyFont="1" applyFill="1" applyBorder="1" applyAlignment="1">
      <alignment vertical="center" wrapText="1"/>
    </xf>
    <xf numFmtId="0" fontId="13" fillId="3" borderId="3" xfId="0" applyFont="1" applyFill="1" applyBorder="1" applyAlignment="1">
      <alignment horizontal="center" vertical="center"/>
    </xf>
    <xf numFmtId="9" fontId="8" fillId="0" borderId="6" xfId="0" applyNumberFormat="1" applyFont="1" applyBorder="1" applyAlignment="1">
      <alignment horizontal="justify" vertical="top" wrapText="1"/>
    </xf>
    <xf numFmtId="0" fontId="8" fillId="0" borderId="6" xfId="0" applyFont="1" applyBorder="1" applyAlignment="1">
      <alignment vertical="center" wrapText="1"/>
    </xf>
    <xf numFmtId="0" fontId="8" fillId="0" borderId="6" xfId="0" applyFont="1" applyBorder="1" applyAlignment="1">
      <alignment vertical="center"/>
    </xf>
    <xf numFmtId="0" fontId="8" fillId="2" borderId="6" xfId="0" applyFont="1" applyFill="1" applyBorder="1" applyAlignment="1">
      <alignment horizontal="left" vertical="top" wrapText="1"/>
    </xf>
    <xf numFmtId="0" fontId="9" fillId="3" borderId="7" xfId="0" applyFont="1" applyFill="1" applyBorder="1" applyAlignment="1">
      <alignment horizontal="center" vertical="center" wrapText="1"/>
    </xf>
    <xf numFmtId="0" fontId="13" fillId="0" borderId="6" xfId="0" applyFont="1" applyBorder="1" applyAlignment="1">
      <alignment vertical="center"/>
    </xf>
    <xf numFmtId="0" fontId="8" fillId="0" borderId="6" xfId="0" applyFont="1" applyBorder="1" applyAlignment="1">
      <alignment horizontal="left" vertical="center"/>
    </xf>
    <xf numFmtId="10" fontId="1" fillId="0" borderId="0" xfId="0" applyNumberFormat="1" applyFont="1"/>
  </cellXfs>
  <cellStyles count="4">
    <cellStyle name="Moneda" xfId="2" builtinId="4"/>
    <cellStyle name="Normal" xfId="0" builtinId="0"/>
    <cellStyle name="Normal 2" xfId="1" xr:uid="{00000000-0005-0000-0000-000002000000}"/>
    <cellStyle name="Porcentaje" xfId="3" builtinId="5"/>
  </cellStyles>
  <dxfs count="0"/>
  <tableStyles count="0" defaultTableStyle="TableStyleMedium2" defaultPivotStyle="PivotStyleLight16"/>
  <colors>
    <mruColors>
      <color rgb="FFF7F4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123825</xdr:rowOff>
    </xdr:from>
    <xdr:to>
      <xdr:col>2</xdr:col>
      <xdr:colOff>295275</xdr:colOff>
      <xdr:row>0</xdr:row>
      <xdr:rowOff>876300</xdr:rowOff>
    </xdr:to>
    <xdr:pic>
      <xdr:nvPicPr>
        <xdr:cNvPr id="2" name="Imagen 1">
          <a:extLst>
            <a:ext uri="{FF2B5EF4-FFF2-40B4-BE49-F238E27FC236}">
              <a16:creationId xmlns:a16="http://schemas.microsoft.com/office/drawing/2014/main" id="{00000000-0008-0000-0000-000002000000}"/>
            </a:ext>
            <a:ext uri="{147F2762-F138-4A5C-976F-8EAC2B608ADB}">
              <a16:predDERef xmlns:a16="http://schemas.microsoft.com/office/drawing/2014/main" pred="{8BD2F918-BEC4-6A4C-B113-4E634ECA6C06}"/>
            </a:ext>
          </a:extLst>
        </xdr:cNvPr>
        <xdr:cNvPicPr>
          <a:picLocks noChangeAspect="1"/>
        </xdr:cNvPicPr>
      </xdr:nvPicPr>
      <xdr:blipFill>
        <a:blip xmlns:r="http://schemas.openxmlformats.org/officeDocument/2006/relationships" r:embed="rId1"/>
        <a:stretch>
          <a:fillRect/>
        </a:stretch>
      </xdr:blipFill>
      <xdr:spPr>
        <a:xfrm>
          <a:off x="200025" y="123825"/>
          <a:ext cx="1657350" cy="752475"/>
        </a:xfrm>
        <a:prstGeom prst="rect">
          <a:avLst/>
        </a:prstGeom>
      </xdr:spPr>
    </xdr:pic>
    <xdr:clientData/>
  </xdr:twoCellAnchor>
  <xdr:twoCellAnchor editAs="oneCell">
    <xdr:from>
      <xdr:col>19</xdr:col>
      <xdr:colOff>298061</xdr:colOff>
      <xdr:row>0</xdr:row>
      <xdr:rowOff>285102</xdr:rowOff>
    </xdr:from>
    <xdr:to>
      <xdr:col>19</xdr:col>
      <xdr:colOff>2044183</xdr:colOff>
      <xdr:row>0</xdr:row>
      <xdr:rowOff>913752</xdr:rowOff>
    </xdr:to>
    <xdr:pic>
      <xdr:nvPicPr>
        <xdr:cNvPr id="4" name="Imagen 3">
          <a:extLst>
            <a:ext uri="{FF2B5EF4-FFF2-40B4-BE49-F238E27FC236}">
              <a16:creationId xmlns:a16="http://schemas.microsoft.com/office/drawing/2014/main" id="{555460A2-AFB8-45FD-8E46-723C53D186F6}"/>
            </a:ext>
            <a:ext uri="{147F2762-F138-4A5C-976F-8EAC2B608ADB}">
              <a16:predDERef xmlns:a16="http://schemas.microsoft.com/office/drawing/2014/main" pred="{9D711ECC-1911-5E69-703A-28EF43CCF90C}"/>
            </a:ext>
          </a:extLst>
        </xdr:cNvPr>
        <xdr:cNvPicPr>
          <a:picLocks noChangeAspect="1"/>
        </xdr:cNvPicPr>
      </xdr:nvPicPr>
      <xdr:blipFill>
        <a:blip xmlns:r="http://schemas.openxmlformats.org/officeDocument/2006/relationships" r:embed="rId2"/>
        <a:stretch>
          <a:fillRect/>
        </a:stretch>
      </xdr:blipFill>
      <xdr:spPr>
        <a:xfrm>
          <a:off x="27363316" y="285102"/>
          <a:ext cx="1746122" cy="6286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YRA ALEJANDRA NINO MESA" id="{20F58D39-4C16-46BA-8CB7-9623D1CC58F1}" userId="S::manino@minenergia.gov.co::7cec317b-1e75-4053-b11c-13c165be7ff9" providerId="AD"/>
  <person displayName="KATHERINNE PAOLA CUERVO SAZA" id="{091B73C1-8E37-440F-800E-85A00711351B}" userId="S::kpcuervo@minenergia.gov.co::536db909-fe41-4031-ab81-ed7f33e3fe2e"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29" dT="2024-07-04T02:40:04.64" personId="{20F58D39-4C16-46BA-8CB7-9623D1CC58F1}" id="{6CF9ECE6-102F-4DDF-9731-219A8847F6D1}">
    <text>ajustar, se requiere la reducción, no la variación</text>
  </threadedComment>
  <threadedComment ref="N30" dT="2024-07-04T02:41:01.80" personId="{20F58D39-4C16-46BA-8CB7-9623D1CC58F1}" id="{611A6DF4-D212-4F2D-8AD0-9740A757EF4A}">
    <text>Indicar cuantas personas asistieron. Considero que lo panificado para el tercer trimestre, deberá ser parte de dicho reporte, no de este.</text>
  </threadedComment>
  <threadedComment ref="Q30" dT="2025-01-09T15:28:30.44" personId="{20F58D39-4C16-46BA-8CB7-9623D1CC58F1}" id="{4AB62934-7683-4EA3-859D-3A6A1DD7563A}">
    <text>Si dejas cero, la estrategia no me cumple el 100% al final, es decir que si eran 3 socializaciones debería poner 33,3% que es lo que queda para alcanzar el 100%. En próximas ocasiones se deberá ajustar la forma de reportar el valor.</text>
  </threadedComment>
  <threadedComment ref="Q30" dT="2025-01-09T18:23:41.29" personId="{091B73C1-8E37-440F-800E-85A00711351B}" id="{8751DDD4-5AB7-40F6-8865-38AF45C6DA72}" parentId="{4AB62934-7683-4EA3-859D-3A6A1DD7563A}">
    <text xml:space="preserve">Se ajusta la justificación del avance cualitativo, toda vez que las 3 socializaciones planteadas para la vigencia ya se habían desarrollado antes de iniciar el cuarto trimestre.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61"/>
  <sheetViews>
    <sheetView showGridLines="0" tabSelected="1" topLeftCell="A36" zoomScale="60" zoomScaleNormal="60" workbookViewId="0">
      <selection activeCell="I63" sqref="I63"/>
    </sheetView>
  </sheetViews>
  <sheetFormatPr baseColWidth="10" defaultColWidth="10.77734375" defaultRowHeight="15" customHeight="1" x14ac:dyDescent="0.3"/>
  <cols>
    <col min="1" max="1" width="1.21875" style="1" customWidth="1"/>
    <col min="2" max="2" width="22.21875" style="1" customWidth="1"/>
    <col min="3" max="3" width="18" style="1" customWidth="1"/>
    <col min="4" max="4" width="21" style="1" customWidth="1"/>
    <col min="5" max="5" width="22.5546875" style="1" customWidth="1"/>
    <col min="6" max="6" width="34.21875" style="2" customWidth="1"/>
    <col min="7" max="7" width="27.77734375" style="2" customWidth="1"/>
    <col min="8" max="8" width="17.5546875" style="2" customWidth="1"/>
    <col min="9" max="9" width="14.5546875" style="2" customWidth="1"/>
    <col min="10" max="10" width="27.21875" style="1" customWidth="1"/>
    <col min="11" max="11" width="13.77734375" style="1" customWidth="1"/>
    <col min="12" max="12" width="40.5546875" style="1" customWidth="1"/>
    <col min="13" max="13" width="10.77734375" style="1" customWidth="1"/>
    <col min="14" max="14" width="40.5546875" style="1" customWidth="1"/>
    <col min="15" max="15" width="10.77734375" style="1" customWidth="1"/>
    <col min="16" max="16" width="40.5546875" style="1" customWidth="1"/>
    <col min="17" max="17" width="10.77734375" style="1" customWidth="1"/>
    <col min="18" max="18" width="40.5546875" style="1" customWidth="1"/>
    <col min="19" max="19" width="12.44140625" style="1" customWidth="1"/>
    <col min="20" max="20" width="40.5546875" style="1" customWidth="1"/>
    <col min="21" max="16384" width="10.77734375" style="1"/>
  </cols>
  <sheetData>
    <row r="1" spans="2:20" ht="79.05" customHeight="1" x14ac:dyDescent="0.3">
      <c r="D1" s="43" t="s">
        <v>0</v>
      </c>
      <c r="E1" s="43"/>
      <c r="F1" s="43"/>
      <c r="G1" s="43"/>
      <c r="H1" s="43"/>
      <c r="I1" s="43"/>
      <c r="J1" s="43"/>
      <c r="K1" s="43"/>
      <c r="L1" s="43"/>
      <c r="M1" s="43"/>
      <c r="N1" s="43"/>
      <c r="O1" s="43"/>
      <c r="P1" s="43"/>
      <c r="Q1" s="43"/>
      <c r="R1" s="43"/>
      <c r="S1" s="43"/>
    </row>
    <row r="2" spans="2:20" ht="22.05" customHeight="1" x14ac:dyDescent="0.3">
      <c r="B2" s="18" t="s">
        <v>94</v>
      </c>
      <c r="C2" s="19"/>
      <c r="D2" s="19"/>
      <c r="E2" s="62" t="s">
        <v>95</v>
      </c>
      <c r="F2" s="62"/>
      <c r="G2" s="62"/>
      <c r="H2" s="62"/>
      <c r="I2" s="62"/>
      <c r="J2" s="62"/>
      <c r="K2" s="62"/>
      <c r="L2" s="62"/>
      <c r="M2" s="62"/>
      <c r="N2" s="62"/>
      <c r="O2" s="62"/>
      <c r="P2" s="62"/>
      <c r="Q2" s="62"/>
      <c r="R2" s="62"/>
      <c r="S2" s="62"/>
      <c r="T2" s="62"/>
    </row>
    <row r="3" spans="2:20" ht="22.05" customHeight="1" x14ac:dyDescent="0.3">
      <c r="B3" s="54" t="s">
        <v>96</v>
      </c>
      <c r="C3" s="55"/>
      <c r="D3" s="55"/>
      <c r="E3" s="63" t="s">
        <v>158</v>
      </c>
      <c r="F3" s="63"/>
      <c r="G3" s="63"/>
      <c r="H3" s="63"/>
      <c r="I3" s="63"/>
      <c r="J3" s="63"/>
      <c r="K3" s="63"/>
      <c r="L3" s="63"/>
      <c r="M3" s="63"/>
      <c r="N3" s="63"/>
      <c r="O3" s="63"/>
      <c r="P3" s="63"/>
      <c r="Q3" s="63"/>
      <c r="R3" s="63"/>
      <c r="S3" s="63"/>
      <c r="T3" s="63"/>
    </row>
    <row r="4" spans="2:20" ht="22.05" customHeight="1" x14ac:dyDescent="0.3">
      <c r="B4" s="54" t="s">
        <v>139</v>
      </c>
      <c r="C4" s="55"/>
      <c r="D4" s="55"/>
      <c r="E4" s="59" t="s">
        <v>160</v>
      </c>
      <c r="F4" s="59"/>
      <c r="G4" s="59"/>
      <c r="H4" s="59"/>
      <c r="I4" s="59"/>
      <c r="J4" s="59"/>
      <c r="K4" s="59"/>
      <c r="L4" s="59"/>
      <c r="M4" s="59"/>
      <c r="N4" s="59"/>
      <c r="O4" s="59"/>
      <c r="P4" s="59"/>
      <c r="Q4" s="59"/>
      <c r="R4" s="59"/>
      <c r="S4" s="59"/>
      <c r="T4" s="59"/>
    </row>
    <row r="5" spans="2:20" ht="22.05" customHeight="1" x14ac:dyDescent="0.3">
      <c r="B5" s="54" t="s">
        <v>97</v>
      </c>
      <c r="C5" s="55"/>
      <c r="D5" s="55"/>
      <c r="E5" s="59" t="s">
        <v>161</v>
      </c>
      <c r="F5" s="59"/>
      <c r="G5" s="59"/>
      <c r="H5" s="59"/>
      <c r="I5" s="59"/>
      <c r="J5" s="59"/>
      <c r="K5" s="59"/>
      <c r="L5" s="59"/>
      <c r="M5" s="59"/>
      <c r="N5" s="59"/>
      <c r="O5" s="59"/>
      <c r="P5" s="59"/>
      <c r="Q5" s="59"/>
      <c r="R5" s="59"/>
      <c r="S5" s="59"/>
      <c r="T5" s="59"/>
    </row>
    <row r="6" spans="2:20" ht="22.05" customHeight="1" x14ac:dyDescent="0.3">
      <c r="B6" s="54" t="s">
        <v>98</v>
      </c>
      <c r="C6" s="55"/>
      <c r="D6" s="55"/>
      <c r="E6" s="59" t="s">
        <v>99</v>
      </c>
      <c r="F6" s="59"/>
      <c r="G6" s="59"/>
      <c r="H6" s="59"/>
      <c r="I6" s="59"/>
      <c r="J6" s="59"/>
      <c r="K6" s="59"/>
      <c r="L6" s="59"/>
      <c r="M6" s="59"/>
      <c r="N6" s="59"/>
      <c r="O6" s="59"/>
      <c r="P6" s="59"/>
      <c r="Q6" s="59"/>
      <c r="R6" s="59"/>
      <c r="S6" s="59"/>
      <c r="T6" s="59"/>
    </row>
    <row r="7" spans="2:20" ht="22.05" customHeight="1" x14ac:dyDescent="0.3">
      <c r="B7" s="19" t="s">
        <v>100</v>
      </c>
      <c r="C7" s="19"/>
      <c r="D7" s="19"/>
      <c r="E7" s="59" t="s">
        <v>101</v>
      </c>
      <c r="F7" s="59"/>
      <c r="G7" s="59"/>
      <c r="H7" s="59"/>
      <c r="I7" s="59"/>
      <c r="J7" s="59"/>
      <c r="K7" s="59"/>
      <c r="L7" s="59"/>
      <c r="M7" s="59"/>
      <c r="N7" s="59"/>
      <c r="O7" s="59"/>
      <c r="P7" s="59"/>
      <c r="Q7" s="59"/>
      <c r="R7" s="59"/>
      <c r="S7" s="59"/>
      <c r="T7" s="59"/>
    </row>
    <row r="8" spans="2:20" ht="22.05" customHeight="1" x14ac:dyDescent="0.3">
      <c r="B8" s="18" t="s">
        <v>140</v>
      </c>
      <c r="C8" s="19"/>
      <c r="D8" s="19"/>
      <c r="E8" s="58" t="s">
        <v>102</v>
      </c>
      <c r="F8" s="58"/>
      <c r="G8" s="58"/>
      <c r="H8" s="58"/>
      <c r="I8" s="58"/>
      <c r="J8" s="58"/>
      <c r="K8" s="58"/>
      <c r="L8" s="58"/>
      <c r="M8" s="58"/>
      <c r="N8" s="58"/>
      <c r="O8" s="58"/>
      <c r="P8" s="58"/>
      <c r="Q8" s="58"/>
      <c r="R8" s="58"/>
      <c r="S8" s="58"/>
      <c r="T8" s="58"/>
    </row>
    <row r="9" spans="2:20" ht="22.05" customHeight="1" x14ac:dyDescent="0.3">
      <c r="B9" s="18" t="s">
        <v>103</v>
      </c>
      <c r="C9" s="19"/>
      <c r="D9" s="19"/>
      <c r="E9" s="58" t="s">
        <v>104</v>
      </c>
      <c r="F9" s="58"/>
      <c r="G9" s="58"/>
      <c r="H9" s="58"/>
      <c r="I9" s="58"/>
      <c r="J9" s="58"/>
      <c r="K9" s="58"/>
      <c r="L9" s="58"/>
      <c r="M9" s="58"/>
      <c r="N9" s="58"/>
      <c r="O9" s="58"/>
      <c r="P9" s="58"/>
      <c r="Q9" s="58"/>
      <c r="R9" s="58"/>
      <c r="S9" s="58"/>
      <c r="T9" s="58"/>
    </row>
    <row r="10" spans="2:20" ht="22.05" customHeight="1" x14ac:dyDescent="0.3">
      <c r="B10" s="21" t="s">
        <v>105</v>
      </c>
      <c r="C10" s="20"/>
      <c r="D10" s="20"/>
      <c r="E10" s="59" t="s">
        <v>106</v>
      </c>
      <c r="F10" s="59"/>
      <c r="G10" s="59"/>
      <c r="H10" s="59"/>
      <c r="I10" s="59"/>
      <c r="J10" s="59"/>
      <c r="K10" s="59"/>
      <c r="L10" s="59"/>
      <c r="M10" s="59"/>
      <c r="N10" s="59"/>
      <c r="O10" s="59"/>
      <c r="P10" s="59"/>
      <c r="Q10" s="59"/>
      <c r="R10" s="59"/>
      <c r="S10" s="59"/>
      <c r="T10" s="59"/>
    </row>
    <row r="11" spans="2:20" ht="12" customHeight="1" x14ac:dyDescent="0.3">
      <c r="B11" s="15"/>
      <c r="C11" s="15"/>
      <c r="D11" s="15"/>
      <c r="E11" s="15"/>
      <c r="F11" s="15"/>
      <c r="G11" s="15"/>
      <c r="H11" s="15"/>
      <c r="I11" s="15"/>
      <c r="J11" s="15"/>
      <c r="K11" s="11"/>
      <c r="L11" s="11"/>
      <c r="M11" s="11"/>
      <c r="N11" s="11"/>
      <c r="O11" s="11"/>
      <c r="P11" s="11"/>
      <c r="Q11" s="11"/>
      <c r="R11" s="11"/>
      <c r="S11" s="11"/>
      <c r="T11" s="11"/>
    </row>
    <row r="12" spans="2:20" ht="19.5" customHeight="1" x14ac:dyDescent="0.3">
      <c r="B12" s="56" t="s">
        <v>107</v>
      </c>
      <c r="C12" s="56"/>
      <c r="D12" s="56"/>
      <c r="E12" s="56"/>
      <c r="F12" s="56"/>
      <c r="G12" s="56"/>
      <c r="H12" s="56"/>
      <c r="I12" s="56"/>
      <c r="J12" s="56"/>
      <c r="K12" s="11"/>
      <c r="L12" s="11"/>
      <c r="M12" s="11"/>
      <c r="N12" s="11"/>
      <c r="O12" s="11"/>
      <c r="P12" s="11"/>
      <c r="Q12" s="11"/>
      <c r="R12" s="11"/>
      <c r="S12" s="11"/>
      <c r="T12" s="11"/>
    </row>
    <row r="13" spans="2:20" ht="178.5" customHeight="1" x14ac:dyDescent="0.3">
      <c r="B13" s="60" t="s">
        <v>159</v>
      </c>
      <c r="C13" s="60"/>
      <c r="D13" s="60"/>
      <c r="E13" s="60"/>
      <c r="F13" s="60"/>
      <c r="G13" s="60"/>
      <c r="H13" s="60"/>
      <c r="I13" s="60"/>
      <c r="J13" s="60"/>
      <c r="K13" s="60"/>
      <c r="L13" s="60"/>
      <c r="M13" s="60"/>
      <c r="N13" s="60"/>
      <c r="O13" s="60"/>
      <c r="P13" s="60"/>
      <c r="Q13" s="60"/>
      <c r="R13" s="60"/>
      <c r="S13" s="60"/>
      <c r="T13" s="60"/>
    </row>
    <row r="14" spans="2:20" ht="7.5" customHeight="1" x14ac:dyDescent="0.3">
      <c r="B14" s="53"/>
      <c r="C14" s="53"/>
      <c r="D14" s="53"/>
      <c r="E14" s="53"/>
      <c r="F14" s="53"/>
      <c r="G14" s="53"/>
      <c r="H14" s="53"/>
      <c r="I14" s="53"/>
      <c r="J14" s="53"/>
    </row>
    <row r="15" spans="2:20" ht="9" customHeight="1" x14ac:dyDescent="0.3">
      <c r="F15" s="1"/>
      <c r="G15" s="1"/>
      <c r="H15" s="1"/>
      <c r="I15" s="1"/>
    </row>
    <row r="16" spans="2:20" s="11" customFormat="1" ht="44.25" customHeight="1" x14ac:dyDescent="0.3">
      <c r="B16" s="44" t="s">
        <v>162</v>
      </c>
      <c r="C16" s="45"/>
      <c r="D16" s="45"/>
      <c r="E16" s="45"/>
      <c r="F16" s="45"/>
      <c r="G16" s="45"/>
      <c r="H16" s="45"/>
      <c r="I16" s="45"/>
      <c r="J16" s="46"/>
      <c r="K16" s="61" t="s">
        <v>143</v>
      </c>
      <c r="L16" s="61"/>
      <c r="M16" s="61" t="s">
        <v>144</v>
      </c>
      <c r="N16" s="61"/>
      <c r="O16" s="61" t="s">
        <v>145</v>
      </c>
      <c r="P16" s="61"/>
      <c r="Q16" s="61" t="s">
        <v>146</v>
      </c>
      <c r="R16" s="61"/>
      <c r="S16" s="61" t="s">
        <v>147</v>
      </c>
      <c r="T16" s="61"/>
    </row>
    <row r="17" spans="2:21" s="14" customFormat="1" ht="66" customHeight="1" x14ac:dyDescent="0.3">
      <c r="B17" s="12" t="s">
        <v>1</v>
      </c>
      <c r="C17" s="12" t="s">
        <v>141</v>
      </c>
      <c r="D17" s="12" t="s">
        <v>2</v>
      </c>
      <c r="E17" s="12" t="s">
        <v>108</v>
      </c>
      <c r="F17" s="12" t="s">
        <v>142</v>
      </c>
      <c r="G17" s="12" t="s">
        <v>4</v>
      </c>
      <c r="H17" s="12" t="s">
        <v>3</v>
      </c>
      <c r="I17" s="12" t="s">
        <v>138</v>
      </c>
      <c r="J17" s="12" t="s">
        <v>5</v>
      </c>
      <c r="K17" s="12" t="s">
        <v>189</v>
      </c>
      <c r="L17" s="12" t="s">
        <v>192</v>
      </c>
      <c r="M17" s="12" t="s">
        <v>189</v>
      </c>
      <c r="N17" s="12" t="s">
        <v>192</v>
      </c>
      <c r="O17" s="12" t="s">
        <v>189</v>
      </c>
      <c r="P17" s="12" t="s">
        <v>192</v>
      </c>
      <c r="Q17" s="12" t="s">
        <v>189</v>
      </c>
      <c r="R17" s="12" t="s">
        <v>192</v>
      </c>
      <c r="S17" s="12" t="s">
        <v>190</v>
      </c>
      <c r="T17" s="12" t="s">
        <v>191</v>
      </c>
    </row>
    <row r="18" spans="2:21" s="14" customFormat="1" ht="93.75" customHeight="1" x14ac:dyDescent="0.3">
      <c r="B18" s="13" t="s">
        <v>6</v>
      </c>
      <c r="C18" s="13" t="s">
        <v>157</v>
      </c>
      <c r="D18" s="13" t="s">
        <v>7</v>
      </c>
      <c r="E18" s="13" t="s">
        <v>173</v>
      </c>
      <c r="F18" s="17" t="s">
        <v>174</v>
      </c>
      <c r="G18" s="17" t="s">
        <v>8</v>
      </c>
      <c r="H18" s="17">
        <v>2</v>
      </c>
      <c r="I18" s="17" t="s">
        <v>148</v>
      </c>
      <c r="J18" s="17" t="s">
        <v>9</v>
      </c>
      <c r="K18" s="17" t="s">
        <v>197</v>
      </c>
      <c r="L18" s="17" t="s">
        <v>222</v>
      </c>
      <c r="M18" s="17" t="s">
        <v>197</v>
      </c>
      <c r="N18" s="17" t="s">
        <v>223</v>
      </c>
      <c r="O18" s="17"/>
      <c r="P18" s="17"/>
      <c r="Q18" s="17" t="s">
        <v>197</v>
      </c>
      <c r="R18" s="17" t="s">
        <v>289</v>
      </c>
      <c r="S18" s="25">
        <v>1</v>
      </c>
      <c r="T18" s="17" t="s">
        <v>272</v>
      </c>
    </row>
    <row r="19" spans="2:21" s="11" customFormat="1" ht="107.25" customHeight="1" x14ac:dyDescent="0.3">
      <c r="B19" s="47" t="s">
        <v>10</v>
      </c>
      <c r="C19" s="13" t="s">
        <v>155</v>
      </c>
      <c r="D19" s="47" t="s">
        <v>11</v>
      </c>
      <c r="E19" s="13" t="s">
        <v>172</v>
      </c>
      <c r="F19" s="17" t="s">
        <v>175</v>
      </c>
      <c r="G19" s="17" t="s">
        <v>109</v>
      </c>
      <c r="H19" s="25">
        <v>0.01</v>
      </c>
      <c r="I19" s="17" t="s">
        <v>149</v>
      </c>
      <c r="J19" s="17" t="s">
        <v>12</v>
      </c>
      <c r="K19" s="25">
        <v>0.01</v>
      </c>
      <c r="L19" s="17" t="s">
        <v>253</v>
      </c>
      <c r="M19" s="25">
        <v>0.01</v>
      </c>
      <c r="N19" s="17" t="s">
        <v>253</v>
      </c>
      <c r="O19" s="25">
        <v>0.01</v>
      </c>
      <c r="P19" s="17" t="s">
        <v>253</v>
      </c>
      <c r="Q19" s="25">
        <v>0.01</v>
      </c>
      <c r="R19" s="17" t="s">
        <v>258</v>
      </c>
      <c r="S19" s="25">
        <v>1</v>
      </c>
      <c r="T19" s="17" t="s">
        <v>272</v>
      </c>
    </row>
    <row r="20" spans="2:21" s="11" customFormat="1" ht="147.75" customHeight="1" x14ac:dyDescent="0.3">
      <c r="B20" s="47"/>
      <c r="C20" s="13" t="s">
        <v>156</v>
      </c>
      <c r="D20" s="47"/>
      <c r="E20" s="13" t="s">
        <v>171</v>
      </c>
      <c r="F20" s="17" t="s">
        <v>13</v>
      </c>
      <c r="G20" s="17" t="s">
        <v>14</v>
      </c>
      <c r="H20" s="25">
        <v>1</v>
      </c>
      <c r="I20" s="17" t="s">
        <v>149</v>
      </c>
      <c r="J20" s="17" t="s">
        <v>12</v>
      </c>
      <c r="K20" s="25">
        <v>1</v>
      </c>
      <c r="L20" s="17" t="s">
        <v>254</v>
      </c>
      <c r="M20" s="25">
        <v>1</v>
      </c>
      <c r="N20" s="17" t="s">
        <v>254</v>
      </c>
      <c r="O20" s="25">
        <v>1</v>
      </c>
      <c r="P20" s="17" t="s">
        <v>254</v>
      </c>
      <c r="Q20" s="25">
        <v>1</v>
      </c>
      <c r="R20" s="17" t="s">
        <v>293</v>
      </c>
      <c r="S20" s="25">
        <v>1</v>
      </c>
      <c r="T20" s="17" t="s">
        <v>272</v>
      </c>
    </row>
    <row r="21" spans="2:21" s="11" customFormat="1" ht="218.25" customHeight="1" x14ac:dyDescent="0.3">
      <c r="B21" s="47" t="s">
        <v>15</v>
      </c>
      <c r="C21" s="13" t="s">
        <v>155</v>
      </c>
      <c r="D21" s="47" t="s">
        <v>16</v>
      </c>
      <c r="E21" s="47" t="s">
        <v>170</v>
      </c>
      <c r="F21" s="17" t="s">
        <v>17</v>
      </c>
      <c r="G21" s="17" t="s">
        <v>110</v>
      </c>
      <c r="H21" s="52" t="s">
        <v>18</v>
      </c>
      <c r="I21" s="17" t="s">
        <v>149</v>
      </c>
      <c r="J21" s="17" t="s">
        <v>19</v>
      </c>
      <c r="K21" s="28" t="s">
        <v>197</v>
      </c>
      <c r="L21" s="17" t="s">
        <v>199</v>
      </c>
      <c r="M21" s="29" t="s">
        <v>197</v>
      </c>
      <c r="N21" s="17" t="s">
        <v>211</v>
      </c>
      <c r="O21" s="29" t="s">
        <v>197</v>
      </c>
      <c r="P21" s="17" t="s">
        <v>230</v>
      </c>
      <c r="Q21" s="17" t="s">
        <v>197</v>
      </c>
      <c r="R21" s="30" t="s">
        <v>273</v>
      </c>
      <c r="S21" s="17" t="s">
        <v>197</v>
      </c>
      <c r="T21" s="17" t="s">
        <v>272</v>
      </c>
    </row>
    <row r="22" spans="2:21" s="11" customFormat="1" ht="127.5" customHeight="1" x14ac:dyDescent="0.3">
      <c r="B22" s="47"/>
      <c r="C22" s="13" t="s">
        <v>156</v>
      </c>
      <c r="D22" s="47"/>
      <c r="E22" s="47"/>
      <c r="F22" s="17" t="s">
        <v>20</v>
      </c>
      <c r="G22" s="17" t="s">
        <v>21</v>
      </c>
      <c r="H22" s="52"/>
      <c r="I22" s="17" t="s">
        <v>148</v>
      </c>
      <c r="J22" s="17" t="s">
        <v>22</v>
      </c>
      <c r="K22" s="28">
        <v>0.5</v>
      </c>
      <c r="L22" s="17" t="s">
        <v>198</v>
      </c>
      <c r="M22" s="28">
        <v>0.5</v>
      </c>
      <c r="N22" s="17" t="s">
        <v>212</v>
      </c>
      <c r="O22" s="28">
        <v>0.5</v>
      </c>
      <c r="P22" s="17" t="s">
        <v>231</v>
      </c>
      <c r="Q22" s="25">
        <v>1</v>
      </c>
      <c r="R22" s="30" t="s">
        <v>274</v>
      </c>
      <c r="S22" s="25">
        <v>1</v>
      </c>
      <c r="T22" s="17" t="s">
        <v>272</v>
      </c>
    </row>
    <row r="23" spans="2:21" s="11" customFormat="1" ht="67.5" customHeight="1" x14ac:dyDescent="0.3">
      <c r="B23" s="47" t="s">
        <v>23</v>
      </c>
      <c r="C23" s="13" t="s">
        <v>156</v>
      </c>
      <c r="D23" s="47" t="s">
        <v>24</v>
      </c>
      <c r="E23" s="13" t="s">
        <v>111</v>
      </c>
      <c r="F23" s="17" t="s">
        <v>25</v>
      </c>
      <c r="G23" s="17" t="s">
        <v>112</v>
      </c>
      <c r="H23" s="17">
        <v>95</v>
      </c>
      <c r="I23" s="17" t="s">
        <v>150</v>
      </c>
      <c r="J23" s="17" t="s">
        <v>12</v>
      </c>
      <c r="K23" s="17"/>
      <c r="L23" s="17"/>
      <c r="M23" s="17">
        <v>95</v>
      </c>
      <c r="N23" s="17" t="s">
        <v>255</v>
      </c>
      <c r="O23" s="17">
        <v>95</v>
      </c>
      <c r="P23" s="17" t="s">
        <v>255</v>
      </c>
      <c r="Q23" s="17">
        <v>95</v>
      </c>
      <c r="R23" s="17" t="s">
        <v>259</v>
      </c>
      <c r="S23" s="25">
        <v>1</v>
      </c>
      <c r="T23" s="17" t="s">
        <v>272</v>
      </c>
    </row>
    <row r="24" spans="2:21" s="11" customFormat="1" ht="72" customHeight="1" x14ac:dyDescent="0.3">
      <c r="B24" s="47"/>
      <c r="C24" s="13" t="s">
        <v>156</v>
      </c>
      <c r="D24" s="47"/>
      <c r="E24" s="13" t="s">
        <v>163</v>
      </c>
      <c r="F24" s="17" t="s">
        <v>26</v>
      </c>
      <c r="G24" s="17" t="s">
        <v>113</v>
      </c>
      <c r="H24" s="25">
        <v>0.9</v>
      </c>
      <c r="I24" s="17" t="s">
        <v>149</v>
      </c>
      <c r="J24" s="17" t="s">
        <v>12</v>
      </c>
      <c r="K24" s="25">
        <v>0.9</v>
      </c>
      <c r="L24" s="17" t="s">
        <v>256</v>
      </c>
      <c r="M24" s="25">
        <v>0.9</v>
      </c>
      <c r="N24" s="17" t="s">
        <v>256</v>
      </c>
      <c r="O24" s="25">
        <v>0.9</v>
      </c>
      <c r="P24" s="17" t="s">
        <v>256</v>
      </c>
      <c r="Q24" s="25">
        <v>0.9</v>
      </c>
      <c r="R24" s="17" t="s">
        <v>260</v>
      </c>
      <c r="S24" s="25">
        <v>0.9</v>
      </c>
      <c r="T24" s="17" t="s">
        <v>272</v>
      </c>
    </row>
    <row r="25" spans="2:21" s="11" customFormat="1" ht="57.75" customHeight="1" x14ac:dyDescent="0.3">
      <c r="B25" s="47"/>
      <c r="C25" s="13" t="s">
        <v>156</v>
      </c>
      <c r="D25" s="47"/>
      <c r="E25" s="13" t="s">
        <v>164</v>
      </c>
      <c r="F25" s="17" t="s">
        <v>27</v>
      </c>
      <c r="G25" s="17" t="s">
        <v>114</v>
      </c>
      <c r="H25" s="25">
        <v>1</v>
      </c>
      <c r="I25" s="17" t="s">
        <v>149</v>
      </c>
      <c r="J25" s="17" t="s">
        <v>12</v>
      </c>
      <c r="K25" s="25">
        <v>1</v>
      </c>
      <c r="L25" s="17" t="s">
        <v>257</v>
      </c>
      <c r="M25" s="25">
        <v>1</v>
      </c>
      <c r="N25" s="17" t="s">
        <v>257</v>
      </c>
      <c r="O25" s="25">
        <v>1</v>
      </c>
      <c r="P25" s="17" t="s">
        <v>257</v>
      </c>
      <c r="Q25" s="25">
        <v>1</v>
      </c>
      <c r="R25" s="17" t="s">
        <v>261</v>
      </c>
      <c r="S25" s="25">
        <v>1</v>
      </c>
      <c r="T25" s="17" t="s">
        <v>272</v>
      </c>
    </row>
    <row r="26" spans="2:21" s="11" customFormat="1" ht="146.25" customHeight="1" x14ac:dyDescent="0.3">
      <c r="B26" s="47" t="s">
        <v>28</v>
      </c>
      <c r="C26" s="13" t="s">
        <v>156</v>
      </c>
      <c r="D26" s="47" t="s">
        <v>29</v>
      </c>
      <c r="E26" s="13" t="s">
        <v>115</v>
      </c>
      <c r="F26" s="17" t="s">
        <v>30</v>
      </c>
      <c r="G26" s="17" t="s">
        <v>116</v>
      </c>
      <c r="H26" s="17">
        <v>1</v>
      </c>
      <c r="I26" s="17" t="s">
        <v>151</v>
      </c>
      <c r="J26" s="17" t="s">
        <v>31</v>
      </c>
      <c r="K26" s="28">
        <v>0.5</v>
      </c>
      <c r="L26" s="22" t="s">
        <v>32</v>
      </c>
      <c r="M26" s="28">
        <v>0.7</v>
      </c>
      <c r="N26" s="30" t="s">
        <v>232</v>
      </c>
      <c r="O26" s="28">
        <v>1</v>
      </c>
      <c r="P26" s="30" t="s">
        <v>233</v>
      </c>
      <c r="Q26" s="25">
        <v>1</v>
      </c>
      <c r="R26" s="30" t="s">
        <v>275</v>
      </c>
      <c r="S26" s="25">
        <f>+(K26+M26+O26+Q26)/4</f>
        <v>0.8</v>
      </c>
      <c r="T26" s="17" t="s">
        <v>272</v>
      </c>
    </row>
    <row r="27" spans="2:21" s="11" customFormat="1" ht="143.25" customHeight="1" x14ac:dyDescent="0.3">
      <c r="B27" s="47"/>
      <c r="C27" s="13" t="s">
        <v>156</v>
      </c>
      <c r="D27" s="47"/>
      <c r="E27" s="13" t="s">
        <v>169</v>
      </c>
      <c r="F27" s="17" t="s">
        <v>193</v>
      </c>
      <c r="G27" s="17" t="s">
        <v>118</v>
      </c>
      <c r="H27" s="17" t="s">
        <v>117</v>
      </c>
      <c r="I27" s="17" t="s">
        <v>152</v>
      </c>
      <c r="J27" s="17" t="s">
        <v>31</v>
      </c>
      <c r="K27" s="31" t="s">
        <v>197</v>
      </c>
      <c r="L27" s="17" t="s">
        <v>234</v>
      </c>
      <c r="M27" s="31" t="s">
        <v>197</v>
      </c>
      <c r="N27" s="23" t="s">
        <v>235</v>
      </c>
      <c r="O27" s="31" t="s">
        <v>197</v>
      </c>
      <c r="P27" s="17" t="s">
        <v>236</v>
      </c>
      <c r="Q27" s="31" t="s">
        <v>197</v>
      </c>
      <c r="R27" s="17" t="s">
        <v>276</v>
      </c>
      <c r="S27" s="17"/>
      <c r="T27" s="17" t="s">
        <v>272</v>
      </c>
      <c r="U27" s="15"/>
    </row>
    <row r="28" spans="2:21" s="11" customFormat="1" ht="105.6" customHeight="1" x14ac:dyDescent="0.3">
      <c r="B28" s="13" t="s">
        <v>33</v>
      </c>
      <c r="C28" s="13" t="s">
        <v>156</v>
      </c>
      <c r="D28" s="13" t="s">
        <v>34</v>
      </c>
      <c r="E28" s="13" t="s">
        <v>119</v>
      </c>
      <c r="F28" s="17" t="s">
        <v>35</v>
      </c>
      <c r="G28" s="17" t="s">
        <v>120</v>
      </c>
      <c r="H28" s="17">
        <v>5</v>
      </c>
      <c r="I28" s="17" t="s">
        <v>153</v>
      </c>
      <c r="J28" s="17" t="s">
        <v>36</v>
      </c>
      <c r="K28" s="26">
        <v>0</v>
      </c>
      <c r="L28" s="26">
        <v>0</v>
      </c>
      <c r="M28" s="26">
        <v>3</v>
      </c>
      <c r="N28" s="38" t="s">
        <v>266</v>
      </c>
      <c r="O28" s="26">
        <v>1</v>
      </c>
      <c r="P28" s="38" t="s">
        <v>268</v>
      </c>
      <c r="Q28" s="26">
        <v>1</v>
      </c>
      <c r="R28" s="26" t="s">
        <v>269</v>
      </c>
      <c r="S28" s="26">
        <v>5</v>
      </c>
      <c r="T28" s="17" t="s">
        <v>272</v>
      </c>
    </row>
    <row r="29" spans="2:21" s="11" customFormat="1" ht="138" customHeight="1" x14ac:dyDescent="0.3">
      <c r="B29" s="13" t="s">
        <v>37</v>
      </c>
      <c r="C29" s="13" t="s">
        <v>155</v>
      </c>
      <c r="D29" s="13" t="s">
        <v>38</v>
      </c>
      <c r="E29" s="13" t="s">
        <v>167</v>
      </c>
      <c r="F29" s="17" t="s">
        <v>39</v>
      </c>
      <c r="G29" s="17" t="s">
        <v>41</v>
      </c>
      <c r="H29" s="17" t="s">
        <v>40</v>
      </c>
      <c r="I29" s="17" t="s">
        <v>149</v>
      </c>
      <c r="J29" s="17" t="s">
        <v>42</v>
      </c>
      <c r="K29" s="28">
        <v>0.02</v>
      </c>
      <c r="L29" s="17" t="s">
        <v>237</v>
      </c>
      <c r="M29" s="28">
        <v>0.04</v>
      </c>
      <c r="N29" s="32" t="s">
        <v>238</v>
      </c>
      <c r="O29" s="33">
        <v>2.5000000000000001E-2</v>
      </c>
      <c r="P29" s="17" t="s">
        <v>239</v>
      </c>
      <c r="Q29" s="28">
        <v>0.06</v>
      </c>
      <c r="R29" s="40" t="s">
        <v>277</v>
      </c>
      <c r="S29" s="17"/>
      <c r="T29" s="17" t="s">
        <v>272</v>
      </c>
    </row>
    <row r="30" spans="2:21" s="11" customFormat="1" ht="97.5" customHeight="1" x14ac:dyDescent="0.3">
      <c r="B30" s="13" t="s">
        <v>43</v>
      </c>
      <c r="C30" s="13" t="s">
        <v>156</v>
      </c>
      <c r="D30" s="13" t="s">
        <v>44</v>
      </c>
      <c r="E30" s="13" t="s">
        <v>168</v>
      </c>
      <c r="F30" s="17" t="s">
        <v>45</v>
      </c>
      <c r="G30" s="17" t="s">
        <v>8</v>
      </c>
      <c r="H30" s="17">
        <v>3</v>
      </c>
      <c r="I30" s="17" t="s">
        <v>148</v>
      </c>
      <c r="J30" s="17" t="s">
        <v>42</v>
      </c>
      <c r="K30" s="33">
        <v>0.33300000000000002</v>
      </c>
      <c r="L30" s="17" t="s">
        <v>194</v>
      </c>
      <c r="M30" s="33">
        <v>0.33300000000000002</v>
      </c>
      <c r="N30" s="17" t="s">
        <v>213</v>
      </c>
      <c r="O30" s="33">
        <v>0.33300000000000002</v>
      </c>
      <c r="P30" s="17" t="s">
        <v>240</v>
      </c>
      <c r="Q30" s="33">
        <v>0.33300000000000002</v>
      </c>
      <c r="R30" s="17" t="s">
        <v>278</v>
      </c>
      <c r="S30" s="42">
        <v>1</v>
      </c>
      <c r="T30" s="17" t="s">
        <v>272</v>
      </c>
    </row>
    <row r="31" spans="2:21" s="11" customFormat="1" ht="92.25" customHeight="1" x14ac:dyDescent="0.3">
      <c r="B31" s="13" t="s">
        <v>46</v>
      </c>
      <c r="C31" s="13" t="s">
        <v>156</v>
      </c>
      <c r="D31" s="13" t="s">
        <v>34</v>
      </c>
      <c r="E31" s="13" t="s">
        <v>176</v>
      </c>
      <c r="F31" s="17" t="s">
        <v>121</v>
      </c>
      <c r="G31" s="17" t="s">
        <v>166</v>
      </c>
      <c r="H31" s="17">
        <v>1</v>
      </c>
      <c r="I31" s="17" t="s">
        <v>148</v>
      </c>
      <c r="J31" s="17" t="s">
        <v>47</v>
      </c>
      <c r="K31" s="26">
        <v>1</v>
      </c>
      <c r="L31" s="26" t="s">
        <v>229</v>
      </c>
      <c r="M31" s="26">
        <v>1</v>
      </c>
      <c r="N31" s="38" t="s">
        <v>267</v>
      </c>
      <c r="O31" s="26">
        <v>1</v>
      </c>
      <c r="P31" s="39" t="s">
        <v>229</v>
      </c>
      <c r="Q31" s="26">
        <v>1</v>
      </c>
      <c r="R31" s="26" t="s">
        <v>270</v>
      </c>
      <c r="S31" s="26">
        <v>1</v>
      </c>
      <c r="T31" s="17" t="s">
        <v>272</v>
      </c>
    </row>
    <row r="32" spans="2:21" s="11" customFormat="1" ht="96" customHeight="1" x14ac:dyDescent="0.3">
      <c r="B32" s="13" t="s">
        <v>48</v>
      </c>
      <c r="C32" s="13" t="s">
        <v>156</v>
      </c>
      <c r="D32" s="13" t="s">
        <v>34</v>
      </c>
      <c r="E32" s="13" t="s">
        <v>176</v>
      </c>
      <c r="F32" s="17" t="s">
        <v>49</v>
      </c>
      <c r="G32" s="17" t="s">
        <v>50</v>
      </c>
      <c r="H32" s="17">
        <v>1</v>
      </c>
      <c r="I32" s="17" t="s">
        <v>148</v>
      </c>
      <c r="J32" s="17" t="s">
        <v>47</v>
      </c>
      <c r="K32" s="26">
        <v>0</v>
      </c>
      <c r="L32" s="26">
        <v>0</v>
      </c>
      <c r="M32" s="26">
        <v>0</v>
      </c>
      <c r="N32" s="26">
        <v>0</v>
      </c>
      <c r="O32" s="26">
        <v>0</v>
      </c>
      <c r="P32" s="26">
        <v>0</v>
      </c>
      <c r="Q32" s="26">
        <v>1</v>
      </c>
      <c r="R32" s="26" t="s">
        <v>271</v>
      </c>
      <c r="S32" s="26">
        <v>1</v>
      </c>
      <c r="T32" s="17" t="s">
        <v>272</v>
      </c>
    </row>
    <row r="33" spans="2:20" s="11" customFormat="1" ht="106.95" customHeight="1" x14ac:dyDescent="0.3">
      <c r="B33" s="47" t="s">
        <v>51</v>
      </c>
      <c r="C33" s="13" t="s">
        <v>156</v>
      </c>
      <c r="D33" s="47" t="s">
        <v>52</v>
      </c>
      <c r="E33" s="47" t="s">
        <v>177</v>
      </c>
      <c r="F33" s="17" t="s">
        <v>178</v>
      </c>
      <c r="G33" s="17" t="s">
        <v>53</v>
      </c>
      <c r="H33" s="17">
        <v>1</v>
      </c>
      <c r="I33" s="17" t="s">
        <v>148</v>
      </c>
      <c r="J33" s="17" t="s">
        <v>54</v>
      </c>
      <c r="K33" s="26">
        <v>0.25</v>
      </c>
      <c r="L33" s="13" t="s">
        <v>207</v>
      </c>
      <c r="M33" s="26">
        <v>0.25</v>
      </c>
      <c r="N33" s="13" t="s">
        <v>210</v>
      </c>
      <c r="O33" s="26">
        <v>0.25</v>
      </c>
      <c r="P33" s="17" t="s">
        <v>227</v>
      </c>
      <c r="Q33" s="17">
        <v>0.25</v>
      </c>
      <c r="R33" s="17" t="s">
        <v>290</v>
      </c>
      <c r="S33" s="17">
        <f>+K33+M33+O33+Q33</f>
        <v>1</v>
      </c>
      <c r="T33" s="17" t="s">
        <v>272</v>
      </c>
    </row>
    <row r="34" spans="2:20" s="11" customFormat="1" ht="69" customHeight="1" x14ac:dyDescent="0.3">
      <c r="B34" s="47"/>
      <c r="C34" s="13" t="s">
        <v>156</v>
      </c>
      <c r="D34" s="47"/>
      <c r="E34" s="47"/>
      <c r="F34" s="17" t="s">
        <v>55</v>
      </c>
      <c r="G34" s="17" t="s">
        <v>122</v>
      </c>
      <c r="H34" s="17">
        <v>10</v>
      </c>
      <c r="I34" s="17" t="s">
        <v>148</v>
      </c>
      <c r="J34" s="17" t="s">
        <v>54</v>
      </c>
      <c r="K34" s="26">
        <v>7</v>
      </c>
      <c r="L34" s="13" t="s">
        <v>208</v>
      </c>
      <c r="M34" s="26">
        <v>1</v>
      </c>
      <c r="N34" s="13" t="s">
        <v>291</v>
      </c>
      <c r="O34" s="26">
        <v>2</v>
      </c>
      <c r="P34" s="17" t="s">
        <v>228</v>
      </c>
      <c r="Q34" s="17">
        <v>5</v>
      </c>
      <c r="R34" s="13" t="s">
        <v>292</v>
      </c>
      <c r="S34" s="25">
        <v>1</v>
      </c>
      <c r="T34" s="17" t="s">
        <v>272</v>
      </c>
    </row>
    <row r="35" spans="2:20" s="11" customFormat="1" ht="132.75" customHeight="1" x14ac:dyDescent="0.3">
      <c r="B35" s="13" t="s">
        <v>56</v>
      </c>
      <c r="C35" s="13" t="s">
        <v>156</v>
      </c>
      <c r="D35" s="13" t="s">
        <v>57</v>
      </c>
      <c r="E35" s="13" t="s">
        <v>123</v>
      </c>
      <c r="F35" s="17" t="s">
        <v>58</v>
      </c>
      <c r="G35" s="17" t="s">
        <v>124</v>
      </c>
      <c r="H35" s="17">
        <v>2</v>
      </c>
      <c r="I35" s="17" t="s">
        <v>148</v>
      </c>
      <c r="J35" s="17" t="s">
        <v>31</v>
      </c>
      <c r="K35" s="28">
        <v>0.25</v>
      </c>
      <c r="L35" s="24" t="s">
        <v>205</v>
      </c>
      <c r="M35" s="28">
        <v>0.25</v>
      </c>
      <c r="N35" s="30" t="s">
        <v>241</v>
      </c>
      <c r="O35" s="28">
        <v>0</v>
      </c>
      <c r="P35" s="17" t="s">
        <v>242</v>
      </c>
      <c r="Q35" s="28">
        <v>0</v>
      </c>
      <c r="R35" s="17" t="s">
        <v>279</v>
      </c>
      <c r="S35" s="25">
        <v>0.5</v>
      </c>
      <c r="T35" s="17"/>
    </row>
    <row r="36" spans="2:20" s="11" customFormat="1" ht="115.5" customHeight="1" x14ac:dyDescent="0.3">
      <c r="B36" s="13" t="s">
        <v>59</v>
      </c>
      <c r="C36" s="13" t="s">
        <v>156</v>
      </c>
      <c r="D36" s="13" t="s">
        <v>165</v>
      </c>
      <c r="E36" s="13" t="s">
        <v>125</v>
      </c>
      <c r="F36" s="17" t="s">
        <v>60</v>
      </c>
      <c r="G36" s="17" t="s">
        <v>127</v>
      </c>
      <c r="H36" s="17" t="s">
        <v>126</v>
      </c>
      <c r="I36" s="17" t="s">
        <v>152</v>
      </c>
      <c r="J36" s="17" t="s">
        <v>31</v>
      </c>
      <c r="K36" s="34" t="s">
        <v>197</v>
      </c>
      <c r="L36" s="23" t="s">
        <v>195</v>
      </c>
      <c r="M36" s="34" t="s">
        <v>197</v>
      </c>
      <c r="N36" s="35" t="s">
        <v>214</v>
      </c>
      <c r="O36" s="34" t="s">
        <v>197</v>
      </c>
      <c r="P36" s="35" t="s">
        <v>233</v>
      </c>
      <c r="Q36" s="34" t="s">
        <v>197</v>
      </c>
      <c r="R36" s="30" t="s">
        <v>280</v>
      </c>
      <c r="S36" s="17"/>
      <c r="T36" s="17" t="s">
        <v>272</v>
      </c>
    </row>
    <row r="37" spans="2:20" s="11" customFormat="1" ht="193.5" customHeight="1" x14ac:dyDescent="0.3">
      <c r="B37" s="13" t="s">
        <v>61</v>
      </c>
      <c r="C37" s="13" t="s">
        <v>156</v>
      </c>
      <c r="D37" s="13" t="s">
        <v>62</v>
      </c>
      <c r="E37" s="13" t="s">
        <v>128</v>
      </c>
      <c r="F37" s="17" t="s">
        <v>63</v>
      </c>
      <c r="G37" s="17" t="s">
        <v>64</v>
      </c>
      <c r="H37" s="17">
        <v>1000</v>
      </c>
      <c r="I37" s="17" t="s">
        <v>154</v>
      </c>
      <c r="J37" s="17" t="s">
        <v>31</v>
      </c>
      <c r="K37" s="29">
        <v>623</v>
      </c>
      <c r="L37" s="23" t="s">
        <v>243</v>
      </c>
      <c r="M37" s="29">
        <v>747</v>
      </c>
      <c r="N37" s="36" t="s">
        <v>244</v>
      </c>
      <c r="O37" s="29">
        <f>2271-2008</f>
        <v>263</v>
      </c>
      <c r="P37" s="23" t="s">
        <v>245</v>
      </c>
      <c r="Q37" s="29">
        <v>168</v>
      </c>
      <c r="R37" s="17" t="s">
        <v>281</v>
      </c>
      <c r="S37" s="17"/>
      <c r="T37" s="17" t="s">
        <v>272</v>
      </c>
    </row>
    <row r="38" spans="2:20" s="11" customFormat="1" ht="289.8" x14ac:dyDescent="0.3">
      <c r="B38" s="13" t="s">
        <v>65</v>
      </c>
      <c r="C38" s="13" t="s">
        <v>156</v>
      </c>
      <c r="D38" s="13" t="s">
        <v>52</v>
      </c>
      <c r="E38" s="13" t="s">
        <v>180</v>
      </c>
      <c r="F38" s="17" t="s">
        <v>66</v>
      </c>
      <c r="G38" s="17" t="s">
        <v>129</v>
      </c>
      <c r="H38" s="25">
        <v>0.05</v>
      </c>
      <c r="I38" s="17" t="s">
        <v>149</v>
      </c>
      <c r="J38" s="17" t="s">
        <v>67</v>
      </c>
      <c r="K38" s="27">
        <f>((920000000-1037190718)/920000000)</f>
        <v>-0.12738121521739129</v>
      </c>
      <c r="L38" s="17" t="s">
        <v>224</v>
      </c>
      <c r="M38" s="27">
        <f>((920000000-1037190718)/920000000)</f>
        <v>-0.12738121521739129</v>
      </c>
      <c r="N38" s="17" t="s">
        <v>225</v>
      </c>
      <c r="O38" s="27">
        <f>((920000000-(200000000))/920000000)</f>
        <v>0.78260869565217395</v>
      </c>
      <c r="P38" s="17" t="s">
        <v>226</v>
      </c>
      <c r="Q38" s="27">
        <f>((920000000-(1035190718+200000000))/920000000)</f>
        <v>-0.34259860652173912</v>
      </c>
      <c r="R38" s="17" t="s">
        <v>262</v>
      </c>
      <c r="S38" s="27">
        <f>((920000000-(1035190718+200000000))/920000000)</f>
        <v>-0.34259860652173912</v>
      </c>
      <c r="T38" s="17" t="s">
        <v>263</v>
      </c>
    </row>
    <row r="39" spans="2:20" s="11" customFormat="1" ht="105" customHeight="1" x14ac:dyDescent="0.3">
      <c r="B39" s="47" t="s">
        <v>68</v>
      </c>
      <c r="C39" s="13" t="s">
        <v>156</v>
      </c>
      <c r="D39" s="13" t="s">
        <v>69</v>
      </c>
      <c r="E39" s="13" t="s">
        <v>130</v>
      </c>
      <c r="F39" s="17" t="s">
        <v>179</v>
      </c>
      <c r="G39" s="17" t="s">
        <v>131</v>
      </c>
      <c r="H39" s="25">
        <v>1</v>
      </c>
      <c r="I39" s="17" t="s">
        <v>149</v>
      </c>
      <c r="J39" s="17" t="s">
        <v>31</v>
      </c>
      <c r="K39" s="28">
        <v>1</v>
      </c>
      <c r="L39" s="17" t="s">
        <v>196</v>
      </c>
      <c r="M39" s="28">
        <v>1</v>
      </c>
      <c r="N39" s="17" t="s">
        <v>215</v>
      </c>
      <c r="O39" s="28">
        <v>1</v>
      </c>
      <c r="P39" s="17" t="s">
        <v>246</v>
      </c>
      <c r="Q39" s="28">
        <v>1</v>
      </c>
      <c r="R39" s="30" t="s">
        <v>282</v>
      </c>
      <c r="S39" s="17"/>
      <c r="T39" s="17" t="s">
        <v>272</v>
      </c>
    </row>
    <row r="40" spans="2:20" s="11" customFormat="1" ht="91.5" customHeight="1" x14ac:dyDescent="0.3">
      <c r="B40" s="47"/>
      <c r="C40" s="13" t="s">
        <v>156</v>
      </c>
      <c r="D40" s="13" t="s">
        <v>70</v>
      </c>
      <c r="E40" s="13" t="s">
        <v>182</v>
      </c>
      <c r="F40" s="17" t="s">
        <v>181</v>
      </c>
      <c r="G40" s="17" t="s">
        <v>132</v>
      </c>
      <c r="H40" s="25">
        <v>1</v>
      </c>
      <c r="I40" s="17" t="s">
        <v>149</v>
      </c>
      <c r="J40" s="17" t="s">
        <v>31</v>
      </c>
      <c r="K40" s="28">
        <v>1</v>
      </c>
      <c r="L40" s="17" t="s">
        <v>200</v>
      </c>
      <c r="M40" s="28">
        <v>1</v>
      </c>
      <c r="N40" s="17" t="s">
        <v>216</v>
      </c>
      <c r="O40" s="28">
        <v>0.87</v>
      </c>
      <c r="P40" s="23" t="s">
        <v>247</v>
      </c>
      <c r="Q40" s="28">
        <v>1</v>
      </c>
      <c r="R40" s="41" t="s">
        <v>283</v>
      </c>
      <c r="S40" s="17"/>
      <c r="T40" s="17" t="s">
        <v>272</v>
      </c>
    </row>
    <row r="41" spans="2:20" s="16" customFormat="1" ht="165.6" x14ac:dyDescent="0.3">
      <c r="B41" s="13" t="s">
        <v>71</v>
      </c>
      <c r="C41" s="13" t="s">
        <v>156</v>
      </c>
      <c r="D41" s="13" t="s">
        <v>72</v>
      </c>
      <c r="E41" s="13" t="s">
        <v>133</v>
      </c>
      <c r="F41" s="17" t="s">
        <v>183</v>
      </c>
      <c r="G41" s="17" t="s">
        <v>134</v>
      </c>
      <c r="H41" s="17">
        <v>1</v>
      </c>
      <c r="I41" s="17" t="s">
        <v>148</v>
      </c>
      <c r="J41" s="17" t="s">
        <v>19</v>
      </c>
      <c r="K41" s="29">
        <f>0/1</f>
        <v>0</v>
      </c>
      <c r="L41" s="17" t="s">
        <v>201</v>
      </c>
      <c r="M41" s="29">
        <v>0</v>
      </c>
      <c r="N41" s="17" t="s">
        <v>217</v>
      </c>
      <c r="O41" s="29">
        <v>0</v>
      </c>
      <c r="P41" s="17" t="s">
        <v>248</v>
      </c>
      <c r="Q41" s="29">
        <v>1</v>
      </c>
      <c r="R41" s="17" t="s">
        <v>284</v>
      </c>
      <c r="S41" s="17"/>
      <c r="T41" s="17" t="s">
        <v>272</v>
      </c>
    </row>
    <row r="42" spans="2:20" s="11" customFormat="1" ht="124.5" customHeight="1" x14ac:dyDescent="0.3">
      <c r="B42" s="13" t="s">
        <v>73</v>
      </c>
      <c r="C42" s="13" t="s">
        <v>155</v>
      </c>
      <c r="D42" s="13" t="s">
        <v>52</v>
      </c>
      <c r="E42" s="13" t="s">
        <v>184</v>
      </c>
      <c r="F42" s="17" t="s">
        <v>74</v>
      </c>
      <c r="G42" s="17" t="s">
        <v>75</v>
      </c>
      <c r="H42" s="25">
        <v>1</v>
      </c>
      <c r="I42" s="17" t="s">
        <v>149</v>
      </c>
      <c r="J42" s="17" t="s">
        <v>76</v>
      </c>
      <c r="K42" s="26">
        <v>0.25</v>
      </c>
      <c r="L42" s="13" t="s">
        <v>209</v>
      </c>
      <c r="M42" s="26">
        <v>0.25</v>
      </c>
      <c r="N42" s="13" t="s">
        <v>207</v>
      </c>
      <c r="O42" s="26">
        <v>0.25</v>
      </c>
      <c r="P42" s="13" t="s">
        <v>207</v>
      </c>
      <c r="Q42" s="26">
        <v>0.25</v>
      </c>
      <c r="R42" s="13" t="s">
        <v>264</v>
      </c>
      <c r="S42" s="37">
        <v>1</v>
      </c>
      <c r="T42" s="13" t="s">
        <v>265</v>
      </c>
    </row>
    <row r="43" spans="2:20" s="11" customFormat="1" ht="103.5" customHeight="1" x14ac:dyDescent="0.3">
      <c r="B43" s="13" t="s">
        <v>77</v>
      </c>
      <c r="C43" s="13" t="s">
        <v>156</v>
      </c>
      <c r="D43" s="13" t="s">
        <v>52</v>
      </c>
      <c r="E43" s="13" t="s">
        <v>187</v>
      </c>
      <c r="F43" s="17" t="s">
        <v>135</v>
      </c>
      <c r="G43" s="17" t="s">
        <v>136</v>
      </c>
      <c r="H43" s="17">
        <v>1</v>
      </c>
      <c r="I43" s="17" t="s">
        <v>148</v>
      </c>
      <c r="J43" s="17" t="s">
        <v>19</v>
      </c>
      <c r="K43" s="28">
        <v>0.25</v>
      </c>
      <c r="L43" s="17" t="s">
        <v>206</v>
      </c>
      <c r="M43" s="28">
        <v>0.5</v>
      </c>
      <c r="N43" s="17" t="s">
        <v>218</v>
      </c>
      <c r="O43" s="28">
        <v>1</v>
      </c>
      <c r="P43" s="17" t="s">
        <v>249</v>
      </c>
      <c r="Q43" s="25">
        <v>1</v>
      </c>
      <c r="R43" s="30" t="s">
        <v>285</v>
      </c>
      <c r="S43" s="25">
        <v>1</v>
      </c>
      <c r="T43" s="17" t="s">
        <v>272</v>
      </c>
    </row>
    <row r="44" spans="2:20" s="11" customFormat="1" ht="76.5" customHeight="1" x14ac:dyDescent="0.3">
      <c r="B44" s="47" t="s">
        <v>78</v>
      </c>
      <c r="C44" s="13" t="s">
        <v>156</v>
      </c>
      <c r="D44" s="47" t="s">
        <v>79</v>
      </c>
      <c r="E44" s="13" t="s">
        <v>186</v>
      </c>
      <c r="F44" s="17" t="s">
        <v>185</v>
      </c>
      <c r="G44" s="17" t="s">
        <v>81</v>
      </c>
      <c r="H44" s="17" t="s">
        <v>80</v>
      </c>
      <c r="I44" s="17" t="s">
        <v>148</v>
      </c>
      <c r="J44" s="17" t="s">
        <v>31</v>
      </c>
      <c r="K44" s="29">
        <v>0</v>
      </c>
      <c r="L44" s="17" t="s">
        <v>202</v>
      </c>
      <c r="M44" s="29">
        <v>0</v>
      </c>
      <c r="N44" s="17" t="s">
        <v>219</v>
      </c>
      <c r="O44" s="28">
        <v>0.5</v>
      </c>
      <c r="P44" s="23" t="s">
        <v>250</v>
      </c>
      <c r="Q44" s="28">
        <v>0.5</v>
      </c>
      <c r="R44" s="23" t="s">
        <v>286</v>
      </c>
      <c r="S44" s="25">
        <v>1</v>
      </c>
      <c r="T44" s="17" t="s">
        <v>272</v>
      </c>
    </row>
    <row r="45" spans="2:20" s="11" customFormat="1" ht="60" customHeight="1" x14ac:dyDescent="0.3">
      <c r="B45" s="47"/>
      <c r="C45" s="13" t="s">
        <v>156</v>
      </c>
      <c r="D45" s="47"/>
      <c r="E45" s="47" t="s">
        <v>188</v>
      </c>
      <c r="F45" s="17" t="s">
        <v>82</v>
      </c>
      <c r="G45" s="52" t="s">
        <v>83</v>
      </c>
      <c r="H45" s="57">
        <v>0.01</v>
      </c>
      <c r="I45" s="17" t="s">
        <v>149</v>
      </c>
      <c r="J45" s="17" t="s">
        <v>31</v>
      </c>
      <c r="K45" s="29">
        <v>0</v>
      </c>
      <c r="L45" s="17" t="s">
        <v>203</v>
      </c>
      <c r="M45" s="29">
        <v>0</v>
      </c>
      <c r="N45" s="17" t="s">
        <v>220</v>
      </c>
      <c r="O45" s="28">
        <v>0.5</v>
      </c>
      <c r="P45" s="17" t="s">
        <v>251</v>
      </c>
      <c r="Q45" s="28">
        <v>0.5</v>
      </c>
      <c r="R45" s="30" t="s">
        <v>287</v>
      </c>
      <c r="S45" s="25">
        <v>1</v>
      </c>
      <c r="T45" s="17" t="s">
        <v>272</v>
      </c>
    </row>
    <row r="46" spans="2:20" s="11" customFormat="1" ht="80.25" customHeight="1" x14ac:dyDescent="0.3">
      <c r="B46" s="47"/>
      <c r="C46" s="13" t="s">
        <v>156</v>
      </c>
      <c r="D46" s="13" t="s">
        <v>84</v>
      </c>
      <c r="E46" s="47"/>
      <c r="F46" s="17" t="s">
        <v>85</v>
      </c>
      <c r="G46" s="52"/>
      <c r="H46" s="57"/>
      <c r="I46" s="17" t="s">
        <v>149</v>
      </c>
      <c r="J46" s="17" t="s">
        <v>31</v>
      </c>
      <c r="K46" s="28">
        <v>0.25</v>
      </c>
      <c r="L46" s="17" t="s">
        <v>204</v>
      </c>
      <c r="M46" s="28">
        <v>0.25</v>
      </c>
      <c r="N46" s="17" t="s">
        <v>221</v>
      </c>
      <c r="O46" s="28">
        <v>0.25</v>
      </c>
      <c r="P46" s="17" t="s">
        <v>252</v>
      </c>
      <c r="Q46" s="28">
        <v>0.25</v>
      </c>
      <c r="R46" s="30" t="s">
        <v>288</v>
      </c>
      <c r="S46" s="25">
        <v>1</v>
      </c>
      <c r="T46" s="17" t="s">
        <v>272</v>
      </c>
    </row>
    <row r="47" spans="2:20" ht="13.8" x14ac:dyDescent="0.3">
      <c r="S47" s="64">
        <f>(+S46+S45+S44+S43+S38+S35+S34+S30+S26+S25+S24+S23+S22+S20+S19+S18)/17</f>
        <v>0.81514125843989771</v>
      </c>
    </row>
    <row r="48" spans="2:20" ht="20.25" customHeight="1" x14ac:dyDescent="0.3">
      <c r="B48" s="50" t="s">
        <v>86</v>
      </c>
      <c r="C48" s="51"/>
      <c r="D48" s="51"/>
      <c r="E48" s="51"/>
      <c r="F48" s="8"/>
      <c r="G48" s="8"/>
      <c r="H48" s="8"/>
      <c r="I48" s="8"/>
    </row>
    <row r="49" spans="2:9" ht="17.25" customHeight="1" x14ac:dyDescent="0.3">
      <c r="B49" s="48" t="s">
        <v>87</v>
      </c>
      <c r="C49" s="49"/>
      <c r="D49" s="49"/>
      <c r="E49" s="49"/>
      <c r="F49" s="9"/>
      <c r="G49" s="10"/>
      <c r="H49" s="10"/>
      <c r="I49" s="10"/>
    </row>
    <row r="50" spans="2:9" ht="17.25" customHeight="1" x14ac:dyDescent="0.3">
      <c r="B50" s="48" t="s">
        <v>88</v>
      </c>
      <c r="C50" s="49"/>
      <c r="D50" s="49"/>
      <c r="E50" s="49"/>
      <c r="F50" s="10"/>
      <c r="G50" s="10"/>
      <c r="H50" s="10"/>
      <c r="I50" s="10"/>
    </row>
    <row r="51" spans="2:9" ht="17.25" customHeight="1" x14ac:dyDescent="0.3">
      <c r="B51" s="48" t="s">
        <v>89</v>
      </c>
      <c r="C51" s="49"/>
      <c r="D51" s="49"/>
      <c r="E51" s="49"/>
      <c r="F51" s="9"/>
      <c r="G51" s="10"/>
      <c r="H51" s="10"/>
      <c r="I51" s="10"/>
    </row>
    <row r="52" spans="2:9" ht="17.25" customHeight="1" x14ac:dyDescent="0.3">
      <c r="B52" s="48" t="s">
        <v>90</v>
      </c>
      <c r="C52" s="49"/>
      <c r="D52" s="49"/>
      <c r="E52" s="49"/>
      <c r="F52" s="9"/>
      <c r="G52" s="10"/>
      <c r="H52" s="10"/>
      <c r="I52" s="10"/>
    </row>
    <row r="53" spans="2:9" ht="13.8" x14ac:dyDescent="0.3"/>
    <row r="54" spans="2:9" ht="23.25" customHeight="1" x14ac:dyDescent="0.3">
      <c r="B54" s="7" t="s">
        <v>91</v>
      </c>
      <c r="C54" s="7"/>
      <c r="D54" s="6"/>
      <c r="E54" s="6"/>
    </row>
    <row r="55" spans="2:9" ht="13.8" x14ac:dyDescent="0.3">
      <c r="B55" s="4" t="s">
        <v>92</v>
      </c>
      <c r="C55" s="4"/>
      <c r="D55" s="4" t="s">
        <v>93</v>
      </c>
      <c r="E55" s="3" t="s">
        <v>137</v>
      </c>
    </row>
    <row r="56" spans="2:9" ht="13.8" x14ac:dyDescent="0.3">
      <c r="B56" s="5"/>
      <c r="C56" s="5"/>
      <c r="D56" s="5"/>
      <c r="E56" s="3"/>
    </row>
    <row r="57" spans="2:9" ht="13.8" x14ac:dyDescent="0.3">
      <c r="B57" s="5"/>
      <c r="C57" s="5"/>
      <c r="D57" s="5"/>
      <c r="E57" s="3"/>
    </row>
    <row r="60" spans="2:9" ht="13.8" x14ac:dyDescent="0.3"/>
    <row r="61" spans="2:9" ht="13.8" x14ac:dyDescent="0.3"/>
  </sheetData>
  <autoFilter ref="B17:J46" xr:uid="{00000000-0009-0000-0000-000000000000}"/>
  <mergeCells count="47">
    <mergeCell ref="S16:T16"/>
    <mergeCell ref="E2:T2"/>
    <mergeCell ref="E4:T4"/>
    <mergeCell ref="E5:T5"/>
    <mergeCell ref="E6:T6"/>
    <mergeCell ref="E7:T7"/>
    <mergeCell ref="E3:T3"/>
    <mergeCell ref="B44:B46"/>
    <mergeCell ref="D44:D45"/>
    <mergeCell ref="B6:D6"/>
    <mergeCell ref="B3:D3"/>
    <mergeCell ref="B4:D4"/>
    <mergeCell ref="B5:D5"/>
    <mergeCell ref="B12:J12"/>
    <mergeCell ref="H45:H46"/>
    <mergeCell ref="E8:T8"/>
    <mergeCell ref="E9:T9"/>
    <mergeCell ref="E10:T10"/>
    <mergeCell ref="B13:T13"/>
    <mergeCell ref="K16:L16"/>
    <mergeCell ref="M16:N16"/>
    <mergeCell ref="O16:P16"/>
    <mergeCell ref="Q16:R16"/>
    <mergeCell ref="E33:E34"/>
    <mergeCell ref="B14:J14"/>
    <mergeCell ref="B19:B20"/>
    <mergeCell ref="D19:D20"/>
    <mergeCell ref="E21:E22"/>
    <mergeCell ref="D21:D22"/>
    <mergeCell ref="B21:B22"/>
    <mergeCell ref="H21:H22"/>
    <mergeCell ref="D1:S1"/>
    <mergeCell ref="B16:J16"/>
    <mergeCell ref="D23:D25"/>
    <mergeCell ref="B39:B40"/>
    <mergeCell ref="B52:E52"/>
    <mergeCell ref="B51:E51"/>
    <mergeCell ref="E45:E46"/>
    <mergeCell ref="B23:B25"/>
    <mergeCell ref="B26:B27"/>
    <mergeCell ref="D26:D27"/>
    <mergeCell ref="B50:E50"/>
    <mergeCell ref="B48:E48"/>
    <mergeCell ref="B49:E49"/>
    <mergeCell ref="G45:G46"/>
    <mergeCell ref="D33:D34"/>
    <mergeCell ref="B33:B34"/>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inculos xmlns="01640979-21e2-4421-a22b-8dd073298a66">
      <Url xsi:nil="true"/>
      <Description xsi:nil="true"/>
    </Vinculos>
    <SharedWithUsers xmlns="f0184f8d-bdb0-429a-9d3a-0f9da1dd7745">
      <UserInfo>
        <DisplayName>EDGAR JOSE JACOME CONTRERAS</DisplayName>
        <AccountId>13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494794E2F1F147A187F2716B2C6172" ma:contentTypeVersion="14" ma:contentTypeDescription="Create a new document." ma:contentTypeScope="" ma:versionID="cd0c5a749de916657818dfe2e8578053">
  <xsd:schema xmlns:xsd="http://www.w3.org/2001/XMLSchema" xmlns:xs="http://www.w3.org/2001/XMLSchema" xmlns:p="http://schemas.microsoft.com/office/2006/metadata/properties" xmlns:ns2="f0184f8d-bdb0-429a-9d3a-0f9da1dd7745" xmlns:ns3="01640979-21e2-4421-a22b-8dd073298a66" targetNamespace="http://schemas.microsoft.com/office/2006/metadata/properties" ma:root="true" ma:fieldsID="87f442e1181b37cb500fa5bff5950cc9" ns2:_="" ns3:_="">
    <xsd:import namespace="f0184f8d-bdb0-429a-9d3a-0f9da1dd7745"/>
    <xsd:import namespace="01640979-21e2-4421-a22b-8dd073298a6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LengthInSeconds" minOccurs="0"/>
                <xsd:element ref="ns3:Vinculo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184f8d-bdb0-429a-9d3a-0f9da1dd774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640979-21e2-4421-a22b-8dd073298a6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Vinculos" ma:index="19" nillable="true" ma:displayName="Vinculos" ma:format="Hyperlink" ma:internalName="Vinculo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734B61-9358-4FB9-8633-3B02F8807295}">
  <ds:schemaRefs>
    <ds:schemaRef ds:uri="http://schemas.microsoft.com/sharepoint/v3/contenttype/forms"/>
  </ds:schemaRefs>
</ds:datastoreItem>
</file>

<file path=customXml/itemProps2.xml><?xml version="1.0" encoding="utf-8"?>
<ds:datastoreItem xmlns:ds="http://schemas.openxmlformats.org/officeDocument/2006/customXml" ds:itemID="{2BD685D9-ABEB-463A-9D4E-A818E5AD2DDE}">
  <ds:schemaRefs>
    <ds:schemaRef ds:uri="http://schemas.microsoft.com/office/2006/metadata/properties"/>
    <ds:schemaRef ds:uri="http://schemas.microsoft.com/office/infopath/2007/PartnerControls"/>
    <ds:schemaRef ds:uri="01640979-21e2-4421-a22b-8dd073298a66"/>
    <ds:schemaRef ds:uri="f0184f8d-bdb0-429a-9d3a-0f9da1dd7745"/>
  </ds:schemaRefs>
</ds:datastoreItem>
</file>

<file path=customXml/itemProps3.xml><?xml version="1.0" encoding="utf-8"?>
<ds:datastoreItem xmlns:ds="http://schemas.openxmlformats.org/officeDocument/2006/customXml" ds:itemID="{25F73752-E21B-4B63-B805-01D852E515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184f8d-bdb0-429a-9d3a-0f9da1dd7745"/>
    <ds:schemaRef ds:uri="01640979-21e2-4421-a22b-8dd073298a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MARGARETH TAMARA TORRES</dc:creator>
  <cp:keywords/>
  <dc:description/>
  <cp:lastModifiedBy>LEANDRA MAYDETH DURAN CORTES</cp:lastModifiedBy>
  <cp:revision/>
  <dcterms:created xsi:type="dcterms:W3CDTF">2024-04-09T20:54:52Z</dcterms:created>
  <dcterms:modified xsi:type="dcterms:W3CDTF">2025-05-02T16:15:41Z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0x010100BD494794E2F1F147A187F2716B2C6172</vt:lpwstr>
  </property>
</Properties>
</file>