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ocumenttasks/documenttask2.xml" ContentType="application/vnd.ms-excel.documenttasks+xml"/>
  <Override PartName="/xl/comments3.xml" ContentType="application/vnd.openxmlformats-officedocument.spreadsheetml.comments+xml"/>
  <Override PartName="/xl/threadedComments/threadedComment3.xml" ContentType="application/vnd.ms-excel.threadedcomments+xml"/>
  <Override PartName="/xl/documenttasks/documenttask3.xml" ContentType="application/vnd.ms-excel.documenttasks+xml"/>
  <Override PartName="/xl/comments4.xml" ContentType="application/vnd.openxmlformats-officedocument.spreadsheetml.comments+xml"/>
  <Override PartName="/xl/threadedComments/threadedComment4.xml" ContentType="application/vnd.ms-excel.threadedcomments+xml"/>
  <Override PartName="/xl/documenttasks/documenttask4.xml" ContentType="application/vnd.ms-excel.documenttasks+xml"/>
  <Override PartName="/xl/pivotTables/pivotTable1.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d.docs.live.net/e494ceeb97d0e7de/Documentos/1. MIN. Energía/SIG/Plan de acción/2025/"/>
    </mc:Choice>
  </mc:AlternateContent>
  <xr:revisionPtr revIDLastSave="3392" documentId="11_7E4E55BF84DCCEE3ED7FF6F99031F45BFA722949" xr6:coauthVersionLast="47" xr6:coauthVersionMax="47" xr10:uidLastSave="{B9C7C47E-1781-41BD-838D-0822C8CA5C5E}"/>
  <bookViews>
    <workbookView xWindow="-110" yWindow="-110" windowWidth="19420" windowHeight="10300" firstSheet="5" activeTab="5" xr2:uid="{00000000-000D-0000-FFFF-FFFF00000000}"/>
  </bookViews>
  <sheets>
    <sheet name="Areas transversales" sheetId="1" state="hidden" r:id="rId1"/>
    <sheet name="Areas transversales %" sheetId="5" state="hidden" r:id="rId2"/>
    <sheet name="Áreas misionales" sheetId="7" state="hidden" r:id="rId3"/>
    <sheet name="Áreas misionales %" sheetId="6" state="hidden" r:id="rId4"/>
    <sheet name="Compilado." sheetId="9" state="hidden" r:id="rId5"/>
    <sheet name="Seguimiento PAA 1er trimestre" sheetId="8" r:id="rId6"/>
    <sheet name="Avance por dependencia" sheetId="11" state="hidden" r:id="rId7"/>
    <sheet name="Objetivos del SIG" sheetId="12" state="hidden" r:id="rId8"/>
    <sheet name="Tipo de indicador" sheetId="13" state="hidden" r:id="rId9"/>
    <sheet name="Por proceso" sheetId="14" state="hidden" r:id="rId10"/>
    <sheet name="Tipo de proceso" sheetId="15" state="hidden" r:id="rId11"/>
    <sheet name="Listas Desplegables" sheetId="4" state="hidden" r:id="rId12"/>
    <sheet name="Desplegables" sheetId="3" state="hidden" r:id="rId13"/>
  </sheets>
  <definedNames>
    <definedName name="_xlnm._FilterDatabase" localSheetId="2" hidden="1">'Áreas misionales'!$A$3:$U$105</definedName>
    <definedName name="_xlnm._FilterDatabase" localSheetId="3" hidden="1">'Áreas misionales %'!$A$3:$U$105</definedName>
    <definedName name="_xlnm._FilterDatabase" localSheetId="0" hidden="1">'Areas transversales'!$A$1:$S$127</definedName>
    <definedName name="_xlnm._FilterDatabase" localSheetId="1" hidden="1">'Areas transversales %'!$A$1:$S$127</definedName>
    <definedName name="_xlnm._FilterDatabase" localSheetId="4" hidden="1">'Compilado.'!$A$1:$S$127</definedName>
    <definedName name="_xlnm._FilterDatabase" localSheetId="5" hidden="1">'Seguimiento PAA 1er trimestre'!$A$1:$U$229</definedName>
    <definedName name="_xlnm.Print_Area" localSheetId="2">'Áreas misionales'!$A$1:$Z$119</definedName>
    <definedName name="_xlnm.Print_Area" localSheetId="3">'Áreas misionales %'!$A$1:$Z$105</definedName>
    <definedName name="_xlnm.Print_Area" localSheetId="0">'Areas transversales'!$A$1:$T$128</definedName>
    <definedName name="_xlnm.Print_Area" localSheetId="1">'Areas transversales %'!$A$1:$T$128</definedName>
    <definedName name="_xlnm.Print_Area" localSheetId="4">'Compilado.'!$A$1:$T$230</definedName>
    <definedName name="_xlnm.Print_Area" localSheetId="5">'Seguimiento PAA 1er trimestre'!$A$1:$U$230</definedName>
  </definedNames>
  <calcPr calcId="191028"/>
  <pivotCaches>
    <pivotCache cacheId="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9" i="8" l="1" a="1"/>
  <c r="P229" i="8" s="1"/>
  <c r="P228" i="8" a="1"/>
  <c r="P228" i="8" s="1"/>
  <c r="P227" i="8" a="1"/>
  <c r="P227" i="8" s="1"/>
  <c r="P226" i="8" a="1"/>
  <c r="P226" i="8" s="1"/>
  <c r="P225" i="8" a="1"/>
  <c r="P225" i="8" s="1"/>
  <c r="P224" i="8" a="1"/>
  <c r="P224" i="8" s="1"/>
  <c r="P223" i="8" a="1"/>
  <c r="P223" i="8" s="1"/>
  <c r="P222" i="8" a="1"/>
  <c r="P222" i="8" s="1"/>
  <c r="P221" i="8" a="1"/>
  <c r="P221" i="8" s="1"/>
  <c r="P220" i="8" a="1"/>
  <c r="P220" i="8" s="1"/>
  <c r="P219" i="8" a="1"/>
  <c r="P219" i="8" s="1"/>
  <c r="P218" i="8" a="1"/>
  <c r="P218" i="8" s="1"/>
  <c r="P217" i="8" a="1"/>
  <c r="P217" i="8" s="1"/>
  <c r="P216" i="8" a="1"/>
  <c r="P216" i="8" s="1"/>
  <c r="P215" i="8" a="1"/>
  <c r="P215" i="8" s="1"/>
  <c r="P214" i="8" a="1"/>
  <c r="P214" i="8" s="1"/>
  <c r="P213" i="8" a="1"/>
  <c r="P213" i="8" s="1"/>
  <c r="P212" i="8" a="1"/>
  <c r="P212" i="8" s="1"/>
  <c r="P211" i="8" a="1"/>
  <c r="P211" i="8" s="1"/>
  <c r="P210" i="8" a="1"/>
  <c r="P210" i="8" s="1"/>
  <c r="P209" i="8" a="1"/>
  <c r="P209" i="8" s="1"/>
  <c r="P208" i="8" a="1"/>
  <c r="P208" i="8" s="1"/>
  <c r="P207" i="8" a="1"/>
  <c r="P207" i="8" s="1"/>
  <c r="P206" i="8" a="1"/>
  <c r="P206" i="8" s="1"/>
  <c r="P205" i="8" a="1"/>
  <c r="P205" i="8" s="1"/>
  <c r="P204" i="8" a="1"/>
  <c r="P204" i="8" s="1"/>
  <c r="P203" i="8" a="1"/>
  <c r="P203" i="8" s="1"/>
  <c r="P202" i="8" a="1"/>
  <c r="P202" i="8" s="1"/>
  <c r="P201" i="8" a="1"/>
  <c r="P201" i="8" s="1"/>
  <c r="P200" i="8" a="1"/>
  <c r="P200" i="8" s="1"/>
  <c r="P199" i="8" a="1"/>
  <c r="P199" i="8" s="1"/>
  <c r="P198" i="8" a="1"/>
  <c r="P198" i="8" s="1"/>
  <c r="P197" i="8" a="1"/>
  <c r="P197" i="8" s="1"/>
  <c r="P196" i="8" a="1"/>
  <c r="P196" i="8" s="1"/>
  <c r="P195" i="8" a="1"/>
  <c r="P195" i="8" s="1"/>
  <c r="P194" i="8" a="1"/>
  <c r="P194" i="8" s="1"/>
  <c r="P193" i="8" a="1"/>
  <c r="P193" i="8" s="1"/>
  <c r="P192" i="8" a="1"/>
  <c r="P192" i="8" s="1"/>
  <c r="P191" i="8" a="1"/>
  <c r="P191" i="8" s="1"/>
  <c r="P190" i="8" a="1"/>
  <c r="P190" i="8" s="1"/>
  <c r="P189" i="8" a="1"/>
  <c r="P189" i="8" s="1"/>
  <c r="P188" i="8" a="1"/>
  <c r="P188" i="8" s="1"/>
  <c r="P187" i="8" a="1"/>
  <c r="P187" i="8" s="1"/>
  <c r="P186" i="8" a="1"/>
  <c r="P186" i="8" s="1"/>
  <c r="P185" i="8" a="1"/>
  <c r="P185" i="8" s="1"/>
  <c r="P184" i="8" a="1"/>
  <c r="P184" i="8" s="1"/>
  <c r="P183" i="8" a="1"/>
  <c r="P183" i="8" s="1"/>
  <c r="P182" i="8" a="1"/>
  <c r="P182" i="8" s="1"/>
  <c r="P181" i="8" a="1"/>
  <c r="P181" i="8" s="1"/>
  <c r="P180" i="8" a="1"/>
  <c r="P180" i="8" s="1"/>
  <c r="P179" i="8" a="1"/>
  <c r="P179" i="8" s="1"/>
  <c r="P178" i="8" a="1"/>
  <c r="P178" i="8" s="1"/>
  <c r="P177" i="8" a="1"/>
  <c r="P177" i="8" s="1"/>
  <c r="P176" i="8" a="1"/>
  <c r="P176" i="8" s="1"/>
  <c r="P175" i="8" a="1"/>
  <c r="P175" i="8" s="1"/>
  <c r="P174" i="8" a="1"/>
  <c r="P174" i="8" s="1"/>
  <c r="P173" i="8" a="1"/>
  <c r="P173" i="8" s="1"/>
  <c r="P172" i="8" a="1"/>
  <c r="P172" i="8" s="1"/>
  <c r="P171" i="8" a="1"/>
  <c r="P171" i="8" s="1"/>
  <c r="P170" i="8" a="1"/>
  <c r="P170" i="8" s="1"/>
  <c r="P169" i="8" a="1"/>
  <c r="P169" i="8" s="1"/>
  <c r="P168" i="8" a="1"/>
  <c r="P168" i="8" s="1"/>
  <c r="P167" i="8" a="1"/>
  <c r="P167" i="8" s="1"/>
  <c r="P166" i="8" a="1"/>
  <c r="P166" i="8" s="1"/>
  <c r="P165" i="8" a="1"/>
  <c r="P165" i="8" s="1"/>
  <c r="P164" i="8" a="1"/>
  <c r="P164" i="8" s="1"/>
  <c r="P163" i="8" a="1"/>
  <c r="P163" i="8" s="1"/>
  <c r="P162" i="8" a="1"/>
  <c r="P162" i="8" s="1"/>
  <c r="P161" i="8" a="1"/>
  <c r="P161" i="8" s="1"/>
  <c r="P160" i="8" a="1"/>
  <c r="P160" i="8" s="1"/>
  <c r="P159" i="8" a="1"/>
  <c r="P159" i="8" s="1"/>
  <c r="P158" i="8" a="1"/>
  <c r="P158" i="8" s="1"/>
  <c r="P157" i="8" a="1"/>
  <c r="P157" i="8" s="1"/>
  <c r="P156" i="8" a="1"/>
  <c r="P156" i="8" s="1"/>
  <c r="P155" i="8" a="1"/>
  <c r="P155" i="8" s="1"/>
  <c r="P154" i="8" a="1"/>
  <c r="P154" i="8" s="1"/>
  <c r="P153" i="8" a="1"/>
  <c r="P153" i="8" s="1"/>
  <c r="P152" i="8" a="1"/>
  <c r="P152" i="8" s="1"/>
  <c r="P151" i="8" a="1"/>
  <c r="P151" i="8" s="1"/>
  <c r="P150" i="8" a="1"/>
  <c r="P150" i="8" s="1"/>
  <c r="P149" i="8" a="1"/>
  <c r="P149" i="8" s="1"/>
  <c r="P148" i="8" a="1"/>
  <c r="P148" i="8" s="1"/>
  <c r="P147" i="8" a="1"/>
  <c r="P147" i="8" s="1"/>
  <c r="P146" i="8" a="1"/>
  <c r="P146" i="8" s="1"/>
  <c r="P145" i="8" a="1"/>
  <c r="P145" i="8" s="1"/>
  <c r="P144" i="8" a="1"/>
  <c r="P144" i="8" s="1"/>
  <c r="P143" i="8" a="1"/>
  <c r="P143" i="8" s="1"/>
  <c r="P142" i="8" a="1"/>
  <c r="P142" i="8" s="1"/>
  <c r="P141" i="8" a="1"/>
  <c r="P141" i="8" s="1"/>
  <c r="P140" i="8" a="1"/>
  <c r="P140" i="8" s="1"/>
  <c r="P139" i="8" a="1"/>
  <c r="P139" i="8" s="1"/>
  <c r="P138" i="8" a="1"/>
  <c r="P138" i="8" s="1"/>
  <c r="P137" i="8" a="1"/>
  <c r="P137" i="8" s="1"/>
  <c r="P136" i="8" a="1"/>
  <c r="P136" i="8" s="1"/>
  <c r="P135" i="8" a="1"/>
  <c r="P135" i="8" s="1"/>
  <c r="P134" i="8" a="1"/>
  <c r="P134" i="8" s="1"/>
  <c r="P133" i="8" a="1"/>
  <c r="P133" i="8" s="1"/>
  <c r="P132" i="8" a="1"/>
  <c r="P132" i="8" s="1"/>
  <c r="P131" i="8" a="1"/>
  <c r="P131" i="8" s="1"/>
  <c r="P130" i="8" a="1"/>
  <c r="P130" i="8" s="1"/>
  <c r="P129" i="8" a="1"/>
  <c r="P129" i="8" s="1"/>
  <c r="P128" i="8" a="1"/>
  <c r="P128" i="8" s="1"/>
  <c r="P127" i="8" a="1"/>
  <c r="P127" i="8" s="1"/>
  <c r="P126" i="8" a="1"/>
  <c r="P126" i="8" s="1"/>
  <c r="P125" i="8" a="1"/>
  <c r="P125" i="8" s="1"/>
  <c r="P124" i="8" a="1"/>
  <c r="P124" i="8" s="1"/>
  <c r="P123" i="8" a="1"/>
  <c r="P123" i="8" s="1"/>
  <c r="P122" i="8" a="1"/>
  <c r="P122" i="8" s="1"/>
  <c r="P121" i="8" a="1"/>
  <c r="P121" i="8" s="1"/>
  <c r="P120" i="8" a="1"/>
  <c r="P120" i="8" s="1"/>
  <c r="P119" i="8" a="1"/>
  <c r="P119" i="8" s="1"/>
  <c r="P118" i="8" a="1"/>
  <c r="P118" i="8" s="1"/>
  <c r="P117" i="8" a="1"/>
  <c r="P117" i="8" s="1"/>
  <c r="P116" i="8" a="1"/>
  <c r="P116" i="8" s="1"/>
  <c r="P115" i="8" a="1"/>
  <c r="P115" i="8" s="1"/>
  <c r="P114" i="8" a="1"/>
  <c r="P114" i="8" s="1"/>
  <c r="P113" i="8" a="1"/>
  <c r="P113" i="8" s="1"/>
  <c r="P112" i="8" a="1"/>
  <c r="P112" i="8" s="1"/>
  <c r="P111" i="8" a="1"/>
  <c r="P111" i="8" s="1"/>
  <c r="P110" i="8" a="1"/>
  <c r="P110" i="8" s="1"/>
  <c r="P109" i="8" a="1"/>
  <c r="P109" i="8" s="1"/>
  <c r="P108" i="8" a="1"/>
  <c r="P108" i="8" s="1"/>
  <c r="P107" i="8" a="1"/>
  <c r="P107" i="8" s="1"/>
  <c r="P106" i="8" a="1"/>
  <c r="P106" i="8" s="1"/>
  <c r="P105" i="8" a="1"/>
  <c r="P105" i="8" s="1"/>
  <c r="P104" i="8" a="1"/>
  <c r="P104" i="8" s="1"/>
  <c r="P103" i="8" a="1"/>
  <c r="P103" i="8" s="1"/>
  <c r="P102" i="8" a="1"/>
  <c r="P102" i="8" s="1"/>
  <c r="P101" i="8" a="1"/>
  <c r="P101" i="8" s="1"/>
  <c r="P100" i="8" a="1"/>
  <c r="P100" i="8" s="1"/>
  <c r="P99" i="8" a="1"/>
  <c r="P99" i="8" s="1"/>
  <c r="P98" i="8" a="1"/>
  <c r="P98" i="8" s="1"/>
  <c r="P97" i="8" a="1"/>
  <c r="P97" i="8" s="1"/>
  <c r="P96" i="8" a="1"/>
  <c r="P96" i="8" s="1"/>
  <c r="P95" i="8" a="1"/>
  <c r="P95" i="8" s="1"/>
  <c r="P94" i="8" a="1"/>
  <c r="P94" i="8" s="1"/>
  <c r="P93" i="8" a="1"/>
  <c r="P93" i="8" s="1"/>
  <c r="P92" i="8" a="1"/>
  <c r="P92" i="8" s="1"/>
  <c r="P91" i="8" a="1"/>
  <c r="P91" i="8" s="1"/>
  <c r="P90" i="8" a="1"/>
  <c r="P90" i="8" s="1"/>
  <c r="P89" i="8" a="1"/>
  <c r="P89" i="8" s="1"/>
  <c r="P88" i="8" a="1"/>
  <c r="P88" i="8" s="1"/>
  <c r="P87" i="8" a="1"/>
  <c r="P87" i="8" s="1"/>
  <c r="P86" i="8" a="1"/>
  <c r="P86" i="8" s="1"/>
  <c r="P85" i="8" a="1"/>
  <c r="P85" i="8" s="1"/>
  <c r="P84" i="8" a="1"/>
  <c r="P84" i="8" s="1"/>
  <c r="P83" i="8" a="1"/>
  <c r="P83" i="8" s="1"/>
  <c r="P82" i="8" a="1"/>
  <c r="P82" i="8" s="1"/>
  <c r="P81" i="8" a="1"/>
  <c r="P81" i="8" s="1"/>
  <c r="P80" i="8" a="1"/>
  <c r="P80" i="8" s="1"/>
  <c r="P79" i="8" a="1"/>
  <c r="P79" i="8" s="1"/>
  <c r="P78" i="8" a="1"/>
  <c r="P78" i="8" s="1"/>
  <c r="P77" i="8" a="1"/>
  <c r="P77" i="8" s="1"/>
  <c r="P76" i="8" a="1"/>
  <c r="P76" i="8" s="1"/>
  <c r="P75" i="8" a="1"/>
  <c r="P75" i="8" s="1"/>
  <c r="P74" i="8" a="1"/>
  <c r="P74" i="8" s="1"/>
  <c r="P73" i="8" a="1"/>
  <c r="P73" i="8" s="1"/>
  <c r="P72" i="8" a="1"/>
  <c r="P72" i="8" s="1"/>
  <c r="P71" i="8" a="1"/>
  <c r="P71" i="8" s="1"/>
  <c r="P70" i="8" a="1"/>
  <c r="P70" i="8" s="1"/>
  <c r="P69" i="8" a="1"/>
  <c r="P69" i="8" s="1"/>
  <c r="P68" i="8" a="1"/>
  <c r="P68" i="8" s="1"/>
  <c r="P67" i="8" a="1"/>
  <c r="P67" i="8" s="1"/>
  <c r="P66" i="8" a="1"/>
  <c r="P66" i="8" s="1"/>
  <c r="P65" i="8" a="1"/>
  <c r="P65" i="8" s="1"/>
  <c r="P64" i="8" a="1"/>
  <c r="P64" i="8" s="1"/>
  <c r="P63" i="8" a="1"/>
  <c r="P63" i="8" s="1"/>
  <c r="P62" i="8" a="1"/>
  <c r="P62" i="8" s="1"/>
  <c r="P61" i="8" a="1"/>
  <c r="P61" i="8" s="1"/>
  <c r="P60" i="8" a="1"/>
  <c r="P60" i="8" s="1"/>
  <c r="P59" i="8" a="1"/>
  <c r="P59" i="8" s="1"/>
  <c r="P58" i="8" a="1"/>
  <c r="P58" i="8" s="1"/>
  <c r="P57" i="8" a="1"/>
  <c r="P57" i="8" s="1"/>
  <c r="P56" i="8" a="1"/>
  <c r="P56" i="8" s="1"/>
  <c r="P55" i="8" a="1"/>
  <c r="P55" i="8" s="1"/>
  <c r="P54" i="8" a="1"/>
  <c r="P54" i="8" s="1"/>
  <c r="P53" i="8" a="1"/>
  <c r="P53" i="8" s="1"/>
  <c r="P52" i="8" a="1"/>
  <c r="P52" i="8" s="1"/>
  <c r="P51" i="8" a="1"/>
  <c r="P51" i="8" s="1"/>
  <c r="P50" i="8" a="1"/>
  <c r="P50" i="8" s="1"/>
  <c r="P49" i="8" a="1"/>
  <c r="P49" i="8" s="1"/>
  <c r="P48" i="8" a="1"/>
  <c r="P48" i="8" s="1"/>
  <c r="P47" i="8" a="1"/>
  <c r="P47" i="8" s="1"/>
  <c r="P46" i="8" a="1"/>
  <c r="P46" i="8" s="1"/>
  <c r="P45" i="8" a="1"/>
  <c r="P45" i="8" s="1"/>
  <c r="P44" i="8" a="1"/>
  <c r="P44" i="8" s="1"/>
  <c r="P43" i="8" a="1"/>
  <c r="P43" i="8" s="1"/>
  <c r="P42" i="8" a="1"/>
  <c r="P42" i="8" s="1"/>
  <c r="P41" i="8" a="1"/>
  <c r="P41" i="8" s="1"/>
  <c r="P40" i="8" a="1"/>
  <c r="P40" i="8" s="1"/>
  <c r="P39" i="8" a="1"/>
  <c r="P39" i="8" s="1"/>
  <c r="P38" i="8" a="1"/>
  <c r="P38" i="8" s="1"/>
  <c r="P37" i="8" a="1"/>
  <c r="P37" i="8" s="1"/>
  <c r="P36" i="8" a="1"/>
  <c r="P36" i="8" s="1"/>
  <c r="P35" i="8" a="1"/>
  <c r="P35" i="8" s="1"/>
  <c r="P34" i="8" a="1"/>
  <c r="P34" i="8" s="1"/>
  <c r="P33" i="8" a="1"/>
  <c r="P33" i="8" s="1"/>
  <c r="P32" i="8" a="1"/>
  <c r="P32" i="8" s="1"/>
  <c r="P31" i="8" a="1"/>
  <c r="P31" i="8" s="1"/>
  <c r="P30" i="8" a="1"/>
  <c r="P30" i="8" s="1"/>
  <c r="P29" i="8" a="1"/>
  <c r="P29" i="8" s="1"/>
  <c r="P28" i="8" a="1"/>
  <c r="P28" i="8" s="1"/>
  <c r="P27" i="8" a="1"/>
  <c r="P27" i="8" s="1"/>
  <c r="P26" i="8" a="1"/>
  <c r="P26" i="8" s="1"/>
  <c r="P25" i="8" a="1"/>
  <c r="P25" i="8" s="1"/>
  <c r="P24" i="8" a="1"/>
  <c r="P24" i="8" s="1"/>
  <c r="P23" i="8" a="1"/>
  <c r="P23" i="8" s="1"/>
  <c r="P22" i="8" a="1"/>
  <c r="P22" i="8" s="1"/>
  <c r="P21" i="8" a="1"/>
  <c r="P21" i="8" s="1"/>
  <c r="P20" i="8" a="1"/>
  <c r="P20" i="8" s="1"/>
  <c r="P19" i="8" a="1"/>
  <c r="P19" i="8" s="1"/>
  <c r="P18" i="8" a="1"/>
  <c r="P18" i="8" s="1"/>
  <c r="P17" i="8" a="1"/>
  <c r="P17" i="8" s="1"/>
  <c r="P16" i="8" a="1"/>
  <c r="P16" i="8" s="1"/>
  <c r="P15" i="8" a="1"/>
  <c r="P15" i="8" s="1"/>
  <c r="P14" i="8" a="1"/>
  <c r="P14" i="8" s="1"/>
  <c r="P13" i="8" a="1"/>
  <c r="P13" i="8" s="1"/>
  <c r="P12" i="8" a="1"/>
  <c r="P12" i="8" s="1"/>
  <c r="P11" i="8" a="1"/>
  <c r="P11" i="8" s="1"/>
  <c r="P10" i="8" a="1"/>
  <c r="P10" i="8" s="1"/>
  <c r="P9" i="8" a="1"/>
  <c r="P9" i="8" s="1"/>
  <c r="P8" i="8" a="1"/>
  <c r="P8" i="8" s="1"/>
  <c r="P7" i="8" a="1"/>
  <c r="P7" i="8" s="1"/>
  <c r="P6" i="8" a="1"/>
  <c r="P6" i="8" s="1"/>
  <c r="P5" i="8" a="1"/>
  <c r="P5" i="8" s="1"/>
  <c r="P4" i="8" a="1"/>
  <c r="P4" i="8" s="1"/>
  <c r="P3" i="8" a="1"/>
  <c r="P3" i="8" s="1"/>
  <c r="P2" i="8" a="1"/>
  <c r="P2" i="8" s="1"/>
  <c r="B9" i="15"/>
  <c r="C23" i="14"/>
  <c r="B23" i="14"/>
  <c r="B12" i="12"/>
  <c r="B11" i="13"/>
  <c r="C28" i="11"/>
  <c r="B28" i="11"/>
  <c r="O118" i="9" l="1"/>
  <c r="N66" i="9"/>
  <c r="Q66" i="9" s="1"/>
  <c r="S66" i="9" s="1"/>
  <c r="N22" i="9"/>
  <c r="N21" i="9"/>
  <c r="N20" i="9"/>
  <c r="N19" i="9"/>
  <c r="N18" i="9"/>
  <c r="N17" i="9"/>
  <c r="N15" i="9"/>
  <c r="N14" i="9"/>
  <c r="N13" i="9"/>
  <c r="N12" i="9"/>
  <c r="N11" i="9"/>
  <c r="N10" i="9"/>
  <c r="N9" i="9"/>
  <c r="N8" i="9"/>
  <c r="Q127" i="9"/>
  <c r="S127" i="9" s="1"/>
  <c r="Q126" i="9"/>
  <c r="S126" i="9" s="1"/>
  <c r="Q125" i="9"/>
  <c r="S125" i="9" s="1"/>
  <c r="Q124" i="9"/>
  <c r="S124" i="9" s="1"/>
  <c r="Q123" i="9"/>
  <c r="S123" i="9" s="1"/>
  <c r="Q122" i="9"/>
  <c r="S122" i="9" s="1"/>
  <c r="Q121" i="9"/>
  <c r="S121" i="9" s="1"/>
  <c r="Q120" i="9"/>
  <c r="S120" i="9" s="1"/>
  <c r="Q119" i="9"/>
  <c r="S119" i="9" s="1"/>
  <c r="Q118" i="9"/>
  <c r="S118" i="9" s="1"/>
  <c r="Q117" i="9"/>
  <c r="S117" i="9" s="1"/>
  <c r="Q116" i="9"/>
  <c r="S116" i="9" s="1"/>
  <c r="Q115" i="9"/>
  <c r="S115" i="9" s="1"/>
  <c r="Q113" i="9"/>
  <c r="S113" i="9" s="1"/>
  <c r="Q112" i="9"/>
  <c r="S112" i="9" s="1"/>
  <c r="Q111" i="9"/>
  <c r="S111" i="9" s="1"/>
  <c r="Q110" i="9"/>
  <c r="S110" i="9" s="1"/>
  <c r="Q109" i="9"/>
  <c r="S109" i="9" s="1"/>
  <c r="Q108" i="9"/>
  <c r="S108" i="9" s="1"/>
  <c r="Q107" i="9"/>
  <c r="S107" i="9" s="1"/>
  <c r="Q106" i="9"/>
  <c r="S106" i="9" s="1"/>
  <c r="Q105" i="9"/>
  <c r="S105" i="9" s="1"/>
  <c r="Q104" i="9"/>
  <c r="S104" i="9" s="1"/>
  <c r="Q103" i="9"/>
  <c r="S103" i="9" s="1"/>
  <c r="Q101" i="9"/>
  <c r="S101" i="9" s="1"/>
  <c r="Q100" i="9"/>
  <c r="S100" i="9" s="1"/>
  <c r="Q99" i="9"/>
  <c r="S99" i="9" s="1"/>
  <c r="Q98" i="9"/>
  <c r="S98" i="9" s="1"/>
  <c r="Q97" i="9"/>
  <c r="S97" i="9" s="1"/>
  <c r="Q96" i="9"/>
  <c r="S96" i="9" s="1"/>
  <c r="Q95" i="9"/>
  <c r="S95" i="9" s="1"/>
  <c r="Q94" i="9"/>
  <c r="S94" i="9" s="1"/>
  <c r="Q93" i="9"/>
  <c r="S93" i="9" s="1"/>
  <c r="Q92" i="9"/>
  <c r="S92" i="9" s="1"/>
  <c r="Q91" i="9"/>
  <c r="S91" i="9" s="1"/>
  <c r="Q90" i="9"/>
  <c r="S90" i="9" s="1"/>
  <c r="Q89" i="9"/>
  <c r="S89" i="9" s="1"/>
  <c r="Q88" i="9"/>
  <c r="S88" i="9" s="1"/>
  <c r="Q87" i="9"/>
  <c r="S87" i="9" s="1"/>
  <c r="Q86" i="9"/>
  <c r="S86" i="9" s="1"/>
  <c r="Q85" i="9"/>
  <c r="S85" i="9" s="1"/>
  <c r="Q84" i="9"/>
  <c r="S84" i="9" s="1"/>
  <c r="Q83" i="9"/>
  <c r="S83" i="9" s="1"/>
  <c r="Q82" i="9"/>
  <c r="S82" i="9" s="1"/>
  <c r="Q81" i="9"/>
  <c r="S81" i="9" s="1"/>
  <c r="Q80" i="9"/>
  <c r="S80" i="9" s="1"/>
  <c r="Q79" i="9"/>
  <c r="S79" i="9" s="1"/>
  <c r="Q78" i="9"/>
  <c r="S78" i="9" s="1"/>
  <c r="Q77" i="9"/>
  <c r="S77" i="9" s="1"/>
  <c r="Q76" i="9"/>
  <c r="S76" i="9" s="1"/>
  <c r="Q75" i="9"/>
  <c r="S75" i="9" s="1"/>
  <c r="Q74" i="9"/>
  <c r="S74" i="9" s="1"/>
  <c r="Q73" i="9"/>
  <c r="S73" i="9" s="1"/>
  <c r="Q72" i="9"/>
  <c r="S72" i="9" s="1"/>
  <c r="Q71" i="9"/>
  <c r="S71" i="9" s="1"/>
  <c r="Q70" i="9"/>
  <c r="S70" i="9" s="1"/>
  <c r="Q69" i="9"/>
  <c r="S69" i="9" s="1"/>
  <c r="Q68" i="9"/>
  <c r="S68" i="9" s="1"/>
  <c r="Q67" i="9"/>
  <c r="S67" i="9" s="1"/>
  <c r="Q65" i="9"/>
  <c r="S65" i="9" s="1"/>
  <c r="Q64" i="9"/>
  <c r="S64" i="9" s="1"/>
  <c r="Q62" i="9"/>
  <c r="S62" i="9" s="1"/>
  <c r="Q61" i="9"/>
  <c r="S61" i="9" s="1"/>
  <c r="Q60" i="9"/>
  <c r="S60" i="9" s="1"/>
  <c r="Q59" i="9"/>
  <c r="S59" i="9" s="1"/>
  <c r="Q58" i="9"/>
  <c r="S58" i="9" s="1"/>
  <c r="Q57" i="9"/>
  <c r="S57" i="9" s="1"/>
  <c r="Q56" i="9"/>
  <c r="S56" i="9" s="1"/>
  <c r="Q55" i="9"/>
  <c r="S55" i="9" s="1"/>
  <c r="Q54" i="9"/>
  <c r="S54" i="9" s="1"/>
  <c r="Q53" i="9"/>
  <c r="S53" i="9" s="1"/>
  <c r="Q52" i="9"/>
  <c r="S52" i="9" s="1"/>
  <c r="Q51" i="9"/>
  <c r="S51" i="9" s="1"/>
  <c r="Q50" i="9"/>
  <c r="S50" i="9" s="1"/>
  <c r="Q49" i="9"/>
  <c r="S49" i="9" s="1"/>
  <c r="Q48" i="9"/>
  <c r="S48" i="9" s="1"/>
  <c r="Q47" i="9"/>
  <c r="S47" i="9" s="1"/>
  <c r="Q46" i="9"/>
  <c r="S46" i="9" s="1"/>
  <c r="Q45" i="9"/>
  <c r="S45" i="9" s="1"/>
  <c r="Q44" i="9"/>
  <c r="S44" i="9" s="1"/>
  <c r="Q43" i="9"/>
  <c r="S43" i="9" s="1"/>
  <c r="Q42" i="9"/>
  <c r="S42" i="9" s="1"/>
  <c r="Q41" i="9"/>
  <c r="S41" i="9" s="1"/>
  <c r="Q40" i="9"/>
  <c r="S40" i="9" s="1"/>
  <c r="Q39" i="9"/>
  <c r="S39" i="9" s="1"/>
  <c r="Q38" i="9"/>
  <c r="S38" i="9" s="1"/>
  <c r="Q37" i="9"/>
  <c r="S37" i="9" s="1"/>
  <c r="Q36" i="9"/>
  <c r="S36" i="9" s="1"/>
  <c r="Q35" i="9"/>
  <c r="S35" i="9" s="1"/>
  <c r="Q34" i="9"/>
  <c r="S34" i="9" s="1"/>
  <c r="Q33" i="9"/>
  <c r="S33" i="9" s="1"/>
  <c r="Q32" i="9"/>
  <c r="S32" i="9" s="1"/>
  <c r="Q31" i="9"/>
  <c r="S31" i="9" s="1"/>
  <c r="Q30" i="9"/>
  <c r="S30" i="9" s="1"/>
  <c r="Q29" i="9"/>
  <c r="S29" i="9" s="1"/>
  <c r="Q28" i="9"/>
  <c r="S28" i="9" s="1"/>
  <c r="Q27" i="9"/>
  <c r="S27" i="9" s="1"/>
  <c r="Q26" i="9"/>
  <c r="S26" i="9" s="1"/>
  <c r="Q25" i="9"/>
  <c r="S25" i="9" s="1"/>
  <c r="Q24" i="9"/>
  <c r="S24" i="9" s="1"/>
  <c r="Q23" i="9"/>
  <c r="S23" i="9" s="1"/>
  <c r="Q22" i="9"/>
  <c r="S22" i="9" s="1"/>
  <c r="Q20" i="9"/>
  <c r="S20" i="9" s="1"/>
  <c r="Q18" i="9"/>
  <c r="S18" i="9" s="1"/>
  <c r="Q15" i="9"/>
  <c r="S15" i="9" s="1"/>
  <c r="Q14" i="9"/>
  <c r="S14" i="9" s="1"/>
  <c r="Q7" i="9"/>
  <c r="S7" i="9" s="1"/>
  <c r="Q5" i="9"/>
  <c r="S5" i="9" s="1"/>
  <c r="Q4" i="9"/>
  <c r="S4" i="9" s="1"/>
  <c r="Q3" i="9"/>
  <c r="S3" i="9" s="1"/>
  <c r="Q2" i="9"/>
  <c r="S2" i="9" s="1"/>
  <c r="R127" i="8"/>
  <c r="T127" i="8" s="1"/>
  <c r="R126" i="8"/>
  <c r="T126" i="8" s="1"/>
  <c r="R125" i="8"/>
  <c r="T125" i="8" s="1"/>
  <c r="R124" i="8"/>
  <c r="T124" i="8" s="1"/>
  <c r="R123" i="8"/>
  <c r="T123" i="8" s="1"/>
  <c r="R122" i="8"/>
  <c r="T122" i="8" s="1"/>
  <c r="R121" i="8"/>
  <c r="T121" i="8" s="1"/>
  <c r="R120" i="8"/>
  <c r="T120" i="8" s="1"/>
  <c r="R119" i="8"/>
  <c r="T119" i="8" s="1"/>
  <c r="R118" i="8"/>
  <c r="T118" i="8" s="1"/>
  <c r="R117" i="8"/>
  <c r="T117" i="8" s="1"/>
  <c r="R116" i="8"/>
  <c r="T116" i="8" s="1"/>
  <c r="R115" i="8"/>
  <c r="T115" i="8" s="1"/>
  <c r="R113" i="8"/>
  <c r="T113" i="8" s="1"/>
  <c r="R112" i="8"/>
  <c r="T112" i="8" s="1"/>
  <c r="R111" i="8"/>
  <c r="T111" i="8" s="1"/>
  <c r="R110" i="8"/>
  <c r="T110" i="8" s="1"/>
  <c r="R109" i="8"/>
  <c r="T109" i="8" s="1"/>
  <c r="R108" i="8"/>
  <c r="T108" i="8" s="1"/>
  <c r="R107" i="8"/>
  <c r="T107" i="8" s="1"/>
  <c r="R106" i="8"/>
  <c r="T106" i="8" s="1"/>
  <c r="R105" i="8"/>
  <c r="T105" i="8" s="1"/>
  <c r="R104" i="8"/>
  <c r="T104" i="8" s="1"/>
  <c r="R103" i="8"/>
  <c r="T103" i="8" s="1"/>
  <c r="R101" i="8"/>
  <c r="T101" i="8" s="1"/>
  <c r="R100" i="8"/>
  <c r="T100" i="8" s="1"/>
  <c r="R99" i="8"/>
  <c r="T99" i="8" s="1"/>
  <c r="R98" i="8"/>
  <c r="T98" i="8" s="1"/>
  <c r="R97" i="8"/>
  <c r="T97" i="8" s="1"/>
  <c r="R96" i="8"/>
  <c r="T96" i="8" s="1"/>
  <c r="R95" i="8"/>
  <c r="T95" i="8" s="1"/>
  <c r="R94" i="8"/>
  <c r="T94" i="8" s="1"/>
  <c r="R93" i="8"/>
  <c r="T93" i="8" s="1"/>
  <c r="R92" i="8"/>
  <c r="T92" i="8" s="1"/>
  <c r="R91" i="8"/>
  <c r="T91" i="8" s="1"/>
  <c r="R90" i="8"/>
  <c r="T90" i="8" s="1"/>
  <c r="R89" i="8"/>
  <c r="T89" i="8" s="1"/>
  <c r="R88" i="8"/>
  <c r="T88" i="8" s="1"/>
  <c r="R87" i="8"/>
  <c r="T87" i="8" s="1"/>
  <c r="R86" i="8"/>
  <c r="T86" i="8" s="1"/>
  <c r="R85" i="8"/>
  <c r="T85" i="8" s="1"/>
  <c r="R84" i="8"/>
  <c r="T84" i="8" s="1"/>
  <c r="R83" i="8"/>
  <c r="T83" i="8" s="1"/>
  <c r="R82" i="8"/>
  <c r="T82" i="8" s="1"/>
  <c r="R81" i="8"/>
  <c r="T81" i="8" s="1"/>
  <c r="R80" i="8"/>
  <c r="T80" i="8" s="1"/>
  <c r="R79" i="8"/>
  <c r="T79" i="8" s="1"/>
  <c r="R78" i="8"/>
  <c r="T78" i="8" s="1"/>
  <c r="R77" i="8"/>
  <c r="T77" i="8" s="1"/>
  <c r="R76" i="8"/>
  <c r="T76" i="8" s="1"/>
  <c r="R75" i="8"/>
  <c r="T75" i="8" s="1"/>
  <c r="R74" i="8"/>
  <c r="T74" i="8" s="1"/>
  <c r="R73" i="8"/>
  <c r="T73" i="8" s="1"/>
  <c r="R72" i="8"/>
  <c r="T72" i="8" s="1"/>
  <c r="R71" i="8"/>
  <c r="T71" i="8" s="1"/>
  <c r="R70" i="8"/>
  <c r="T70" i="8" s="1"/>
  <c r="R69" i="8"/>
  <c r="T69" i="8" s="1"/>
  <c r="R68" i="8"/>
  <c r="T68" i="8" s="1"/>
  <c r="R67" i="8"/>
  <c r="T67" i="8" s="1"/>
  <c r="R66" i="8"/>
  <c r="T66" i="8" s="1"/>
  <c r="R65" i="8"/>
  <c r="T65" i="8" s="1"/>
  <c r="R64" i="8"/>
  <c r="T64" i="8" s="1"/>
  <c r="R62" i="8"/>
  <c r="T62" i="8" s="1"/>
  <c r="R61" i="8"/>
  <c r="T61" i="8" s="1"/>
  <c r="R60" i="8"/>
  <c r="T60" i="8" s="1"/>
  <c r="R59" i="8"/>
  <c r="T59" i="8" s="1"/>
  <c r="R58" i="8"/>
  <c r="T58" i="8" s="1"/>
  <c r="R57" i="8"/>
  <c r="T57" i="8" s="1"/>
  <c r="R56" i="8"/>
  <c r="T56" i="8" s="1"/>
  <c r="R55" i="8"/>
  <c r="T55" i="8" s="1"/>
  <c r="R54" i="8"/>
  <c r="T54" i="8" s="1"/>
  <c r="R53" i="8"/>
  <c r="T53" i="8" s="1"/>
  <c r="R52" i="8"/>
  <c r="T52" i="8" s="1"/>
  <c r="R51" i="8"/>
  <c r="T51" i="8" s="1"/>
  <c r="R50" i="8"/>
  <c r="T50" i="8" s="1"/>
  <c r="R49" i="8"/>
  <c r="T49" i="8" s="1"/>
  <c r="R48" i="8"/>
  <c r="T48" i="8" s="1"/>
  <c r="R47" i="8"/>
  <c r="T47" i="8" s="1"/>
  <c r="R46" i="8"/>
  <c r="T46" i="8" s="1"/>
  <c r="R45" i="8"/>
  <c r="T45" i="8" s="1"/>
  <c r="R44" i="8"/>
  <c r="T44" i="8" s="1"/>
  <c r="R43" i="8"/>
  <c r="T43" i="8" s="1"/>
  <c r="R42" i="8"/>
  <c r="T42" i="8" s="1"/>
  <c r="R41" i="8"/>
  <c r="T41" i="8" s="1"/>
  <c r="R40" i="8"/>
  <c r="T40" i="8" s="1"/>
  <c r="R39" i="8"/>
  <c r="T39" i="8" s="1"/>
  <c r="R38" i="8"/>
  <c r="T38" i="8" s="1"/>
  <c r="R37" i="8"/>
  <c r="T37" i="8" s="1"/>
  <c r="R36" i="8"/>
  <c r="T36" i="8" s="1"/>
  <c r="R35" i="8"/>
  <c r="T35" i="8" s="1"/>
  <c r="R34" i="8"/>
  <c r="T34" i="8" s="1"/>
  <c r="R33" i="8"/>
  <c r="T33" i="8" s="1"/>
  <c r="R32" i="8"/>
  <c r="T32" i="8" s="1"/>
  <c r="R31" i="8"/>
  <c r="T31" i="8" s="1"/>
  <c r="R30" i="8"/>
  <c r="T30" i="8" s="1"/>
  <c r="R29" i="8"/>
  <c r="T29" i="8" s="1"/>
  <c r="R28" i="8"/>
  <c r="T28" i="8" s="1"/>
  <c r="R27" i="8"/>
  <c r="T27" i="8" s="1"/>
  <c r="R26" i="8"/>
  <c r="T26" i="8" s="1"/>
  <c r="R25" i="8"/>
  <c r="T25" i="8" s="1"/>
  <c r="R24" i="8"/>
  <c r="T24" i="8" s="1"/>
  <c r="R23" i="8"/>
  <c r="T23" i="8" s="1"/>
  <c r="R22" i="8"/>
  <c r="T22" i="8" s="1"/>
  <c r="R20" i="8"/>
  <c r="T20" i="8" s="1"/>
  <c r="R18" i="8"/>
  <c r="T18" i="8" s="1"/>
  <c r="R15" i="8"/>
  <c r="T15" i="8" s="1"/>
  <c r="R14" i="8"/>
  <c r="T14" i="8" s="1"/>
  <c r="R7" i="8"/>
  <c r="T7" i="8" s="1"/>
  <c r="R5" i="8"/>
  <c r="T5" i="8" s="1"/>
  <c r="R4" i="8"/>
  <c r="T4" i="8" s="1"/>
  <c r="R3" i="8"/>
  <c r="T3" i="8" s="1"/>
  <c r="R2" i="8"/>
  <c r="T2" i="8" s="1"/>
  <c r="Q127" i="5"/>
  <c r="S127" i="5" s="1"/>
  <c r="Q126" i="5"/>
  <c r="S126" i="5" s="1"/>
  <c r="Q125" i="5"/>
  <c r="S125" i="5" s="1"/>
  <c r="Q124" i="5"/>
  <c r="S124" i="5" s="1"/>
  <c r="Q123" i="5"/>
  <c r="S123" i="5" s="1"/>
  <c r="Q122" i="5"/>
  <c r="S122" i="5" s="1"/>
  <c r="Q121" i="5"/>
  <c r="S121" i="5" s="1"/>
  <c r="Q120" i="5"/>
  <c r="S120" i="5" s="1"/>
  <c r="Q119" i="5"/>
  <c r="S119" i="5" s="1"/>
  <c r="Q118" i="5"/>
  <c r="S118" i="5" s="1"/>
  <c r="Q117" i="5"/>
  <c r="S117" i="5" s="1"/>
  <c r="Q116" i="5"/>
  <c r="S116" i="5" s="1"/>
  <c r="Q115" i="5"/>
  <c r="S115" i="5" s="1"/>
  <c r="Q113" i="5"/>
  <c r="S113" i="5" s="1"/>
  <c r="Q112" i="5"/>
  <c r="S112" i="5" s="1"/>
  <c r="Q111" i="5"/>
  <c r="S111" i="5" s="1"/>
  <c r="Q110" i="5"/>
  <c r="S110" i="5" s="1"/>
  <c r="Q109" i="5"/>
  <c r="S109" i="5" s="1"/>
  <c r="Q108" i="5"/>
  <c r="S108" i="5" s="1"/>
  <c r="Q107" i="5"/>
  <c r="S107" i="5" s="1"/>
  <c r="Q106" i="5"/>
  <c r="S106" i="5" s="1"/>
  <c r="Q105" i="5"/>
  <c r="S105" i="5" s="1"/>
  <c r="Q104" i="5"/>
  <c r="S104" i="5" s="1"/>
  <c r="Q103" i="5"/>
  <c r="S103" i="5" s="1"/>
  <c r="Q101" i="5"/>
  <c r="S101" i="5" s="1"/>
  <c r="Q100" i="5"/>
  <c r="S100" i="5" s="1"/>
  <c r="Q99" i="5"/>
  <c r="S99" i="5" s="1"/>
  <c r="Q98" i="5"/>
  <c r="S98" i="5" s="1"/>
  <c r="Q97" i="5"/>
  <c r="S97" i="5" s="1"/>
  <c r="Q96" i="5"/>
  <c r="S96" i="5" s="1"/>
  <c r="Q95" i="5"/>
  <c r="S95" i="5" s="1"/>
  <c r="Q94" i="5"/>
  <c r="S94" i="5" s="1"/>
  <c r="Q93" i="5"/>
  <c r="S93" i="5" s="1"/>
  <c r="Q92" i="5"/>
  <c r="S92" i="5" s="1"/>
  <c r="Q91" i="5"/>
  <c r="S91" i="5" s="1"/>
  <c r="Q90" i="5"/>
  <c r="S90" i="5" s="1"/>
  <c r="Q89" i="5"/>
  <c r="S89" i="5" s="1"/>
  <c r="Q88" i="5"/>
  <c r="S88" i="5" s="1"/>
  <c r="Q87" i="5"/>
  <c r="S87" i="5" s="1"/>
  <c r="Q86" i="5"/>
  <c r="S86" i="5" s="1"/>
  <c r="Q85" i="5"/>
  <c r="S85" i="5" s="1"/>
  <c r="Q84" i="5"/>
  <c r="S84" i="5" s="1"/>
  <c r="Q83" i="5"/>
  <c r="S83" i="5" s="1"/>
  <c r="Q82" i="5"/>
  <c r="S82" i="5" s="1"/>
  <c r="Q81" i="5"/>
  <c r="S81" i="5" s="1"/>
  <c r="Q80" i="5"/>
  <c r="S80" i="5" s="1"/>
  <c r="Q79" i="5"/>
  <c r="S79" i="5" s="1"/>
  <c r="Q78" i="5"/>
  <c r="S78" i="5" s="1"/>
  <c r="Q77" i="5"/>
  <c r="S77" i="5" s="1"/>
  <c r="Q76" i="5"/>
  <c r="S76" i="5" s="1"/>
  <c r="Q75" i="5"/>
  <c r="S75" i="5" s="1"/>
  <c r="Q74" i="5"/>
  <c r="S74" i="5" s="1"/>
  <c r="Q73" i="5"/>
  <c r="S73" i="5" s="1"/>
  <c r="Q72" i="5"/>
  <c r="S72" i="5" s="1"/>
  <c r="Q71" i="5"/>
  <c r="S71" i="5" s="1"/>
  <c r="Q70" i="5"/>
  <c r="S70" i="5" s="1"/>
  <c r="Q69" i="5"/>
  <c r="S69" i="5" s="1"/>
  <c r="Q68" i="5"/>
  <c r="S68" i="5" s="1"/>
  <c r="Q67" i="5"/>
  <c r="S67" i="5" s="1"/>
  <c r="Q66" i="5"/>
  <c r="S66" i="5" s="1"/>
  <c r="Q65" i="5"/>
  <c r="S65" i="5" s="1"/>
  <c r="Q64" i="5"/>
  <c r="S64" i="5" s="1"/>
  <c r="Q62" i="5"/>
  <c r="S62" i="5" s="1"/>
  <c r="Q61" i="5"/>
  <c r="S61" i="5" s="1"/>
  <c r="Q60" i="5"/>
  <c r="S60" i="5" s="1"/>
  <c r="Q59" i="5"/>
  <c r="S59" i="5" s="1"/>
  <c r="Q58" i="5"/>
  <c r="S58" i="5" s="1"/>
  <c r="Q57" i="5"/>
  <c r="S57" i="5" s="1"/>
  <c r="Q56" i="5"/>
  <c r="S56" i="5" s="1"/>
  <c r="Q55" i="5"/>
  <c r="S55" i="5" s="1"/>
  <c r="Q54" i="5"/>
  <c r="S54" i="5" s="1"/>
  <c r="Q53" i="5"/>
  <c r="S53" i="5" s="1"/>
  <c r="Q52" i="5"/>
  <c r="S52" i="5" s="1"/>
  <c r="Q51" i="5"/>
  <c r="S51" i="5" s="1"/>
  <c r="Q50" i="5"/>
  <c r="S50" i="5" s="1"/>
  <c r="Q49" i="5"/>
  <c r="S49" i="5" s="1"/>
  <c r="Q48" i="5"/>
  <c r="S48" i="5" s="1"/>
  <c r="Q47" i="5"/>
  <c r="S47" i="5" s="1"/>
  <c r="Q46" i="5"/>
  <c r="S46" i="5" s="1"/>
  <c r="Q45" i="5"/>
  <c r="S45" i="5" s="1"/>
  <c r="Q44" i="5"/>
  <c r="S44" i="5" s="1"/>
  <c r="Q43" i="5"/>
  <c r="S43" i="5" s="1"/>
  <c r="Q42" i="5"/>
  <c r="S42" i="5" s="1"/>
  <c r="Q41" i="5"/>
  <c r="S41" i="5" s="1"/>
  <c r="Q40" i="5"/>
  <c r="S40" i="5" s="1"/>
  <c r="Q39" i="5"/>
  <c r="S39" i="5" s="1"/>
  <c r="Q38" i="5"/>
  <c r="S38" i="5" s="1"/>
  <c r="Q37" i="5"/>
  <c r="S37" i="5" s="1"/>
  <c r="Q36" i="5"/>
  <c r="S36" i="5" s="1"/>
  <c r="Q35" i="5"/>
  <c r="S35" i="5" s="1"/>
  <c r="Q34" i="5"/>
  <c r="S34" i="5" s="1"/>
  <c r="Q33" i="5"/>
  <c r="S33" i="5" s="1"/>
  <c r="Q32" i="5"/>
  <c r="S32" i="5" s="1"/>
  <c r="Q31" i="5"/>
  <c r="S31" i="5" s="1"/>
  <c r="Q30" i="5"/>
  <c r="S30" i="5" s="1"/>
  <c r="Q29" i="5"/>
  <c r="S29" i="5" s="1"/>
  <c r="Q28" i="5"/>
  <c r="S28" i="5" s="1"/>
  <c r="Q27" i="5"/>
  <c r="S27" i="5" s="1"/>
  <c r="Q26" i="5"/>
  <c r="S26" i="5" s="1"/>
  <c r="Q25" i="5"/>
  <c r="S25" i="5" s="1"/>
  <c r="Q24" i="5"/>
  <c r="S24" i="5" s="1"/>
  <c r="Q23" i="5"/>
  <c r="S23" i="5" s="1"/>
  <c r="Q22" i="5"/>
  <c r="S22" i="5" s="1"/>
  <c r="Q20" i="5"/>
  <c r="S20" i="5" s="1"/>
  <c r="Q18" i="5"/>
  <c r="S18" i="5" s="1"/>
  <c r="Q15" i="5"/>
  <c r="S15" i="5" s="1"/>
  <c r="Q14" i="5"/>
  <c r="S14" i="5" s="1"/>
  <c r="Q7" i="5"/>
  <c r="S7" i="5" s="1"/>
  <c r="Q5" i="5"/>
  <c r="S5" i="5" s="1"/>
  <c r="Q4" i="5"/>
  <c r="S4" i="5" s="1"/>
  <c r="Q3" i="5"/>
  <c r="S3" i="5" s="1"/>
  <c r="Q2" i="5"/>
  <c r="S2" i="5" s="1"/>
  <c r="O118" i="1" l="1"/>
  <c r="Q2" i="1" l="1"/>
  <c r="Q127" i="1"/>
  <c r="S127" i="1" s="1"/>
  <c r="Q126" i="1"/>
  <c r="S126" i="1" s="1"/>
  <c r="N66" i="1" l="1"/>
  <c r="N9" i="1" l="1"/>
  <c r="N10" i="1"/>
  <c r="N11" i="1"/>
  <c r="N12" i="1"/>
  <c r="N13" i="1"/>
  <c r="N14" i="1"/>
  <c r="N15" i="1"/>
  <c r="N17" i="1"/>
  <c r="N18" i="1"/>
  <c r="N19" i="1"/>
  <c r="N20" i="1"/>
  <c r="N21" i="1"/>
  <c r="N22" i="1"/>
  <c r="N8" i="1"/>
  <c r="Q3" i="1" l="1"/>
  <c r="S3" i="1" s="1"/>
  <c r="Q4" i="1"/>
  <c r="S4" i="1" s="1"/>
  <c r="Q5" i="1"/>
  <c r="S5" i="1" s="1"/>
  <c r="Q7" i="1"/>
  <c r="S7" i="1" s="1"/>
  <c r="Q14" i="1"/>
  <c r="S14" i="1" s="1"/>
  <c r="Q15" i="1"/>
  <c r="S15" i="1" s="1"/>
  <c r="Q18" i="1"/>
  <c r="S18" i="1" s="1"/>
  <c r="Q20" i="1"/>
  <c r="S20" i="1" s="1"/>
  <c r="Q22" i="1"/>
  <c r="S22" i="1" s="1"/>
  <c r="Q23" i="1"/>
  <c r="S23" i="1" s="1"/>
  <c r="Q24" i="1"/>
  <c r="S24" i="1" s="1"/>
  <c r="Q25" i="1"/>
  <c r="S25" i="1" s="1"/>
  <c r="Q26" i="1"/>
  <c r="S26" i="1" s="1"/>
  <c r="Q27" i="1"/>
  <c r="S27" i="1" s="1"/>
  <c r="Q28" i="1"/>
  <c r="S28" i="1" s="1"/>
  <c r="Q29" i="1"/>
  <c r="S29" i="1" s="1"/>
  <c r="Q30" i="1"/>
  <c r="S30" i="1" s="1"/>
  <c r="Q31" i="1"/>
  <c r="S31" i="1" s="1"/>
  <c r="Q32" i="1"/>
  <c r="S32" i="1" s="1"/>
  <c r="Q33" i="1"/>
  <c r="S33" i="1" s="1"/>
  <c r="Q34" i="1"/>
  <c r="S34" i="1" s="1"/>
  <c r="Q35" i="1"/>
  <c r="S35" i="1" s="1"/>
  <c r="Q36" i="1"/>
  <c r="S36" i="1" s="1"/>
  <c r="Q37" i="1"/>
  <c r="S37" i="1" s="1"/>
  <c r="Q38" i="1"/>
  <c r="S38" i="1" s="1"/>
  <c r="Q39" i="1"/>
  <c r="S39" i="1" s="1"/>
  <c r="Q40" i="1"/>
  <c r="S40" i="1" s="1"/>
  <c r="Q41" i="1"/>
  <c r="S41" i="1" s="1"/>
  <c r="Q42" i="1"/>
  <c r="S42" i="1" s="1"/>
  <c r="Q43" i="1"/>
  <c r="S43" i="1" s="1"/>
  <c r="Q44" i="1"/>
  <c r="S44" i="1" s="1"/>
  <c r="Q45" i="1"/>
  <c r="S45" i="1" s="1"/>
  <c r="Q46" i="1"/>
  <c r="S46" i="1" s="1"/>
  <c r="Q47" i="1"/>
  <c r="S47" i="1" s="1"/>
  <c r="Q48" i="1"/>
  <c r="S48" i="1" s="1"/>
  <c r="Q49" i="1"/>
  <c r="S49" i="1" s="1"/>
  <c r="Q50" i="1"/>
  <c r="S50" i="1" s="1"/>
  <c r="Q51" i="1"/>
  <c r="S51" i="1" s="1"/>
  <c r="Q52" i="1"/>
  <c r="S52" i="1" s="1"/>
  <c r="Q53" i="1"/>
  <c r="S53" i="1" s="1"/>
  <c r="Q54" i="1"/>
  <c r="S54" i="1" s="1"/>
  <c r="Q55" i="1"/>
  <c r="S55" i="1" s="1"/>
  <c r="Q56" i="1"/>
  <c r="S56" i="1" s="1"/>
  <c r="Q57" i="1"/>
  <c r="S57" i="1" s="1"/>
  <c r="Q58" i="1"/>
  <c r="S58" i="1" s="1"/>
  <c r="Q59" i="1"/>
  <c r="S59" i="1" s="1"/>
  <c r="Q60" i="1"/>
  <c r="S60" i="1" s="1"/>
  <c r="Q61" i="1"/>
  <c r="S61" i="1" s="1"/>
  <c r="Q62" i="1"/>
  <c r="S62" i="1" s="1"/>
  <c r="Q64" i="1"/>
  <c r="S64" i="1" s="1"/>
  <c r="Q65" i="1"/>
  <c r="S65" i="1" s="1"/>
  <c r="Q66" i="1"/>
  <c r="S66" i="1" s="1"/>
  <c r="Q67" i="1"/>
  <c r="S67" i="1" s="1"/>
  <c r="Q68" i="1"/>
  <c r="S68" i="1" s="1"/>
  <c r="Q69" i="1"/>
  <c r="S69" i="1" s="1"/>
  <c r="Q70" i="1"/>
  <c r="S70" i="1" s="1"/>
  <c r="Q71" i="1"/>
  <c r="S71" i="1" s="1"/>
  <c r="Q72" i="1"/>
  <c r="S72" i="1" s="1"/>
  <c r="Q73" i="1"/>
  <c r="S73" i="1" s="1"/>
  <c r="Q74" i="1"/>
  <c r="S74" i="1" s="1"/>
  <c r="Q75" i="1"/>
  <c r="S75" i="1" s="1"/>
  <c r="Q76" i="1"/>
  <c r="S76" i="1" s="1"/>
  <c r="Q77" i="1"/>
  <c r="S77" i="1" s="1"/>
  <c r="Q78" i="1"/>
  <c r="S78" i="1" s="1"/>
  <c r="Q79" i="1"/>
  <c r="S79" i="1" s="1"/>
  <c r="Q80" i="1"/>
  <c r="S80" i="1" s="1"/>
  <c r="Q81" i="1"/>
  <c r="S81" i="1" s="1"/>
  <c r="Q82" i="1"/>
  <c r="S82" i="1" s="1"/>
  <c r="Q83" i="1"/>
  <c r="S83" i="1" s="1"/>
  <c r="Q84" i="1"/>
  <c r="S84" i="1" s="1"/>
  <c r="Q85" i="1"/>
  <c r="S85" i="1" s="1"/>
  <c r="Q86" i="1"/>
  <c r="S86" i="1" s="1"/>
  <c r="Q87" i="1"/>
  <c r="S87" i="1" s="1"/>
  <c r="Q88" i="1"/>
  <c r="S88" i="1" s="1"/>
  <c r="Q89" i="1"/>
  <c r="S89" i="1" s="1"/>
  <c r="Q90" i="1"/>
  <c r="S90" i="1" s="1"/>
  <c r="Q91" i="1"/>
  <c r="S91" i="1" s="1"/>
  <c r="Q92" i="1"/>
  <c r="S92" i="1" s="1"/>
  <c r="Q93" i="1"/>
  <c r="S93" i="1" s="1"/>
  <c r="Q94" i="1"/>
  <c r="S94" i="1" s="1"/>
  <c r="Q95" i="1"/>
  <c r="S95" i="1" s="1"/>
  <c r="Q96" i="1"/>
  <c r="S96" i="1" s="1"/>
  <c r="Q97" i="1"/>
  <c r="S97" i="1" s="1"/>
  <c r="Q98" i="1"/>
  <c r="S98" i="1" s="1"/>
  <c r="Q99" i="1"/>
  <c r="S99" i="1" s="1"/>
  <c r="Q100" i="1"/>
  <c r="S100" i="1" s="1"/>
  <c r="Q101" i="1"/>
  <c r="S101" i="1" s="1"/>
  <c r="Q103" i="1"/>
  <c r="S103" i="1" s="1"/>
  <c r="Q104" i="1"/>
  <c r="S104" i="1" s="1"/>
  <c r="Q105" i="1"/>
  <c r="S105" i="1" s="1"/>
  <c r="Q106" i="1"/>
  <c r="S106" i="1" s="1"/>
  <c r="Q107" i="1"/>
  <c r="S107" i="1" s="1"/>
  <c r="Q108" i="1"/>
  <c r="S108" i="1" s="1"/>
  <c r="Q109" i="1"/>
  <c r="S109" i="1" s="1"/>
  <c r="Q110" i="1"/>
  <c r="S110" i="1" s="1"/>
  <c r="Q111" i="1"/>
  <c r="S111" i="1" s="1"/>
  <c r="Q112" i="1"/>
  <c r="S112" i="1" s="1"/>
  <c r="Q113" i="1"/>
  <c r="S113" i="1" s="1"/>
  <c r="Q115" i="1"/>
  <c r="S115" i="1" s="1"/>
  <c r="Q116" i="1"/>
  <c r="S116" i="1" s="1"/>
  <c r="Q117" i="1"/>
  <c r="S117" i="1" s="1"/>
  <c r="Q118" i="1"/>
  <c r="S118" i="1" s="1"/>
  <c r="Q119" i="1"/>
  <c r="S119" i="1" s="1"/>
  <c r="Q120" i="1"/>
  <c r="S120" i="1" s="1"/>
  <c r="Q121" i="1"/>
  <c r="S121" i="1" s="1"/>
  <c r="Q122" i="1"/>
  <c r="S122" i="1" s="1"/>
  <c r="Q123" i="1"/>
  <c r="S123" i="1" s="1"/>
  <c r="Q124" i="1"/>
  <c r="S124" i="1" s="1"/>
  <c r="Q125" i="1"/>
  <c r="S125" i="1" s="1"/>
  <c r="S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tc={E83C7AB7-D704-4E09-89C0-10BBDAF48A83}</author>
    <author>tc={4C674EB5-525F-4B1C-88CC-67C177E74718}</author>
    <author>tc={5BA61C72-DE6A-4FE5-931E-CB794C417966}</author>
    <author>tc={9498A568-4910-423F-A07B-BA9D2BFF3A8B}</author>
    <author>tc={786D2BEA-C9B0-4CD2-9EC0-D444788FD29C}</author>
    <author>tc={57D3BA19-E8F9-42CE-94BA-A3E74843A18C}</author>
    <author>tc={CF1D80EA-6479-435A-8CC5-4A7381FB07E1}</author>
    <author>tc={4D5DD669-62D1-40ED-924B-153F5BD6344F}</author>
    <author>tc={63430D70-3AB3-4F39-9104-B8C235A10022}</author>
    <author>tc={C2C2F505-9DB7-4DF2-B14B-3FBD98382570}</author>
    <author>tc={E4582516-A84C-4B1F-B387-69A3098CA805}</author>
    <author>tc={6FA61261-D0C3-4A13-B877-867CB60E57F9}</author>
    <author>HP</author>
  </authors>
  <commentList>
    <comment ref="I11" authorId="0" shapeId="0" xr:uid="{E83C7AB7-D704-4E09-89C0-10BBDAF48A83}">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revisar el indicador, qué implica que sean gestionadas? Que tengan recursos, que haya convenios?? Ver qué producto se puede asociar a esa gestión</t>
      </text>
    </comment>
    <comment ref="I13" authorId="1" shapeId="0" xr:uid="{4C674EB5-525F-4B1C-88CC-67C177E74718}">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 a medir la vinculación de esos mineros al proceso de fortalecimiento? Mineros inscritos en algún programa, por ejemplo?</t>
      </text>
    </comment>
    <comment ref="I23" authorId="2" shapeId="0" xr:uid="{5BA61C72-DE6A-4FE5-931E-CB794C417966}">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M23" authorId="3" shapeId="0" xr:uid="{9498A568-4910-423F-A07B-BA9D2BFF3A8B}">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I48" authorId="4" shapeId="0" xr:uid="{786D2BEA-C9B0-4CD2-9EC0-D444788FD29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se repite instancias. Incluir verbo... </t>
      </text>
    </comment>
    <comment ref="I57" authorId="5" shapeId="0" xr:uid="{57D3BA19-E8F9-42CE-94BA-A3E74843A18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van a fortalecer estas asambleas?? Cambiar el verbo. Si por ejemplo el fortalecimiento se va a dar a través de capacitaciones, entonces lo que se debe medir son asambleas capacitadas. </t>
      </text>
    </comment>
    <comment ref="I60" authorId="6" shapeId="0" xr:uid="{CF1D80EA-6479-435A-8CC5-4A7381FB07E1}">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si es un solo documento, dejarlo como documento elaborado...</t>
      </text>
    </comment>
    <comment ref="I61" authorId="7" shapeId="0" xr:uid="{4D5DD669-62D1-40ED-924B-153F5BD6344F}">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estos proyectos de primera producción estarían enfocados en minerales? si es así, la temática no debería ser integración regional. revisar por favor </t>
      </text>
    </comment>
    <comment ref="I63" authorId="8" shapeId="0" xr:uid="{63430D70-3AB3-4F39-9104-B8C235A10022}">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la redacción del indicador es confusa. Cómo se va a hacer ese acompañamiento técnico? Capacitaciones??</t>
      </text>
    </comment>
    <comment ref="I64" authorId="9" shapeId="0" xr:uid="{C2C2F505-9DB7-4DF2-B14B-3FBD9838257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dados los productos de este indicador, el indicador de resultado debería ser más amplio. Es decir, se debería hablar de Distritos Mineros delimitados, puesto que su delimitación implica todo lo que está en los productos. </t>
      </text>
    </comment>
    <comment ref="I70" authorId="10" shapeId="0" xr:uid="{E4582516-A84C-4B1F-B387-69A3098CA805}">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 que en los productos se habla de elaboración del proyecto de resolución y actas para su socialización, se debería pensar en un indicador de resultado más amplio que haga referencia a la publicación y socialización de la política</t>
      </text>
    </comment>
    <comment ref="I72" authorId="11" shapeId="0" xr:uid="{6FA61261-D0C3-4A13-B877-867CB60E57F9}">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más que la matriz, se debería poner un indicador con el monto de dinero movilizado para la inversión y la meta debería estar dada en $ o USD, según se proyecte.</t>
      </text>
    </comment>
    <comment ref="Q79" authorId="12" shapeId="0" xr:uid="{4068ADB1-4E81-40DC-AEB9-F439658BE598}">
      <text>
        <r>
          <rPr>
            <b/>
            <sz val="12"/>
            <color indexed="81"/>
            <rFont val="Tahoma"/>
            <family val="2"/>
          </rPr>
          <t>Para los indicadores que no requieren avance o meta 0 se deja sin proyección de avance y en la descripción se coloca que no se requeria dar cumplimiento en el periodo.
En caso que si haya superado la meta se debe de indicar en lo que se avanzó.</t>
        </r>
      </text>
    </comment>
    <comment ref="Q81" authorId="12" shapeId="0" xr:uid="{282E7252-825D-4A18-8879-8A48C50AE7F1}">
      <text>
        <r>
          <rPr>
            <b/>
            <sz val="9"/>
            <color indexed="81"/>
            <rFont val="Tahoma"/>
            <charset val="1"/>
          </rPr>
          <t>Cata: debido a que estos indicadores requerian de avance para el primer trimestre se coloca como no cumplido y se debe de agregar el cuello de botella y el mecanismo de solucion.</t>
        </r>
      </text>
    </comment>
    <comment ref="Q82" authorId="12" shapeId="0" xr:uid="{14235818-A05B-4F33-A8D6-7E33D0970D56}">
      <text>
        <r>
          <rPr>
            <b/>
            <sz val="9"/>
            <color indexed="81"/>
            <rFont val="Tahoma"/>
            <charset val="1"/>
          </rPr>
          <t>:</t>
        </r>
        <r>
          <rPr>
            <sz val="9"/>
            <color indexed="81"/>
            <rFont val="Tahoma"/>
            <charset val="1"/>
          </rPr>
          <t xml:space="preserve">
Cata: debido a que estos indicadores requerian de avance para el primer trimestre se coloca como no cumplido y se debe de agregar el cuello de botella y el mecanismo de solucio</t>
        </r>
      </text>
    </comment>
    <comment ref="Q83" authorId="12" shapeId="0" xr:uid="{79B8CFBF-934E-4EBA-BC48-27C6E04FB291}">
      <text>
        <r>
          <rPr>
            <b/>
            <sz val="9"/>
            <color indexed="81"/>
            <rFont val="Tahoma"/>
            <charset val="1"/>
          </rPr>
          <t>Cata: debido a que estos indicadores requerian de avance para el primer trimestre se coloca como no cumplido y se debe de agregar el cuello de botella y el mecanismo de solucion.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tc={520BDC23-4646-4318-8570-46BB86EF6E27}</author>
    <author>tc={0D2D1070-B404-4035-8850-D410EE920C0D}</author>
    <author>tc={59196BC2-F903-4DCF-B907-8BCCCD52FAB3}</author>
    <author>tc={99C4A1DE-A1BA-4A02-BB1A-A99C6BA5A664}</author>
    <author>tc={29FF9EEF-DAF5-4B9C-B88E-CF9985291FC8}</author>
    <author>tc={6016C106-1FD5-4832-A7EB-FBED00CB30C2}</author>
    <author>tc={5ADC1A5C-A405-4B07-ADFF-21F0CCA87E27}</author>
    <author>tc={B190D521-26CD-4CFB-9BB9-4A031400A845}</author>
    <author>tc={405452D5-0D30-4E6E-83F0-23BA4D7B2CA3}</author>
    <author>tc={FA127512-A332-4D11-8637-A30AF7BAC6F0}</author>
    <author>tc={655B95A2-9A13-4C53-B885-A7A0F4FC8724}</author>
    <author>tc={B49ACCDA-E32F-42D4-B9C6-58A6EB1E27C4}</author>
    <author>HP</author>
  </authors>
  <commentList>
    <comment ref="I11" authorId="0" shapeId="0" xr:uid="{520BDC23-4646-4318-8570-46BB86EF6E27}">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revisar el indicador, qué implica que sean gestionadas? Que tengan recursos, que haya convenios?? Ver qué producto se puede asociar a esa gestión</t>
      </text>
    </comment>
    <comment ref="I13" authorId="1" shapeId="0" xr:uid="{0D2D1070-B404-4035-8850-D410EE920C0D}">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 a medir la vinculación de esos mineros al proceso de fortalecimiento? Mineros inscritos en algún programa, por ejemplo?</t>
      </text>
    </comment>
    <comment ref="I23" authorId="2" shapeId="0" xr:uid="{59196BC2-F903-4DCF-B907-8BCCCD52FAB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M23" authorId="3" shapeId="0" xr:uid="{99C4A1DE-A1BA-4A02-BB1A-A99C6BA5A664}">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I48" authorId="4" shapeId="0" xr:uid="{29FF9EEF-DAF5-4B9C-B88E-CF9985291FC8}">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se repite instancias. Incluir verbo... </t>
      </text>
    </comment>
    <comment ref="I57" authorId="5" shapeId="0" xr:uid="{6016C106-1FD5-4832-A7EB-FBED00CB30C2}">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van a fortalecer estas asambleas?? Cambiar el verbo. Si por ejemplo el fortalecimiento se va a dar a través de capacitaciones, entonces lo que se debe medir son asambleas capacitadas. </t>
      </text>
    </comment>
    <comment ref="I60" authorId="6" shapeId="0" xr:uid="{5ADC1A5C-A405-4B07-ADFF-21F0CCA87E27}">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si es un solo documento, dejarlo como documento elaborado...</t>
      </text>
    </comment>
    <comment ref="I61" authorId="7" shapeId="0" xr:uid="{B190D521-26CD-4CFB-9BB9-4A031400A845}">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estos proyectos de primera producción estarían enfocados en minerales? si es así, la temática no debería ser integración regional. revisar por favor </t>
      </text>
    </comment>
    <comment ref="I63" authorId="8" shapeId="0" xr:uid="{405452D5-0D30-4E6E-83F0-23BA4D7B2CA3}">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la redacción del indicador es confusa. Cómo se va a hacer ese acompañamiento técnico? Capacitaciones??</t>
      </text>
    </comment>
    <comment ref="I64" authorId="9" shapeId="0" xr:uid="{FA127512-A332-4D11-8637-A30AF7BAC6F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dados los productos de este indicador, el indicador de resultado debería ser más amplio. Es decir, se debería hablar de Distritos Mineros delimitados, puesto que su delimitación implica todo lo que está en los productos. </t>
      </text>
    </comment>
    <comment ref="I70" authorId="10" shapeId="0" xr:uid="{655B95A2-9A13-4C53-B885-A7A0F4FC8724}">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 que en los productos se habla de elaboración del proyecto de resolución y actas para su socialización, se debería pensar en un indicador de resultado más amplio que haga referencia a la publicación y socialización de la política</t>
      </text>
    </comment>
    <comment ref="I72" authorId="11" shapeId="0" xr:uid="{B49ACCDA-E32F-42D4-B9C6-58A6EB1E27C4}">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más que la matriz, se debería poner un indicador con el monto de dinero movilizado para la inversión y la meta debería estar dada en $ o USD, según se proyecte.</t>
      </text>
    </comment>
    <comment ref="Q79" authorId="12" shapeId="0" xr:uid="{0CF1426C-5302-49F5-A81A-E7E2F819CC3D}">
      <text>
        <r>
          <rPr>
            <b/>
            <sz val="12"/>
            <color indexed="81"/>
            <rFont val="Tahoma"/>
            <family val="2"/>
          </rPr>
          <t>Para los indicadores que no requieren avance o meta 0 se deja sin proyección de avance y en la descripción se coloca que no se requeria dar cumplimiento en el periodo.
En caso que si haya superado la meta se debe de indicar en lo que se avanzó.</t>
        </r>
      </text>
    </comment>
    <comment ref="Q81" authorId="12" shapeId="0" xr:uid="{CA27DC07-233B-49CF-A311-5BBA8642AE48}">
      <text>
        <r>
          <rPr>
            <b/>
            <sz val="9"/>
            <color indexed="81"/>
            <rFont val="Tahoma"/>
            <charset val="1"/>
          </rPr>
          <t>Cata: debido a que estos indicadores requerian de avance para el primer trimestre se coloca como no cumplido y se debe de agregar el cuello de botella y el mecanismo de solucion.</t>
        </r>
      </text>
    </comment>
    <comment ref="Q82" authorId="12" shapeId="0" xr:uid="{9AF7E735-BC0C-4EB3-BDB8-D57A144DC0CD}">
      <text>
        <r>
          <rPr>
            <b/>
            <sz val="9"/>
            <color indexed="81"/>
            <rFont val="Tahoma"/>
            <charset val="1"/>
          </rPr>
          <t>:</t>
        </r>
        <r>
          <rPr>
            <sz val="9"/>
            <color indexed="81"/>
            <rFont val="Tahoma"/>
            <charset val="1"/>
          </rPr>
          <t xml:space="preserve">
Cata: debido a que estos indicadores requerian de avance para el primer trimestre se coloca como no cumplido y se debe de agregar el cuello de botella y el mecanismo de solucio</t>
        </r>
      </text>
    </comment>
    <comment ref="Q83" authorId="12" shapeId="0" xr:uid="{12941E28-8FC7-481D-B580-12A6CBD1F4C6}">
      <text>
        <r>
          <rPr>
            <b/>
            <sz val="9"/>
            <color indexed="81"/>
            <rFont val="Tahoma"/>
            <charset val="1"/>
          </rPr>
          <t>Cata: debido a que estos indicadores requerian de avance para el primer trimestre se coloca como no cumplido y se debe de agregar el cuello de botella y el mecanismo de solucion.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tc={71FBE1A6-30A5-4C3A-9375-788457930B01}</author>
    <author>tc={84719B2E-190E-4378-AFB2-3B146F7EE16A}</author>
    <author>tc={CB9DE57C-5392-4560-9349-4F08EB28D1A7}</author>
    <author>tc={E20F1BEF-8B24-4467-B48E-D5DF3D178F4F}</author>
    <author>tc={DF4D34F3-A4B8-48AD-9A89-BE8AAA546EC7}</author>
    <author>tc={6918AC64-64FC-4C69-BE33-A3415D192CB4}</author>
    <author>tc={06286CCB-369F-42F5-A3AD-99E9D334847F}</author>
    <author>tc={54B46C06-438B-4260-8341-136F17405021}</author>
    <author>tc={E16DD285-AFE9-44FD-BF5B-3ADCAC5EDB79}</author>
    <author>tc={0B9C2A99-F35A-49E9-9CCD-9DBC87CC3CF3}</author>
    <author>tc={D70D87B2-A13A-4AA1-99F0-9A3FD0087863}</author>
    <author>tc={23CA1987-B4E0-496F-A3D8-76200ED587D0}</author>
    <author>HP</author>
  </authors>
  <commentList>
    <comment ref="I135" authorId="0" shapeId="0" xr:uid="{71FBE1A6-30A5-4C3A-9375-788457930B01}">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revisar el indicador, qué implica que sean gestionadas? Que tengan recursos, que haya convenios?? Ver qué producto se puede asociar a esa gestión</t>
      </text>
    </comment>
    <comment ref="I137" authorId="1" shapeId="0" xr:uid="{84719B2E-190E-4378-AFB2-3B146F7EE16A}">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 a medir la vinculación de esos mineros al proceso de fortalecimiento? Mineros inscritos en algún programa, por ejemplo?</t>
      </text>
    </comment>
    <comment ref="I147" authorId="2" shapeId="0" xr:uid="{CB9DE57C-5392-4560-9349-4F08EB28D1A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L147" authorId="3" shapeId="0" xr:uid="{E20F1BEF-8B24-4467-B48E-D5DF3D178F4F}">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I172" authorId="4" shapeId="0" xr:uid="{DF4D34F3-A4B8-48AD-9A89-BE8AAA546EC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se repite instancias. Incluir verbo... </t>
      </text>
    </comment>
    <comment ref="I181" authorId="5" shapeId="0" xr:uid="{6918AC64-64FC-4C69-BE33-A3415D192CB4}">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van a fortalecer estas asambleas?? Cambiar el verbo. Si por ejemplo el fortalecimiento se va a dar a través de capacitaciones, entonces lo que se debe medir son asambleas capacitadas. </t>
      </text>
    </comment>
    <comment ref="I184" authorId="6" shapeId="0" xr:uid="{06286CCB-369F-42F5-A3AD-99E9D334847F}">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si es un solo documento, dejarlo como documento elaborado...</t>
      </text>
    </comment>
    <comment ref="I185" authorId="7" shapeId="0" xr:uid="{54B46C06-438B-4260-8341-136F17405021}">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estos proyectos de primera producción estarían enfocados en minerales? si es así, la temática no debería ser integración regional. revisar por favor </t>
      </text>
    </comment>
    <comment ref="I187" authorId="8" shapeId="0" xr:uid="{E16DD285-AFE9-44FD-BF5B-3ADCAC5EDB79}">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la redacción del indicador es confusa. Cómo se va a hacer ese acompañamiento técnico? Capacitaciones??</t>
      </text>
    </comment>
    <comment ref="I188" authorId="9" shapeId="0" xr:uid="{0B9C2A99-F35A-49E9-9CCD-9DBC87CC3CF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dados los productos de este indicador, el indicador de resultado debería ser más amplio. Es decir, se debería hablar de Distritos Mineros delimitados, puesto que su delimitación implica todo lo que está en los productos. </t>
      </text>
    </comment>
    <comment ref="I194" authorId="10" shapeId="0" xr:uid="{D70D87B2-A13A-4AA1-99F0-9A3FD0087863}">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 que en los productos se habla de elaboración del proyecto de resolución y actas para su socialización, se debería pensar en un indicador de resultado más amplio que haga referencia a la publicación y socialización de la política</t>
      </text>
    </comment>
    <comment ref="I196" authorId="11" shapeId="0" xr:uid="{23CA1987-B4E0-496F-A3D8-76200ED587D0}">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más que la matriz, se debería poner un indicador con el monto de dinero movilizado para la inversión y la meta debería estar dada en $ o USD, según se proyecte.</t>
      </text>
    </comment>
    <comment ref="P203" authorId="12" shapeId="0" xr:uid="{19A1003D-F741-4A38-A2BE-B000FF50E536}">
      <text>
        <r>
          <rPr>
            <b/>
            <sz val="12"/>
            <color indexed="81"/>
            <rFont val="Tahoma"/>
            <family val="2"/>
          </rPr>
          <t>Para los indicadores que no requieren avance o meta 0 se deja sin proyección de avance y en la descripción se coloca que no se requeria dar cumplimiento en el periodo.
En caso que si haya superado la meta se debe de indicar en lo que se avanzó.</t>
        </r>
      </text>
    </comment>
    <comment ref="P205" authorId="12" shapeId="0" xr:uid="{24AB424A-0231-4146-A54B-F207A9D28D48}">
      <text>
        <r>
          <rPr>
            <b/>
            <sz val="9"/>
            <color indexed="81"/>
            <rFont val="Tahoma"/>
            <charset val="1"/>
          </rPr>
          <t>Cata: debido a que estos indicadores requerian de avance para el primer trimestre se coloca como no cumplido y se debe de agregar el cuello de botella y el mecanismo de solucion.</t>
        </r>
      </text>
    </comment>
    <comment ref="P206" authorId="12" shapeId="0" xr:uid="{D5A1BEE5-8E92-4BED-9E06-9C660A1BFE27}">
      <text>
        <r>
          <rPr>
            <b/>
            <sz val="9"/>
            <color indexed="81"/>
            <rFont val="Tahoma"/>
            <charset val="1"/>
          </rPr>
          <t>:</t>
        </r>
        <r>
          <rPr>
            <sz val="9"/>
            <color indexed="81"/>
            <rFont val="Tahoma"/>
            <charset val="1"/>
          </rPr>
          <t xml:space="preserve">
Cata: debido a que estos indicadores requerian de avance para el primer trimestre se coloca como no cumplido y se debe de agregar el cuello de botella y el mecanismo de solucio</t>
        </r>
      </text>
    </comment>
    <comment ref="P207" authorId="12" shapeId="0" xr:uid="{F303EA21-4A85-4F79-9F51-D394E5E2FBB7}">
      <text>
        <r>
          <rPr>
            <b/>
            <sz val="9"/>
            <color indexed="81"/>
            <rFont val="Tahoma"/>
            <charset val="1"/>
          </rPr>
          <t>Cata: debido a que estos indicadores requerian de avance para el primer trimestre se coloca como no cumplido y se debe de agregar el cuello de botella y el mecanismo de solucion.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tc={43E3330F-2DBE-476B-925D-BDDF2EC9A028}</author>
    <author>tc={BD873A0F-9585-4EEF-8DF0-7440298644DF}</author>
    <author>tc={6A389647-0C59-4F19-A616-59D822BC432A}</author>
    <author>tc={C043E366-8239-494D-A4F1-996A6D764214}</author>
    <author>tc={25EA7D62-A939-40FF-9AC9-C96D9598E0E2}</author>
    <author>tc={5FC55DF6-342F-41B5-BD02-6CA7B61E57CA}</author>
    <author>tc={6B8F9390-0656-4BF7-A283-EBABECD98E4B}</author>
    <author>tc={3F32004A-44AD-4406-953A-BCB18CEED780}</author>
    <author>tc={FC56F7DB-2E01-4735-BD88-D3091F841828}</author>
    <author>tc={DDD5733A-7AFE-4C1F-9A52-4DFA21AC3A4C}</author>
    <author>tc={4F386ED3-3734-4D41-908C-81C1308C39CF}</author>
    <author>tc={1EE9E85C-8DE8-4261-ABEA-86C37505BF88}</author>
    <author>HP</author>
  </authors>
  <commentList>
    <comment ref="I135" authorId="0" shapeId="0" xr:uid="{43E3330F-2DBE-476B-925D-BDDF2EC9A028}">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revisar el indicador, qué implica que sean gestionadas? Que tengan recursos, que haya convenios?? Ver qué producto se puede asociar a esa gestión</t>
      </text>
    </comment>
    <comment ref="I137" authorId="1" shapeId="0" xr:uid="{BD873A0F-9585-4EEF-8DF0-7440298644DF}">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 a medir la vinculación de esos mineros al proceso de fortalecimiento? Mineros inscritos en algún programa, por ejemplo?</t>
      </text>
    </comment>
    <comment ref="I147" authorId="2" shapeId="0" xr:uid="{6A389647-0C59-4F19-A616-59D822BC432A}">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L147" authorId="3" shapeId="0" xr:uid="{C043E366-8239-494D-A4F1-996A6D764214}">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
      </text>
    </comment>
    <comment ref="I172" authorId="4" shapeId="0" xr:uid="{25EA7D62-A939-40FF-9AC9-C96D9598E0E2}">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se repite instancias. Incluir verbo... </t>
      </text>
    </comment>
    <comment ref="I181" authorId="5" shapeId="0" xr:uid="{5FC55DF6-342F-41B5-BD02-6CA7B61E57CA}">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cómo se van a fortalecer estas asambleas?? Cambiar el verbo. Si por ejemplo el fortalecimiento se va a dar a través de capacitaciones, entonces lo que se debe medir son asambleas capacitadas. </t>
      </text>
    </comment>
    <comment ref="I184" authorId="6" shapeId="0" xr:uid="{6B8F9390-0656-4BF7-A283-EBABECD98E4B}">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si es un solo documento, dejarlo como documento elaborado...</t>
      </text>
    </comment>
    <comment ref="I185" authorId="7" shapeId="0" xr:uid="{3F32004A-44AD-4406-953A-BCB18CEED78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estos proyectos de primera producción estarían enfocados en minerales? si es así, la temática no debería ser integración regional. revisar por favor </t>
      </text>
    </comment>
    <comment ref="I187" authorId="8" shapeId="0" xr:uid="{FC56F7DB-2E01-4735-BD88-D3091F841828}">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la redacción del indicador es confusa. Cómo se va a hacer ese acompañamiento técnico? Capacitaciones??</t>
      </text>
    </comment>
    <comment ref="I188" authorId="9" shapeId="0" xr:uid="{DDD5733A-7AFE-4C1F-9A52-4DFA21AC3A4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dados los productos de este indicador, el indicador de resultado debería ser más amplio. Es decir, se debería hablar de Distritos Mineros delimitados, puesto que su delimitación implica todo lo que está en los productos. </t>
      </text>
    </comment>
    <comment ref="I194" authorId="10" shapeId="0" xr:uid="{4F386ED3-3734-4D41-908C-81C1308C39CF}">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dado que en los productos se habla de elaboración del proyecto de resolución y actas para su socialización, se debería pensar en un indicador de resultado más amplio que haga referencia a la publicación y socialización de la política</t>
      </text>
    </comment>
    <comment ref="I196" authorId="11" shapeId="0" xr:uid="{1EE9E85C-8DE8-4261-ABEA-86C37505BF88}">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@CINDY CATALINA PERDOMO ESCOBAR más que la matriz, se debería poner un indicador con el monto de dinero movilizado para la inversión y la meta debería estar dada en $ o USD, según se proyecte.</t>
      </text>
    </comment>
    <comment ref="Q203" authorId="12" shapeId="0" xr:uid="{5F7013EF-3206-4A14-B4DB-33D0BC632D91}">
      <text>
        <r>
          <rPr>
            <b/>
            <sz val="12"/>
            <color indexed="81"/>
            <rFont val="Tahoma"/>
            <family val="2"/>
          </rPr>
          <t>Para los indicadores que no requieren avance o meta 0 se deja sin proyección de avance y en la descripción se coloca que no se requeria dar cumplimiento en el periodo.
En caso que si haya superado la meta se debe de indicar en lo que se avanzó.</t>
        </r>
      </text>
    </comment>
    <comment ref="Q205" authorId="12" shapeId="0" xr:uid="{516D70FE-34A4-41E9-A017-3A939A25B8C6}">
      <text>
        <r>
          <rPr>
            <b/>
            <sz val="9"/>
            <color indexed="81"/>
            <rFont val="Tahoma"/>
            <charset val="1"/>
          </rPr>
          <t>Cata: debido a que estos indicadores requerian de avance para el primer trimestre se coloca como no cumplido y se debe de agregar el cuello de botella y el mecanismo de solucion.</t>
        </r>
      </text>
    </comment>
    <comment ref="Q206" authorId="12" shapeId="0" xr:uid="{571A1447-4911-4683-B460-67CA3B87A1F8}">
      <text>
        <r>
          <rPr>
            <b/>
            <sz val="9"/>
            <color indexed="81"/>
            <rFont val="Tahoma"/>
            <charset val="1"/>
          </rPr>
          <t>:</t>
        </r>
        <r>
          <rPr>
            <sz val="9"/>
            <color indexed="81"/>
            <rFont val="Tahoma"/>
            <charset val="1"/>
          </rPr>
          <t xml:space="preserve">
Cata: debido a que estos indicadores requerian de avance para el primer trimestre se coloca como no cumplido y se debe de agregar el cuello de botella y el mecanismo de solucio</t>
        </r>
      </text>
    </comment>
    <comment ref="Q207" authorId="12" shapeId="0" xr:uid="{EC41E6AB-A4EA-4A87-A253-89F513C03C65}">
      <text>
        <r>
          <rPr>
            <b/>
            <sz val="9"/>
            <color indexed="81"/>
            <rFont val="Tahoma"/>
            <charset val="1"/>
          </rPr>
          <t>Cata: debido a que estos indicadores requerian de avance para el primer trimestre se coloca como no cumplido y se debe de agregar el cuello de botella y el mecanismo de solucion.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<sst xmlns="http://schemas.openxmlformats.org/spreadsheetml/2006/main" count="12864" uniqueCount="943">
  <si>
    <t>Dependencia</t>
  </si>
  <si>
    <t>Proceso</t>
  </si>
  <si>
    <t>Tipo de Proceso</t>
  </si>
  <si>
    <t>Transformación</t>
  </si>
  <si>
    <t>Catalizador</t>
  </si>
  <si>
    <t>Componente y temática</t>
  </si>
  <si>
    <t>Línea de acción</t>
  </si>
  <si>
    <t>Proposito</t>
  </si>
  <si>
    <t>Indicador de resultado</t>
  </si>
  <si>
    <t>Tipo de indicador</t>
  </si>
  <si>
    <t>Objetivo del SIG</t>
  </si>
  <si>
    <t>Indicadores de producto</t>
  </si>
  <si>
    <t>Meta indicador de producto</t>
  </si>
  <si>
    <t>Programación marzo</t>
  </si>
  <si>
    <t>Seguimiento cuantitativo</t>
  </si>
  <si>
    <t>Seguimiento cualitativo</t>
  </si>
  <si>
    <t>Descripción del Cuello de botella</t>
  </si>
  <si>
    <t>Tipo de cuello de botella</t>
  </si>
  <si>
    <t>Mecanismo de solución</t>
  </si>
  <si>
    <t>Grupo Asuntos Legislativos</t>
  </si>
  <si>
    <t>Gestión del relacionamiento con Grupos de Valor</t>
  </si>
  <si>
    <t>Transversal</t>
  </si>
  <si>
    <t>Fortalecimiento institucional</t>
  </si>
  <si>
    <t>Fortalecer la Gestión Institucional</t>
  </si>
  <si>
    <t xml:space="preserve">Fortalecer el análisis estratégico sectorial y legislativo para el impulso de la Transición Energética Justa.		</t>
  </si>
  <si>
    <t xml:space="preserve">Formular e implementar una estrategia que establezca una metodología para guiar el ejercicio al interior del despacho del ministro para realizar análisis estratégicos del sector que permita tomar mejores decisiones de política pública y mejorar el relacionamiento con los grupos de valor. 			</t>
  </si>
  <si>
    <t>Producto</t>
  </si>
  <si>
    <t>Aumentar el nivel de satisfacción de los grupos de valor y partes interesadas del Ministerio, frente a los productos y servicios generados.</t>
  </si>
  <si>
    <t>Documentos metodológicos para impulsar políticas públicas como la Transición Energética en el marco del relacionamiento con el Congreso de la República</t>
  </si>
  <si>
    <t xml:space="preserve">El proyecto de inversión, diseñado y ejecutado en cooperación entre el Grupo de Asuntos Legislativos y el Grupo de Asuntos Estratégicos, tiene como objetivo principal fortalecer el análisis estratégico sectorial y legislativo del Ministerio de Minas y Energía (MME), con miras a impulsar la Transición Energética Justa (TEJ) en Colombia.
Para alcanzar este objetivo general, se han establecido dos objetivos específicos:
Fortalecer la apropiación institucional de la oferta pública del sector.
Mejorar el desarrollo del análisis legislativo.
Es sobre este segundo objetivo que ambas oficinas han venido trabajando de manera conjunta, ejecutando el presupuesto destinado al diseño de dos herramientas metodológicas.
La herramienta desarrollada por el Grupo de Asuntos Legislativos se centrará en analizar la relación entre el Ministerio de Minas y Energía y el Congreso de la República. Por su parte, el Grupo de Asuntos Estratégicos investigará la interacción del Ministerio con otros grupos de interés, todo ello en el marco de la Transición Energética Justa.
Con esta hoja de ruta, hemos venido entregando puntualmente, mes a mes, un informe con la ejecución presupuestal y un reporte de avances en ambas investigaciones. El primer entregable, un documento de diagnóstico, está previsto para la primera semana de junio del presente año.
</t>
  </si>
  <si>
    <t>Documentos metodológicos para impulsar políticas públicas como la Transición Energética en el marco del relacionamiento con el sector privado minero energético, organizaciones de la sociedad civil y la academia.</t>
  </si>
  <si>
    <t>Documento metodológico para impulsar políticas públicas como la Transición Energética en el marco del relacionamiento con el sector privado minero energético, organizaciones de la sociedad civil y academia. Actualmente se está realizando un diagnóstico sobre el sector, el cual será insumo principal para la construcción del documento metodológico. Ahora bien, tanto el diagnóstico como el documento metodológico contarán con dos líneas de trabajo: por un lado, Arquitectura Institucional, la cual analizará la estructura del sector minero-energético colombiano, de cara a la implementación de la Transición Energética Justa en el país. Por otro lado, Opinión pública, que se enfocará en entender las narrativas y percepciones predominantes en la sociedad acerca del sector. Este análisis es clave para la construcción del documento metodológico, para que se tomen la decisiones necesarias que  aseguren que las políticas de transición sean legítimas y estén alineadas con la ciudadanía, facilitando una implementación inclusiva y sostenible. Conforme al plan de trabajo diseñado por el que equipo se espera tener el documento metodológico culminado para el mes de octubre del 2025. Se anexa documento de avance con la hoja de ruta del diagnóstico que será fundamental para la construcción del documento metodológico.</t>
  </si>
  <si>
    <t xml:space="preserve">Fortalecer el cumplimento de la Ley 5 de 1992 a traves de segumientos, consolidacion y analisis interno por parte del GAL, equipo de trabajo y entiadesdes adscritas al Ministerio de Minas y Energia. 		</t>
  </si>
  <si>
    <t xml:space="preserve">Fortalecer el cumpimiento de la Ley 5 de 1992 a traves de segumiento, consolidacion y analisis interno por parte del GAL, equipo de trabajo y entidades adscritas al Ministerio y Energia. 			</t>
  </si>
  <si>
    <t>Seguimientos realizados en la matriz de los requerimientos y solicitudes de informacion basados en la Ley 5 de 1992.</t>
  </si>
  <si>
    <t xml:space="preserve">Durante el primer trimestre del año 2025, que comprende los meses de enero, febrero y marzo, la Oficina de Asuntos Legislativos recibió un total de 84 solicitudes de información por parte de diferentes entidades, congresistas y ciudadanos interesados en asuntos relacionados con los sectores de energía, gas, minería, presupuesto, entre otros temas de relevancia para el sector público.
Estas solicitudes fueron tramitadas conforme a los procedimientos establecidos, garantizando una atención oportuna y adecuada a cada requerimiento. Como parte del proceso de gestión, se realizaron diversas acciones, tales como la solicitud de insumos a las áreas técnicas correspondientes, con el fin de contar con la información precisa y actualizada necesaria para dar respuesta a los requerimientos.
Asimismo, en aquellos casos en los que no fue posible cumplir con los plazos establecidos inicialmente, se procedió al envío de solicitudes de prórroga, conforme a la normativa vigente, con el objetivo de asegurar la calidad y exhaustividad de las respuestas emitidas.
Cuando las solicitudes abordaban temas que no correspondían a la competencia directa de la Oficina de Asuntos Legislativos, se realizaron los traslados pertinentes a las entidades o dependencias competentes, asegurando que cada petición fuera canalizada de manera adecuada para su atención.
Finalmente, se elaboraron y remitieron las respuestas respectivas a cada una de las solicitudes, cumpliendo con los estándares de claridad, precisión y oportunidad que exige la atención de este tipo de requerimientos. Este ejercicio evidencia el compromiso de la Oficina de Asuntos Legislativos con la transparencia, la rendición de cuentas y el acceso a la información pública.
</t>
  </si>
  <si>
    <t xml:space="preserve">Fortalecer la institucionalidad y la coordinación  del sector minero-energético, ambiental y socialmente, a nivel nacional y territorial cumpliendo con las citaciones a control político, Audiencias y mesas de trabajo citadas por el Senado y la Camara de representantes. 		</t>
  </si>
  <si>
    <t xml:space="preserve">Fortalecer la institucionalidad y la coordinación  del sector minero-energético, ambiental y socialmente, a nivel nacional y territorial cumpliendo con las citaciones a control político, Audiencias y mesas de trabajo citadas por el Senado y la Camara de representantes. 			</t>
  </si>
  <si>
    <t>Seguimientos realizados en la matriz de los requerimientos de control Político y/o invitaciones presentadas por el Congreso de la República</t>
  </si>
  <si>
    <t xml:space="preserve">Durante el primer trimestre del año 2025, correspondiente a los meses de enero, febrero y marzo, se recibieron un total de 25 proposiciones anexas a debates de control político. Estas proposiciones fueron gestionadas conforme a los lineamientos establecidos, garantizando el cumplimiento de los procedimientos internos y la atención oportuna de los requerimientos presentados por los órganos de control y los congresistas.
En los casos en los que las proposiciones ya habían sido citadas para su discusión en el marco de los respectivos debates, se procedió con el trámite correspondiente. Este incluyó la solicitud de insumos a las áreas técnicas responsables, con el objetivo de consolidar una respuesta integral, precisa y con sustento técnico.
Asimismo, en situaciones donde no fue posible recopilar la información requerida dentro de los plazos inicialmente establecidos, se gestionaron solicitudes de prórroga, justificando debidamente la necesidad de extender el tiempo para garantizar la calidad de la información suministrada.
De igual manera, cuando las temáticas abordadas en las proposiciones no eran de competencia directa de la Oficina de Asuntos Legislativos, se realizaron los traslados pertinentes a las entidades o dependencias encargadas, asegurando así una atención eficiente y en el marco de las funciones asignadas.
Finalmente, se elaboraron y remitieron las respuestas correspondientes a cada una de las proposiciones, reafirmando el compromiso institucional con la transparencia, el adecuado ejercicio del control político y el fortalecimiento del vínculo entre las entidades del Estado y el Congreso de la República.
</t>
  </si>
  <si>
    <t>Grupo de Jurisdicción  Coactiva</t>
  </si>
  <si>
    <t>Gestión Jurídica</t>
  </si>
  <si>
    <t xml:space="preserve">Recaudar las obligaciones en dinero a favor del Ministerio de Minas y Energía.		</t>
  </si>
  <si>
    <t>Recaudo de las obligaciones en dinero a favor del Ministerio de Minas y Energía</t>
  </si>
  <si>
    <t>Resultado</t>
  </si>
  <si>
    <t>Asegurar el cumplimiento de los requisitos legales vigentes y demás compromisos que el Ministerio suscriba relacionados con la calidad, la seguridad y la salud en el trabajo, el medio ambiente y el Modelo Integrado de Planeación y Gestión.</t>
  </si>
  <si>
    <t>Monto de cartera recaudado en 2025</t>
  </si>
  <si>
    <t>A las empresas generadoras de energía a las que se les adelanta proceso coactivo no les han girado subsidios y no pueden cancelar sus deudas, no tienen bienes ni se les pueden embargar.</t>
  </si>
  <si>
    <t>No aplica</t>
  </si>
  <si>
    <t>Continuar en la gestión de recaudado de Monto de cartera en lo corrido del segundo trimestre del año</t>
  </si>
  <si>
    <t xml:space="preserve">Inicio oportuno de los procesos coactivos		</t>
  </si>
  <si>
    <t>Autos de avocar conocimiento expedidos.</t>
  </si>
  <si>
    <t>Procesos coactivos iniciados oportunamente</t>
  </si>
  <si>
    <t>Se han iniciado dos procesos coactivos oportunamente durante el primer trimestre de 2025</t>
  </si>
  <si>
    <t>Grupo de Comunicaciones y Prensa</t>
  </si>
  <si>
    <t>Gestión de Comunicaciones</t>
  </si>
  <si>
    <t xml:space="preserve"> Desde el Equipo de Comunicaciones y Prensa realizamos control mensual de indicadores del imparcto realizados en las redes sociales tales como   Linkdin, Instagram,Facebook, X, TikTok,YouTube, con el proposito de hacer seguimineto de las metas propuestas, realizar monitoreo del impacto de los planes establecidios.		</t>
  </si>
  <si>
    <t>Mejorar el impacto de la Comunicación Digital de la entidad</t>
  </si>
  <si>
    <t>Alcance/Impresiones de publicaciones realizadas por el Grupo de Comunicaciones y Prensa a través del perfil oficial del Ministerio de Minas y Energia  en la red social LinkedIn</t>
  </si>
  <si>
    <r>
      <t xml:space="preserve">Este indicador permite medir cuántas veces las publicaciones del Ministerio de Minas y Energía han sido visualizadas en LinkedIn, una red estratégica para llegar a públicos técnicos, profesionales y del sector energético. Su seguimiento facilita evaluar el impacto de la comunicación digital y ajustar las estrategias para mejorar el posicionamiento institucional.
Durante el período evaluado, se programó un alcance de 625.000 impresiones, logrando un resultado de 602.034 impresiones, lo que representa un cumplimiento del </t>
    </r>
    <r>
      <rPr>
        <b/>
        <sz val="11"/>
        <color theme="1"/>
        <rFont val="Aptos Narrow"/>
        <scheme val="minor"/>
      </rPr>
      <t>96,3 %</t>
    </r>
    <r>
      <rPr>
        <sz val="11"/>
        <color theme="1"/>
        <rFont val="Aptos Narrow"/>
        <family val="2"/>
        <scheme val="minor"/>
      </rPr>
      <t>, evidenciando un desempeño cercano a la meta establecida y una alta efectividad en la difusión de contenidos.</t>
    </r>
  </si>
  <si>
    <t>Limitaciones en el crecimiento orgánico de la audiencia: El perfil oficial de LinkedIn aún se encuentra en proceso de fortalecimiento y consolidación de su base de seguidores, lo que impactó en el alcance natural de las publicaciones.
Cambios en el algoritmo de LinkedIn: Durante el período, se observaron modificaciones en el algoritmo de la plataforma que redujeron el alcance orgánico de los contenidos en general, afectando la visibilidad de las publicaciones institucionales.
Restricciones presupuestales: No se destinaron recursos económicos para estrategias de pauta publicitaria en LinkedIn que permitieran ampliar el alcance de manera paga, confiando únicamente en el alcance orgánico.
Naturaleza de la red: LinkedIn, al ser una red profesional, presenta dinámicas de interacción distintas a otras redes sociales, lo cual también limita el crecimiento exponencial del alcance frente a plataformas más masivas.</t>
  </si>
  <si>
    <t>Presupuesto y financiera</t>
  </si>
  <si>
    <t>Revisión y ajuste de la estrategia de contenidos para hacerlos más alineados con las tendencias de LinkedIn.
Optimización de horarios de publicación y formatos (videos cortos, artículos, infografías).
Coordinación de estrategias de crecimiento de seguidores institucionales.
Evaluación de posibles campañas de pauta segmentada para mejorar el alcance de publicaciones estratégicas.</t>
  </si>
  <si>
    <t>Alcance/Impresiones de publicaciones realizadas por el Grupo de Comunicaciones y Prensa a través del perfil oficial del Ministerio de Minas y Energia  en la red social Instagram</t>
  </si>
  <si>
    <r>
      <t xml:space="preserve">Este indicador mide cuántas veces han sido vistas las publicaciones del Ministerio en Instagram, red clave para públicos jóvenes y urbanos. Durante el período evaluado, se proyectaron 750.000 impresiones y se alcanzaron 379.700, lo que representa un cumplimiento del </t>
    </r>
    <r>
      <rPr>
        <b/>
        <sz val="11"/>
        <color theme="1"/>
        <rFont val="Aptos Narrow"/>
        <scheme val="minor"/>
      </rPr>
      <t>50,6 %.</t>
    </r>
    <r>
      <rPr>
        <sz val="11"/>
        <color theme="1"/>
        <rFont val="Aptos Narrow"/>
        <family val="2"/>
        <scheme val="minor"/>
      </rPr>
      <t xml:space="preserve"> Aunque el resultado estuvo por debajo de la meta, permite identificar oportunidades de mejora en frecuencia, formato y promoción de contenidos, frente a las limitaciones del alcance orgánico.</t>
    </r>
  </si>
  <si>
    <t>Alcance orgánico limitado: La estrategia de publicaciones en Instagram se basó principalmente en alcance orgánico, sin apoyo de pauta publicitaria que permitiera aumentar significativamente la visibilidad de los contenidos.
Cambios en el algoritmo de Instagram: La plataforma modificó sus algoritmos priorizando contenido de creadores individuales y reels virales, lo que afectó la exposición de cuentas institucionales.
Restricciones de presupuesto para publicidad digital: No se asignaron recursos suficientes para impulsar publicaciones, lo cual limitó el alcance de las campañas de comunicación institucional.
Segmentación de audiencia: El perfil oficial tiene una audiencia relativamente pequeña y especializada, lo cual restringe el crecimiento acelerado del alcance en comparación con perfiles de naturaleza más comercial o de entretenimiento.</t>
  </si>
  <si>
    <t>Fortalecimiento de la estrategia de contenido visual, aprovechando más reels, historias y colaboraciones para ampliar el alcance.
Análisis de horarios de publicación y tipos de contenido de mayor impacto.
Evaluación de posibles campañas de pauta segmentada para aumentar la visibilidad de publicaciones estratégicas.
Implementación de tácticas de crecimiento de comunidad (concursos, alianzas estratégicas, hashtags relevantes).</t>
  </si>
  <si>
    <t xml:space="preserve"> Alcance/Impresiones de publicaciones realizadas por el Grupo de Comunicaciones y Prensa a través del perfil oficial del Ministerio de Minas y Energia  en la red social X</t>
  </si>
  <si>
    <r>
      <t xml:space="preserve">Este indicador mide la cantidad de impresiones generadas por las publicaciones realizadas por el Grupo de Comunicaciones y Prensa a través del perfil oficial del Ministerio de Minas y Energía en la red social X. Para el periodo evaluado, se proyectaron 750.000 impresiones y se obtuvieron 480.578, lo que representa un cumplimiento del </t>
    </r>
    <r>
      <rPr>
        <b/>
        <sz val="11"/>
        <color theme="1"/>
        <rFont val="Aptos Narrow"/>
        <scheme val="minor"/>
      </rPr>
      <t>64 %</t>
    </r>
    <r>
      <rPr>
        <sz val="11"/>
        <color theme="1"/>
        <rFont val="Aptos Narrow"/>
        <family val="2"/>
        <scheme val="minor"/>
      </rPr>
      <t xml:space="preserve"> frente a la meta establecida, evidenciando el nivel de alcance de los contenidos digitales difundidos a través de esta plataforma.</t>
    </r>
  </si>
  <si>
    <t>Disminución general de usuarios activos: A raíz de los cambios recientes en la plataforma, se observó una reducción del tráfico y la participación de usuarios en cuentas oficiales y gubernamentales.
Ausencia de campañas de pauta publicitaria: La estrategia de comunicaciones no incluyó campañas pagadas en X, lo cual limitó el alcance a interacciones orgánicas.
Reducción en la interacción de los usuarios: Los cambios de políticas y prioridades de contenidos en la plataforma afectaron la visibilidad de las publicaciones informativas frente a otros tipos de contenido de mayor tendencia.</t>
  </si>
  <si>
    <t>Ajuste de la estrategia de comunicación con un enfoque en contenido más dinámico (videos cortos, hilos informativos, en vivos).
Monitoreo y adaptación continua a las nuevas tendencias de la plataforma.
Revisión de la frecuencia y los horarios de publicación para optimizar el alcance.
Evaluación de la posibilidad de incluir pauta segmentada para contenidos de alto impacto.</t>
  </si>
  <si>
    <t xml:space="preserve"> Alcance/Impresiones de publicaciones realizadas por el Grupo de Comunicaciones y Prensa a través del perfil oficial del Ministerio de Minas y Energia  en la red social Facebook</t>
  </si>
  <si>
    <r>
      <t xml:space="preserve">Este indicador permite medir cuántas veces las publicaciones del Ministerio de Minas y Energía han sido vistas en Facebook, una plataforma clave para llegar a la ciudadanía en general, especialmente en regiones, y fomentar la apropiación social de la información institucional. El seguimiento de este dato permite evaluar la efectividad de la estrategia digital y ajustar acciones para mejorar la difusión de contenidos.
Durante el período evaluado, se proyectó un alcance de 1.250.000 impresiones, alcanzando un resultado de 544.635 impresiones, lo que equivale al </t>
    </r>
    <r>
      <rPr>
        <b/>
        <sz val="11"/>
        <color theme="1"/>
        <rFont val="Aptos Narrow"/>
        <scheme val="minor"/>
      </rPr>
      <t>43,5 %</t>
    </r>
    <r>
      <rPr>
        <sz val="11"/>
        <color theme="1"/>
        <rFont val="Aptos Narrow"/>
        <family val="2"/>
        <scheme val="minor"/>
      </rPr>
      <t xml:space="preserve"> de cumplimiento. Si bien el resultado estuvo por debajo de la meta, permite identificar oportunidades de mejora en la frecuencia, formato y promoción de contenidos, especialmente en un entorno donde el algoritmo de la plataforma limita el alcance orgánico.</t>
    </r>
  </si>
  <si>
    <t>Alcance orgánico limitado: La estrategia de publicaciones en Facebook  se basó principalmente en alcance orgánico, sin apoyo de pauta publicitaria que permitiera aumentar significativamente la visibilidad de los contenidos.
Cambios en el algoritmo de Instagram: La plataforma modificó sus algoritmos priorizando contenido de creadores individuales y reels virales, lo que afectó la exposición de cuentas institucionales.
Restricciones de presupuesto para publicidad digital: No se asignaron recursos suficientes para impulsar publicaciones, lo cual limitó el alcance de las campañas de comunicación institucional.
Segmentación de audiencia: El perfil oficial tiene una audiencia relativamente pequeña y especializada, lo cual restringe el crecimiento acelerado del alcance en comparación con perfiles de naturaleza más comercial o de entretenimiento.</t>
  </si>
  <si>
    <t xml:space="preserve"> Alcance/Impresiones de publicaciones realizadas por el Grupo de Comunicaciones y Prensa a través del perfil oficial del Ministerio de Minas y Energia  en la red social Tik Tok</t>
  </si>
  <si>
    <r>
      <t xml:space="preserve">Este indicador mide cuántas veces han sido vistas las publicaciones del Ministerio en TikTok, una red con alto potencial para llegar a públicos jóvenes mediante contenidos creativos y dinámicos. Para el primer trimestre, se proyectaron 337.500 impresiones y se alcanzaron 15.623, lo que representa un cumplimiento del </t>
    </r>
    <r>
      <rPr>
        <b/>
        <sz val="11"/>
        <color theme="1"/>
        <rFont val="Aptos Narrow"/>
        <scheme val="minor"/>
      </rPr>
      <t>4,63 %</t>
    </r>
    <r>
      <rPr>
        <sz val="11"/>
        <color theme="1"/>
        <rFont val="Aptos Narrow"/>
        <family val="2"/>
        <scheme val="minor"/>
      </rPr>
      <t>. El bajo resultado evidencia la necesidad de fortalecer la estrategia en esta plataforma, aumentando la frecuencia, el aprovechamiento de tendencias y el uso de formatos nativos.</t>
    </r>
  </si>
  <si>
    <t>Aunque TikTok es una red social con alto nivel de interacción a nivel general, su dinámica de consumo está fuertemente marcada por tendencias, entretenimiento y contenido viral. El perfil del Ministerio de Minas y Energía, al ser una cuenta institucional y oficial, se dirige a un público más específico y limitado, lo que reduce significativamente el alcance orgánico y las visualizaciones en comparación con cuentas personales o de contenido recreativo. Esta característica estructural limita el desempeño en la plataforma, pese a los esfuerzos de adaptación de contenido. Se continúa explorando formatos que logren mayor conexión con las audiencias sin comprometer el carácter institucional del canal.</t>
  </si>
  <si>
    <t>Como medida para aumentar el alcance y las impresiones del perfil institucional en TikTok, se ha implementado la campaña “Ruta por Colombia Solar” con la creadora de contenido Luara Baquero, quien actúa como embajadora juvenil para divulgar los temas energéticos de forma más cercana y atractiva. Esta estrategia busca aprovechar el formato dinámico de TikTok y conectar con públicos más amplios a través de narrativas cotidianas, lenguaje sencillo y tendencias audiovisuales. Con esta alianza se espera fortalecer el posicionamiento del Ministerio en la plataforma y mejorar progresivamente los resultados del indicador. Evaluación de la posibilidad de incluir pauta segmentada para contenidos de alto impacto.</t>
  </si>
  <si>
    <t xml:space="preserve"> Alcance/Impresiones de publicaciones realizadas por el Grupo de Comunicaciones y Prensa a través del perfil oficial del Ministerio de Minas y Energia  en la red social YouTube</t>
  </si>
  <si>
    <r>
      <t>Durante el período evaluado, se proyectó un alcance de 1.250.000 impresiones, alcanzando un resultado de 544.635 impresiones, lo que equivale al</t>
    </r>
    <r>
      <rPr>
        <b/>
        <sz val="11"/>
        <color theme="1"/>
        <rFont val="Aptos Narrow"/>
        <scheme val="minor"/>
      </rPr>
      <t xml:space="preserve"> 43,5 %</t>
    </r>
    <r>
      <rPr>
        <sz val="11"/>
        <color theme="1"/>
        <rFont val="Aptos Narrow"/>
        <family val="2"/>
        <scheme val="minor"/>
      </rPr>
      <t xml:space="preserve"> de cumplimiento. Si bien el resultado estuvo por debajo de la meta, permite identificar oportunidades de mejora en la frecuencia, formato y promoción de contenidos, especialmente en un entorno donde el algoritmo de la plataforma limita el alcance orgánico.</t>
    </r>
  </si>
  <si>
    <t>El desempeño del canal institucional de YouTube refleja los retos que implica posicionar contenido técnico en una plataforma donde predominan formatos de entretenimiento y consumo masivo. Si bien el alcance actual aún está por debajo de la meta proyectada, el canal se ha fortalecido con publicaciones que priorizan calidad, pedagogía y transparencia institucional. Este enfoque busca consolidar una audiencia genuina y sostenida, lo cual, aunque toma más tiempo, permite un crecimiento más sólido y alineado con los objetivos comunicacionales del Ministerio.</t>
  </si>
  <si>
    <t>Se están desarrollando nuevas líneas de contenido con enfoque narrativo y audiovisual más atractivo, como la serie “Ruta por Colombia Solar”, lo cual permitirá aumentar progresivamente el alcance y mejorar la conexión con públicos diversos sin perder el carácter institucional. Además, se está trabajando en una mayor frecuencia de publicación y en la optimización del canal para el algoritmo de la plataforma. Evaluación de la posibilidad de incluir pauta segmentada para contenidos de alto impacto.</t>
  </si>
  <si>
    <t>Desde el Equipo de Comunicaciones y Prensa realizamos control mensual de indicadores con la finalidad de validad la efectividad de las estrategias implementadas. Se buscara medir por medio del control de medios y demas indicadores la buena imagen de la entidad y mostrar el cumplimiento de sus metas.</t>
  </si>
  <si>
    <t>Mejorar la imagen de la entidad a través de la COMUNICACIÓN EXTERNA</t>
  </si>
  <si>
    <t>Publicaciones de medios de comunicación de declaraciones emitidas por  los voceros oficiales (Ministro y/o Viceministros) del Ministerio de Minas y Energía</t>
  </si>
  <si>
    <t>Comunicados y boletines de prensa publicados desde el Grupo de Comunicaciones y Prensa en pagina web sobre asuntos del Ministerio de Minas y Energía.</t>
  </si>
  <si>
    <t>Impacto de boletines de prensa en medios de comunicación nacional y/o regional</t>
  </si>
  <si>
    <r>
      <t xml:space="preserve">Este indicador evalúa el impacto de los boletines de prensa emitidos por el Grupo de Comunicaciones y Prensa del Ministerio de Minas y Energía, a partir de su difusión en medios de comunicación nacionales y/o regionales. Tiene como objetivo contribuir a la mejora de la imagen institucional a través de la comunicación externa, así como validar la efectividad de las estrategias implementadas mediante el control mensual de indicadores. Para el periodo evaluado, se programó una meta de 60 impactos en medios y se alcanzaron 39, lo que representa un cumplimiento del </t>
    </r>
    <r>
      <rPr>
        <b/>
        <sz val="11"/>
        <color theme="1"/>
        <rFont val="Aptos Narrow"/>
        <scheme val="minor"/>
      </rPr>
      <t>65 %</t>
    </r>
    <r>
      <rPr>
        <sz val="11"/>
        <color theme="1"/>
        <rFont val="Aptos Narrow"/>
        <family val="2"/>
        <scheme val="minor"/>
      </rPr>
      <t xml:space="preserve"> frente a la meta establecida.</t>
    </r>
  </si>
  <si>
    <t>El impacto trimestral de los boletines de prensa estuvo influenciado por la agenda mediática nacional, en la que predominaron coyunturas de orden político y económico que limitaron el espacio disponible en medios para temas sectoriales. Sin embargo, se ha mantenido un promedio constante de publicaciones y una presencia destacada en medios regionales, lo que ha permitido sostener una visibilidad estratégica para el Ministerio.</t>
  </si>
  <si>
    <t>Se intensificará el relacionamiento con periodistas y editores clave a nivel nacional y regional, se priorizará la producción de boletines con enfoque noticioso y de interés general, y se fortalecerá el monitoreo para identificar mejores ventanas de oportunidad mediática. Estas acciones permitirán consolidar una mayor visibilidad institucional y mejorar progresivamente el indicador.</t>
  </si>
  <si>
    <t>Ruedas de prensa, y/o entrevistas ,para exponer asuntos de interés generales del Ministerio de Minas y Energía</t>
  </si>
  <si>
    <r>
      <t xml:space="preserve">Este indicador mide la cantidad de ruedas de prensa y/o entrevistas realizadas para exponer asuntos de interés general del Ministerio de Minas y Energía, como parte de las acciones orientadas a mejorar la imagen institucional a través de la comunicación externa. Estas actividades permiten posicionar los mensajes clave del Ministerio en la agenda pública y fortalecer la relación con medios de comunicación. Para el periodo evaluado, se programaron 30 espacios y se llevaron a cabo 19, lo que representa un cumplimiento del </t>
    </r>
    <r>
      <rPr>
        <b/>
        <sz val="11"/>
        <color theme="1"/>
        <rFont val="Aptos Narrow"/>
        <scheme val="minor"/>
      </rPr>
      <t>63,3 %</t>
    </r>
    <r>
      <rPr>
        <sz val="11"/>
        <color theme="1"/>
        <rFont val="Aptos Narrow"/>
        <family val="2"/>
        <scheme val="minor"/>
      </rPr>
      <t xml:space="preserve"> frente a la meta establecida.</t>
    </r>
  </si>
  <si>
    <t>Durante el período evaluado, la realización de ruedas de prensa y entrevistas estuvo supeditada a la agenda institucional y a la disponibilidad de vocerías autorizadas. Aunque se han generado contenidos de interés, la atención mediática ha estado centrada en otros temas coyunturales a nivel nacional, lo que ha reducido la demanda espontánea por parte de medios. Aun así, se han gestionado espacios relevantes que permitieron posicionar mensajes clave del Ministerio.</t>
  </si>
  <si>
    <t xml:space="preserve">Se implementará una estrategia proactiva de relacionamiento con medios, que incluya el ofrecimiento de vocerías oportunas sobre temas estratégicos del sector minero-energético. Asimismo, se fortalecerá la planificación de ruedas de prensa y entrevistas en el marco de los hitos de gestión, para garantizar una mayor presencia institucional en la agenda pública.
</t>
  </si>
  <si>
    <t xml:space="preserve">Estrategias y/o campañas  trasverlas de comunicación sobre asuntos generales del Ministerio de Minas y Energía </t>
  </si>
  <si>
    <t>Desde el Equipo de Comunicaciones y Prensa realizamos control mensual de indicadores con la finalidad mostrar el cumplimiento de actividades propuestas para funcionarios de la entidad.</t>
  </si>
  <si>
    <t>Fortalecer la comunicación Interna	de la entidad</t>
  </si>
  <si>
    <t>Desarrollo de programas de contenidos en Vivo</t>
  </si>
  <si>
    <r>
      <t xml:space="preserve">Este indicador evalúa el desarrollo de programas de contenido en vivo dirigidos a los funcionarios del Ministerio de Minas y Energía, como parte de las acciones orientadas a fortalecer la comunicación interna de la entidad. Estas iniciativas buscan promover la participación, mantener informados a los servidores públicos y fomentar el sentido de pertenencia institucional. Desde el Equipo de Comunicaciones y Prensa se realiza un control mensual de indicadores con el fin de mostrar el cumplimiento de las actividades propuestas. Para el periodo evaluado, se programaron 22 transmisiones en vivo y se realizaron 16, lo que representa un cumplimiento del </t>
    </r>
    <r>
      <rPr>
        <b/>
        <sz val="11"/>
        <color theme="1"/>
        <rFont val="Aptos Narrow"/>
        <scheme val="minor"/>
      </rPr>
      <t>72,7 %</t>
    </r>
    <r>
      <rPr>
        <sz val="11"/>
        <color theme="1"/>
        <rFont val="Aptos Narrow"/>
        <family val="2"/>
        <scheme val="minor"/>
      </rPr>
      <t xml:space="preserve"> frente a la meta establecida.</t>
    </r>
  </si>
  <si>
    <t>Durante el período reportado, la ejecución de los programas de contenidos en vivo se vio influenciada por algunos ajustes en la planeación institucional, así como por la disponibilidad de vocerías internas y la priorización de actividades operativas en diversas dependencias. A pesar de los esfuerzos realizados para mantener la periodicidad de los espacios, no se logró alcanzar la meta proyectada en su totalidad. Sin embargo, consideramos que esto no es un resultado negativo, ya que estamos comprometidos con cumplir la meta a fin de año, adaptando los formatos a las nuevas dinámicas laborales y buscando mejorar la participación en los próximos meses.</t>
  </si>
  <si>
    <t>Coordinación interinstitucional</t>
  </si>
  <si>
    <t>Se rediseñarán los espacios de contenidos en vivo bajo formatos más ágiles, temáticas de interés directo para los equipos internos y horarios estratégicos. Además, se promoverá una mayor participación a través de convocatorias personalizadas y alianzas con las áreas misionales, con el fin de fortalecer la apropiación institucional y el sentido de pertenencia entre los funcionarios.</t>
  </si>
  <si>
    <t>Boletines informativos emitidos a través del Canal Vivo Minenergia</t>
  </si>
  <si>
    <t>Numero de Piezas graficas creadas para la comunicación interna de contenidos de importancia para el Ministerio.</t>
  </si>
  <si>
    <r>
      <t xml:space="preserve">Este indicador mide el número de piezas gráficas creadas para la comunicación interna de contenidos relevantes para el Ministerio de Minas y Energía, como parte de la estrategia para fortalecer la comunicación interna de la entidad. Estas piezas buscan informar, sensibilizar y mantener actualizados a los funcionarios sobre temas institucionales clave. Para el periodo evaluado, se presupuestaron 330 piezas gráficas y se realizaron 318, lo que representa un cumplimiento del </t>
    </r>
    <r>
      <rPr>
        <b/>
        <sz val="11"/>
        <color theme="1"/>
        <rFont val="Aptos Narrow"/>
        <scheme val="minor"/>
      </rPr>
      <t>96,3 %</t>
    </r>
    <r>
      <rPr>
        <sz val="11"/>
        <color theme="1"/>
        <rFont val="Aptos Narrow"/>
        <family val="2"/>
        <scheme val="minor"/>
      </rPr>
      <t xml:space="preserve"> frente a la meta establecida.</t>
    </r>
  </si>
  <si>
    <t>Durante el período reportado, la ejecución de las piezas gráficas creadas se vio afectada por algunos ajustes en la planeación institucional, así como por la disponibilidad de vocerías internas y la priorización de actividades operativas en diversas dependencias. Aunque se hicieron esfuerzos para mantener la periodicidad y calidad en la producción de las piezas gráficas, no se alcanzó la meta proyectada en su totalidad. Sin embargo, este resultado no es considerado negativo, ya que estamos comprometidos a cumplir con la meta a fin de año, adaptando los formatos a las nuevas dinámicas laborales y buscando mejorar la participación y la efectividad de las piezas en los próximos meses.</t>
  </si>
  <si>
    <t>Durante el período reportado, la ejecución de las piezas gráficas se vio afectada por ajustes en la planeación institucional, la disponibilidad de vocerías internas y la priorización de otras actividades operativas.
Para ello, se implementarán medidas correctivas, como revisar y ajustar la planificación, optimizar la coordinación con las vocerías internas, priorizar recursos para la producción de las piezas y adaptar los formatos a las nuevas dinámicas laborales. Además, se establecerá un sistema de seguimiento para garantizar el cumplimiento de la meta.</t>
  </si>
  <si>
    <t>Numero de publicaciones en la red social Instagram (@vivominenergia).</t>
  </si>
  <si>
    <t>Grupo de Gestión Contractual</t>
  </si>
  <si>
    <t>Gestión Contractual</t>
  </si>
  <si>
    <t xml:space="preserve">Fortalecer las competencias de los funcionarios que desempeñan la supervisión de contratos suscritos en el Ministerio de Minas y Energía		</t>
  </si>
  <si>
    <t xml:space="preserve">Actividades de fortalecimiento de los funcionarios que se desempeñan como supervisores en el MME			</t>
  </si>
  <si>
    <t xml:space="preserve">Gestionar diplomado con la subdirección de talento humano dirigida a los supervisores de contratos </t>
  </si>
  <si>
    <t>Se presentó solicitud ante la subdirección de talento humano para que el diplomado sea incluido en el PIC de esta vigencia. Se está a la espera de conformar el comité de fondo de becas y que se realice la reunión para la aprobación. Ver evidencia Actividad 1</t>
  </si>
  <si>
    <t>Fortalecer la gestión del conocimiento, la información y la innovación de acuerdo con las necesidades de la entidad y a las expectativas de las partes interesadas; preservando la confidencialidad, integridad, disponibilidad y privacidad de los datos.</t>
  </si>
  <si>
    <t>Adelantar el diplomado en el tema Supervisión de contratos estatales</t>
  </si>
  <si>
    <t>Esta actividad no tiene avance hasta tanto no sea aprobado el diplomado por el fondo de becas</t>
  </si>
  <si>
    <t xml:space="preserve">Implementar mejoras en la plataforma neón para facilitar la gestión contractual		</t>
  </si>
  <si>
    <t>Mejoras implementadas en la plataforma neón módulo de contratos</t>
  </si>
  <si>
    <t>Implementar en la plataforma neón la generación de certificaciones de contratos desde la web</t>
  </si>
  <si>
    <t>Actualmente se encuentra en ambiente de pruebas las emisiones de las certificaciones de contratos, analizando errores, nuevas opciones, y mejoras para culminar el proceso en primer semestre del año. Se adjuntan un par de certificaciones de prueba con comentarios. Ver evidencia Actividad 3.</t>
  </si>
  <si>
    <t>Implementar la generación de certificaciones de insuficiencia de personal  y de idoneidad en la plataforma neón</t>
  </si>
  <si>
    <t>En el primer trimestre del año, se avanzó con el levantamiento de requerimientos y se han realizado las pruebas correspondientes para la implementación del desarrollo, que actualmente se encuentra en validación por parte de la Subdirección de Talento Humano. Ver evidencia Actividad 4</t>
  </si>
  <si>
    <t>Implementar generación de reportes en neón que contengan información sociodemográfica de los contratistas como :edad, número de hijos, discapacidad, género, estado civil, grupos étnicos, RH, nivel de formación y programa de estudio y reportes más eficientes del plan de adquisiciones</t>
  </si>
  <si>
    <t>Se ha avanzado en la generación de informes de datos se remitió solicitud a la sáreas para completar la información, se adjunta memorando remitido. Ver evidencia Actividad 5</t>
  </si>
  <si>
    <t>Implementar mejoras en las alertas generadas por la plataforma neón a la supervisión como: términos para liquidar, pérdida de competencia para liquidar, reinicio de contratos suspendidos</t>
  </si>
  <si>
    <t>Para el primer trimestre no se programó avance en esta actividad</t>
  </si>
  <si>
    <t>Proponer reglamentación para el comité asesor de contratación del Ministerio de Minas y Energía</t>
  </si>
  <si>
    <t xml:space="preserve">Proponer desde el rol de secretaría técnica el reglamento para el funcionamiento del comité asesor de contratación del Ministerio de Minas y Energía </t>
  </si>
  <si>
    <t>Propuesta de reglamento para el funcionamiento del comité asesor de contratación del MME</t>
  </si>
  <si>
    <t>Grupo de Gestión Financiera y Contable</t>
  </si>
  <si>
    <t>Gestión Financiera</t>
  </si>
  <si>
    <t xml:space="preserve">Fortalecer el seguimiento a la ejecicion de la politica de elaboracion de los estados Financieros		</t>
  </si>
  <si>
    <t xml:space="preserve">Seguimiento a la ejecicion de la politica de elaboracion de los estados Financieros </t>
  </si>
  <si>
    <t>Eficacia</t>
  </si>
  <si>
    <t>Identificar, valorar, controlar y dar tratamiento a los peligros y riesgos con el fin de proteger la seguridad y salud de los trabajadores, así como asegurar el cumplimiento de los objetivos estratégicos y la misionalidad de la Entidad.</t>
  </si>
  <si>
    <t>ELABORACION Y PUBLICACIÓN DE LOS ESTADOS FINANCIEROS</t>
  </si>
  <si>
    <t>Envio oportuno de la informacion Financiera a diciembre de 2024 a la Contadria Genral de la Nacion a   traves del CHIP de acuerdo al cronograma establecido</t>
  </si>
  <si>
    <t>ANALISIS DE LAS CUENTAS DE BALANCE MAS REPRESENTATIVAS</t>
  </si>
  <si>
    <t>Se analizaron los saldos de naturaleza contraria del Balance General en los meses de enero febreo y marzo de 2025, Se anexa enero por cuanto a la fecha nola CGN no ha cerrado los meses de febrero y marzo de 2025</t>
  </si>
  <si>
    <t>CONTROL Y REGISTRO DE LA INFORMACION DE INGRESOS EN EL APLICATIVO CORRESPONDIENTE</t>
  </si>
  <si>
    <t>Se efectuo oportunamnete la clasificacion de los ingresos recibidos a traves del Sistema  integrado de Informacion Financiera SIIF, correspondientes al promer trimestre de 2025.</t>
  </si>
  <si>
    <t>REGISTRO DE LA INFORMACIION INTERNA Y EXTERNA (EKOGUI E ICETEX))</t>
  </si>
  <si>
    <t>Se solicito la infrrmacion correspondiente a la Oficina Juridica y al Icetex y se efectuaron los comprobantes de regsitro correspondientes al primes trimestre de 2025</t>
  </si>
  <si>
    <t>Grupo Presupuesto</t>
  </si>
  <si>
    <t>Desarrollo y Reporte en el Aplicativo NEON de saldos a liberar de registros presupuestales de contratos de prestacion de servicios mediante interoperabilidad del sistema NEON y  SIIF Nacion. Asi como el cargue del certificado de balance financiero, que separe tambien los contratos que tienen cesiones.</t>
  </si>
  <si>
    <t>Creacion del reporte en el Aplicativo NEON de saldos a liberar de registros presupuestales y creacion de certificado de balance financiero actualizado</t>
  </si>
  <si>
    <t>Documento con la definicion Requerimiento</t>
  </si>
  <si>
    <t>Se usaron 26 horas para pruebas del R18 y su estado es en pruebas, el R20 esta en estado de definicion</t>
  </si>
  <si>
    <t>Realizar ciclo de pruebas del Reporte</t>
  </si>
  <si>
    <t>Aun no pasa a produccion</t>
  </si>
  <si>
    <t>Realizar Paso a Produccion</t>
  </si>
  <si>
    <t>Aun no se necesita correcciones</t>
  </si>
  <si>
    <t>Realizar las correcciones que se presenten al reporte</t>
  </si>
  <si>
    <t>Se definió el requerimiento número 19 (Desarrollo y reporte de un módulo para registro presupuestal, obligación y orden de pago de factura de un contrato existente en vigencias anteriores como VIGENCIAS EXPIRADAS en el aplicativo Neón para que las dependencias lo registren) este tiene 168 horas cotizadas</t>
  </si>
  <si>
    <t>Desarrollo de un módulo en el aplicativo Neón para registro presupuestal, obligación y orden de pago de factura de un contrato con VIGENCIAS EXPIRADAS</t>
  </si>
  <si>
    <t>Creación del Modulo de Vigencias Expiradas en el Aplicativo NEON</t>
  </si>
  <si>
    <t>Aun no pasa a pruebas</t>
  </si>
  <si>
    <t>Se definió el requerimiento número 21 (Desarrollo de un reporte de ejecución contractual vs el de ejecución presupuestal y de pagos por dependencia y por líneas de PLC) para este módulo y tiene 56 horas cotizadas</t>
  </si>
  <si>
    <t>Desarrollo de un reporte de ejecución contractual vs el de ejecución presupuestal y de pagos por dependencia y por lineas de PLC</t>
  </si>
  <si>
    <t>Creación de reporte de ejecución contractual vs el de ejecución presupuestal y de pagos</t>
  </si>
  <si>
    <t>Grupo de Tesoreria</t>
  </si>
  <si>
    <t>Garantizar la ejecución de los recursos por medio del trámite y/o cargue de las  cuentas de cobro de los contratistas en un 95%</t>
  </si>
  <si>
    <t>Porcentaje de Ejecucion mensual de las cuentas tramitadas y pagadas por cada uno de los contratistas del MME.</t>
  </si>
  <si>
    <t>Ejecucion mensual de las cuentas tramitadas y pagadas por cada uno de los contratistas del MME.</t>
  </si>
  <si>
    <t>Durante el primer trimestre del año 2025 se evidencia que se tramitaron 2346 cuentas, de las cuales se pagaron 2250, equivalente al 95,97%.</t>
  </si>
  <si>
    <t>Grupo de Tecnologías de la Información y las Comunicaciones</t>
  </si>
  <si>
    <t>Gestión Tecnológica</t>
  </si>
  <si>
    <t>Convergencia Regional</t>
  </si>
  <si>
    <t>Fortalecimiento institucional como motor de cambio para recuperar la confianza de la ciudadania y para el fortalecimiento del vinculo Estado-ciudadanía</t>
  </si>
  <si>
    <t>Gobierno digital para la gente</t>
  </si>
  <si>
    <t>Modernizar las entidades a través de incentivos para el uso de datos y la adopción de herramientas y tecnologías digitales</t>
  </si>
  <si>
    <t>Fortalecer las herramientas tecnológicas para la mejorar la eficiencia de procesamiento y almacenamiento de datos</t>
  </si>
  <si>
    <t>Mejorar la eficiencia de procesamiento y almacenamiento de datos a traves de herramientas e instrumentos tecnologicos</t>
  </si>
  <si>
    <t>Optimizar la infraestructura tecnológica existente para lograr un aumento del 20% en la eficiencia de procesamiento y almacenamiento de datos</t>
  </si>
  <si>
    <t>Si bien para el primer trimestre de la vigencia no se tenía meta programada paraeste indicador, de igual manea se adelantaros las siguientes acciones:
Se avanza en la implementación de Cisco Catalyst Center, plataforma orientada a apoyar el diseño, despliegue y administración de redes a gran escala. Esta solución permite a los administradores gestionar de manera centralizada la configuración, supervisión y mantenimiento de los dispositivos de red, optimizando tiempos y recursos operativos.
A la fecha, el avance del proyecto se encuentra en un 50%, habiéndose realizado las siguientes actividades:
Creación de acceso al portal.
Configuración de usuarios administradores.
Registro de 22 chasises dentro de la plataforma.
Se implementaron dos servidores en rack Cisco UCSC-C240-M7SN como parte de la primera fase del plan de actualización y expansión de las capacidades de la actual solución de hiperconvergencia en el datacenter principal. A la fecha (13 de febrero de 2025), la implementación ha sido completada al 100% y los nodos ya se encuentran sumando recursos de cómputo al clúster existente. Se inició la implementación de Cisco CX Cloud, plataforma orientada a facilitar el diseño, implementación y gestión de redes a gran escala. Esta herramienta permite a los administradores de red configurar, supervisar y mantener los dispositivos de forma centralizada y eficiente.
A la fecha, se registra un avance del 15%, con las siguientes acciones completadas:
Creación completa del portal.
Identificación y asignación de usuarios con perfil de administrador.
Avance en la transición hacia hiperconvergencia con Nutanix
Se avanza en la formulación del proceso de adquisición de un servidor en rack Cisco UCSC-C240-M7SN, con el propósito de completar el clúster requerido para la implementación de la nueva solución de hiperconvergencia.
Paralelamente, se contempla la adquisición de discos de almacenamiento que permitan habilitar la transición tecnológica hacia la plataforma Nutanix.
Asimismo, se encuentra en estructuración el proceso de adquisición e implementación del software de hiperconvergencia Nutanix, en concordancia con el milestone correspondiente al fin de vida útil de la solución actualmente en operación.</t>
  </si>
  <si>
    <t>Implementar modelo de gobierno del dato institucional y sectorial</t>
  </si>
  <si>
    <t>En el transcurso del primer trimestre de 2025, la Estrategia de Gobierno y Monitoreo del Dato reporta las siguientes actividades ejecutadas:
1. Se elaboró primera propuesta de documento de ajuste a la Resolución No. 40199 de 2021, por la que se adoptan los lineamientos del gobierno de TI y de datos del sector minero energético.
2. Se realizó el diseño, prueba y ajuste del formulario cuyo propósito es permitir el registro de los principales retos identificados por las entidades del sector, entendidos como necesidades no resueltas, problemáticas recurrentes, limitaciones operativas o desafíos estratégicos que impactan el cumplimiento de sus funciones misionales y objetivos institucionales. A partir de esta identificación, se busca facilitar la formulación de soluciones apalancadas en tecnologías emergentes, con énfasis en el uso de inteligencia artificial, que contribuyan a mejorar la eficiencia operativa, la toma de decisiones basadas en datos y la generación de valor público en el sector minero-energético.
3. Se participo en la especificación de la propuesta de solución para la implementación del Centro de Monitoreo Sectorial.
4. Se realizó el diseño, prueba y afinamiento del formulario tiene por objetivo hacer el dimensionamiento de capacidades de infraestructura tecnológica para implementar el proyecto de Centro de Monitoreo Sectorial.
5. Se realizó reunión MINENERGÍA – UTP (Universidad Tecnológica de Pereira) para Convenio de Fortalecimiento de las Capacidades del Talento Humano del Sector en TEJ y Tecnologías Emergentes.
6. Se elaboro el informe de la Estrategia de Gobierno del Dato (EGMD) para el empalme con el nuevo Equipo de Asesores del Despacho del Ministro del MINENERGIA.
7. Se realizó propuesta de estructuración de la Oficina de análisis estratégico y tecnologías de la información.
8. Se realizó el seguimiento y control a la ejecución del contrato con la Firma BEXTECHNOLOGY S.A.S., responsable de proveer la infraestructura tecnológica asociada a la plataforma INTÉGRAME y del servicio de soporte, mantenimiento y monitoreo de esta.
9. Se apoyo en el proceso de elaboración de la nueva versión de PETI 2025-2028 alineado al proyecto de inversión 2025-2028 del MINENERGÍA, en donde se incluyen iniciativas de transformación digital relacionadas con el gobierno de datos y de TI con alcance institucional y sectorial.
10. Se gestionó con las Entidades del Sector el registro de información en el formulario para la identificación y descripción de las fuentes de datos transaccionales, solicitado por el Comité Nacional de Datos en el marco del PNID, por el DNP y el MinTIC.
11. Por invitación de la UPME, se participó en la elaboración del capítulo “IA y soberanía tecnológica en la TEJ” del libro “Inteligencia Artificial para la Transición Energética Justa y la Diversificación de la Economía en Colombia”, el cual se espera lanzar en la próxima Feria del Libro, que recogerá los avances, la visión y las apuestas que desde el MINENERGÍA y el Sector se están impulsando en materia de inteligencia artificial, transición energética y diversificación económica.
12. Se participó en la implementación del ejercicio de arquitectura empresarial para el MINENERGÍA, en donde se incluye todo lo relacionado con la gestión de los datos e infraestructuras de datos estadística y espacial.
13. Se apoyo en la consolidación de las evidencias requeridas por el FURAG en lo relacionado con el componente de toma de decisiones basadas que hace parte de la Política de gobierno Digital.</t>
  </si>
  <si>
    <t>Generar  diagnóstico de madurez de aplicación de políticas de gobierno de datos y gestión de la información</t>
  </si>
  <si>
    <t xml:space="preserve">Si bien para el primer trimestre de la vigencia no se tenía meta programada para este indicador, de igual manera se adelantaron las siguientes acciones:
En el marco del levantamiento de información del Modelo de Arquitectura Empresarial se aplicaron los instrumentos de Modelo de Madurez Interoperabilidad, Instrumento de Madurez IDE. En este sentido se inició el proceso de construcción de los artefactos requeridos dentro del MAE para este dominio, entre ellos: Procedimiento de Gobierno TI y Datos Sectorial, Procedimiento de gestión y gobierno de los datos e información de TI ( Dama y DataOps),  Procedimiento de gestión y gobierno de interoperabilidades ( PDI y Microservicios), catálogo de flujos de información. </t>
  </si>
  <si>
    <t>Desarrollar e implementar instrumento estandarizado para la medición de capacidades de infraestructura de datos en las entidades públicas del sector</t>
  </si>
  <si>
    <t>Si bien para el primer trimestre de la vigencia no se tenía meta programada para este indicador, de igual manera se adelantaron las siguientes acciones:
En el marco del levantamiento de información del Modelo de Arquitectura Empresarial se inició el proceso de construcción de los artefactos requeridos dentro del MAE para este dominio, entre ellos: Procedimiento de Gobierno TI y Datos Sectorial, Procedimiento de gestión y gobierno de los datos e información de TI ( Dama y DataOps),  Procedimiento de gestión y gobierno de interoperabilidades ( PDI y Microservicios), catálogo de flujos de información</t>
  </si>
  <si>
    <t xml:space="preserve">Optimizar los procesos mediante las tecnologias digitales </t>
  </si>
  <si>
    <t>Implementar herramientas tecnologicas digitales para la optimizacion de procesos</t>
  </si>
  <si>
    <t>Definir el Modelo de Arquitectura Empresarial - MAE para la optimización de los sistemas de información</t>
  </si>
  <si>
    <t>Si bien para el primer trimestre de la vigencia no se tenía meta programada para este indicador, de igual manera se adelantaron las siguientes acciones:
Se definió para los ejercicios de Arquitectura Empresarial del proyecto de fortalecimiento la siguiente visión:  "Visión de arquitectura empresarial MME:  Ser líder en innovación digital a través de procesos, procedimientos, tramites y servicios OPA modernos, optimizados, automatizados, integrados e interoperados, que permitan fortalecer la toma de decisiones para la formulación de políticas, reglamentos, planes, programas y proyectos sectoriales. Gestionado eficientemente los fondos de apoyo financiero y subsidios del sector".
En este periodo se inició con la inmersión en el Proceso de Gestión de TIC, diseñando planes detallados para la modernización de todos los procedimientos actuales y la creación de nuevos procedimientos que permitan fortalecer las capacidades del Grupo TIC y así ofrecer mejores servicios de TI.  
Los procedimientos para actualizar son:  Atención de requerimientos de sistemas de información, gestión de mantenimiento de los sistemas de información,  Procedimiento gestión del servicio de tecnología de información y comunicaciones, Procedimiento gestión de la seguridad informática MAE, Procedimiento gestionar uso y apropiación de TI, Procedimiento gestión de la continuidad. 
Los procedimientos nuevos son:  Procedimiento de Gobierno TI y Datos Sectorial, Procedimiento  de seguridad de la  información MSPI, Procedimiento  de gestión de incidentes de seguridad de la información  MSPI - CSIRT,  Procedimiento de gestión y gobierno de infraestructura de TI (CMDB), Procedimiento de  gestión de cambio de TI,  Procedimiento de gestión de incidentes y problemas de TI, Procedimiento de gestión y gobierno de los datos e información de TI ( Dama y DataOps),  Procedimiento de gestión y gobierno de interoperabilidades ( PDI y Microservicios).
Se está documento el estado actual con los siguientes artefactos: catálogo de sistemas de información, catálogo de infraestructura CMDB, catálogo de flujos de información, catalogo o portafolio de servicios de TI, con los cuales se actualizará el catálogo de activos de información.  Se definieron las categorías de los servicios de TI y se inició con la definición de los servicios de TI según las categorías definidas, para poder subir los servicios de TI en la nueva herramienta de software libre GLPI de mesa de servicio. 
Se genero la integración y actualización del documento de Diagnóstico de los sistemas de información misionales, estratégicos y de apoyo del Ministerio de Minas y Energía.</t>
  </si>
  <si>
    <t>Impulsar la transformación digital y adoptar nuevas tecnologias de la información en el Ministerio de Minas y Energia</t>
  </si>
  <si>
    <t xml:space="preserve">Se adelantó para el primer trimetre según lo programado el infome de la actualización del Plan Estratégico de TI - PETI para la vigencia 2025-208, en el cual se establece la hoja de ruta de las iniciativas que fortalecerán la transformación digital en el Ministerio de MInas y Energía.  </t>
  </si>
  <si>
    <t>Realizar seguimiento al plan Estrategico de Tecnologias de la Información - PETI</t>
  </si>
  <si>
    <t xml:space="preserve">Se adelantó para el primer trimetre según lo programado el infome de Seguimiento Año 2025 Trimestre 1 Plan Estratégico de Tecnologías de la Información y las Comunicaciones PETI  2024-2027 abarcando, entre otros ítems, los avances generales de las iniciativas de transformación. </t>
  </si>
  <si>
    <t>Transformación productiva, internacionalización y acción climática</t>
  </si>
  <si>
    <t>Desarrollo económico a partir de eficiencia energética, nuevos energéticos y minerales estratégicos para la transición</t>
  </si>
  <si>
    <t>Diversificación productiva asociada a las actividades extractivas</t>
  </si>
  <si>
    <t>Definir la hoja de ruta para la transformación digital en el sector minero energético</t>
  </si>
  <si>
    <t>Establecer los lineamientos basicos para la transformación digital del sector minero energetico</t>
  </si>
  <si>
    <t>Establecer los documentos de la primera fase para la transformación digital del sector minero energetico</t>
  </si>
  <si>
    <t>Construir Plan Estrategico de Tecnologias de la Información - PETI sectorial</t>
  </si>
  <si>
    <t xml:space="preserve">Se generó actualización del Plan Estratégico de Tecnologías de la Información y las Comunicaciones para el periodo 2025-2028 conforme a lo definido en el proyecto de inversión para el mismo periodo, esta iniciativa iniciará su ejecución para el segundo trimestre de 2025. </t>
  </si>
  <si>
    <t xml:space="preserve">
Implementar el Modelo de Gestión y Gobierno de TI sectorial </t>
  </si>
  <si>
    <t>Se inició con la inmersión en el Proceso de Gestión de TIC, diseñando planes detallados para la modernización de todos los procedimientos actuales y la creación de nuevos procedimientos que permitan fortalecer las capacidades del Grupo TIC y así ofrecer mejores servicios de TI.  En este marco se definió el equipo que tendrá a cargo la implementación del Modelo de Gestión y Gobierno de TI.</t>
  </si>
  <si>
    <t>Establecer la estrategia sectorial  para la formunlacion del programa de Transformación Digital</t>
  </si>
  <si>
    <t>Se generó actualización del Plan Estratégico de Tecnologías de la Información y las Comunicaciones para el periodo 2025-2028 conforme a lo definido en el proyecto de inversión para el mismo periodo, esta iniciativa iniciará la su ejecución para el segundo trimestre de 2025.</t>
  </si>
  <si>
    <t>Mejorar el sistema de gestion de seguridad del sector minero energetico</t>
  </si>
  <si>
    <t>Implementar primera fase de las Capacidades de Prevención, Detección y Recuperación de Incidentes de Seguridad Digital para el Sector Minero Energético nacional - CSIRT</t>
  </si>
  <si>
    <t>Implementar  Capacidades de Prevención, Detección y Recuperación de Incidentes de Seguridad Digital para el Sector Minero Energético nacional - CSIRT Sectorial (primera fase)</t>
  </si>
  <si>
    <t>Si bien para el primer trimestre de la vigencia no se tenía meta programada paraeste indicador, de igual manea se adelantaros las siguientes acciones:
Acompañamiento riguroso con el COLCERT para la implementación del CSIRT, esto implica que hemos desarrollado varias mesas de trabajo donde se han tratado temáticas de desarrollo de servicios esenciales o de primera fase, estructuración administrativa, personal requerido, definición de alcance y misionalidad, exposición de servicios de algunos CSIRT ya implementados, buenas practicas, etc. (Se han tenido visitas presenciales en las oficinas del COLCERT-MINTIC y virtuales)
Se han tenido visitas presenciales a algunos SOC  (OlimpIA, Internexa), con el fin de tomar mejores practicas y servicios ofrecidos por parte de estos proveedores.
Se han hecho exposiciones virtuales por parte de algunos proveedores para mirar herramientas ofrecidas de ciberseguridad y ciberdefensa ( TENABLE, WERTEX, DATASEC, etc) .
Mesas de trabajo para determinar alcance, misión, servicios que ya están definidos.
Pasos a seguir : 
Según metodología RFC2350 , nos encontramos en el paso del diseño de la estructura administrativa y de personal del CSIRT, definiendo roles y responsabilidades de acuerdo con el alcance y a partir de ello definir la infraestructura apoyada en el centro de monitoreo sectorial.</t>
  </si>
  <si>
    <t>Realizar seguimiento al plan de seguridad y privacidad de la información</t>
  </si>
  <si>
    <t xml:space="preserve">Se adelantó para el primer trimetre según lo programado el infome de Seguimiento Plan de Seguridad y Privacidad de la Información Primer Trimestre 2025 el cual contiene, entre otros temas, la identifiicación de riesgos. Al identificar, evaluar y mitigar los riesgos de seguridad de la información, el Ministerio no solo protege los activos críticos de datos y sistemas, sino que también salvaguarda la confianza pública y fortalece su capacidad para cumplir con las obligaciones regulatorias. Además, una gestión efectiva de riesgos proporciona una base sólida para la toma de decisiones informadas, promoviendo la continuidad operativa y minimizando el impacto de posibles incidentes de seguridad.
</t>
  </si>
  <si>
    <t>Realizar seguimiento al plan de tratamiento de riesgos de seguridad de la información</t>
  </si>
  <si>
    <t>Se adelantó para el primer trimetre según lo programado el infome de Seguimiento Plan de Tratamiento de Riesgos de Seguridad de la Información – Primer Trimestre 2025 el cual concluye en términos generales que las actividades realizadas en este primer trimestre han sido fundamentales para mejorar la eficiencia y la capacidad operativa del sistema de respaldos de la organización. Gracias a la consolidación de la herramienta Arcserve UDP Backup, la depuración de los puntos de restauración históricos y el relanzamiento de los backups de correos y bases de datos, se ha logrado una optimización significativa del espacio de almacenamiento y una mejora en los tiempos de recuperación. La planificación del Backup Full Granular a Cinta para marzo de 2025 refuerza aún más la estrategia de recuperación ante desastres, asegurando una solución de respaldo robusta y confiable. Con la implementación de métricas clave, se podrá evaluar de manera precisa el desempeño del sistema y tomar decisiones informadas sobre la continuidad o posible reemplazo de la herramienta de respaldo.</t>
  </si>
  <si>
    <t>Oficina Asesora Juridica</t>
  </si>
  <si>
    <t>Garantizar la seguridad jurídica de la reglamentación en los de temas relacionados con los ejes transformacionales del Plan Nacional de Desarrollo. litigiosidad y generen acciones de litigio de alto impacto</t>
  </si>
  <si>
    <t>Garantizar la seguridad jurídica de la reglamentación en los de temas relacionados con los ejes transformacionales del Plan Nacional de Desarrollo.</t>
  </si>
  <si>
    <t>Revisión Proyectos normativos, regulatorios y legislativos del sector minero energético solicitadas por las areas técnicas</t>
  </si>
  <si>
    <t xml:space="preserve">En el trimestre se llevó a cabo la revisión de los proyectos normativos  regulatorios y legislativos del sector minero energético solicitadas por las areas técnicas, garantizando la seguridad jurídica en los temas relacionados con los ejes de las trasnformaciones del Plan Nacional de Desarrollo. Se adjunta evidencia en carpeta compartida. </t>
  </si>
  <si>
    <t xml:space="preserve">Actos Administrativos expedidos de caracter particular a solicitud de parte o general. </t>
  </si>
  <si>
    <t xml:space="preserve">Se espidieron los actos administrativos de carácter particular a solicitud de parte o general,  garantizando la seguridad jurídica en los temas relacionados con los ejes de las trasnformaciones del Plan Nacional de Desarrollo. Se adjunta evidencia en carpeta compartida. </t>
  </si>
  <si>
    <t>Conceptos sobre temas del sector minero-energético emitidos dentro del termino legal (30 dias)</t>
  </si>
  <si>
    <t xml:space="preserve">Se tramitaron los conceptos obre temas del sector minero-energético emitidos dentro del termino legal (30 dias), arantizando la seguridad jurídica en los temas relacionados con los ejes de las trasnformaciones del Plan Nacional de Desarrollo. Se adjunta evidencia en carpeta compartida. </t>
  </si>
  <si>
    <t>Defender los intereses de la Nación - MME las actuaciones procesales y extraprocesales, mediante la implementación y puesta en marcha de estrategias que reduzcan litigiosidad y generen acciones de litigio de alto impacto</t>
  </si>
  <si>
    <t>Defender los intereses de la Nación - MME las actuaciones procesales y extraprocesales, mediante la implementación y puesta en marcha de  estrategias que reduzcan litigiosidad y generen acciones de litigio de alto impacto.</t>
  </si>
  <si>
    <t>Actuaciones procesales y extraprocesales realizadas</t>
  </si>
  <si>
    <t xml:space="preserve">Se adelantaron las actuacioes procesales y extraprocesales en procura de la defensa de los intereses de la Nación MME. Se adjunta evidencia en carpeta compartida. </t>
  </si>
  <si>
    <t>Los procesos  judiciales que se encuentran en curso en la dependencia, no requiereron adelantar actuaciones procesales adicionales a las efectuadas dentro del trimestre</t>
  </si>
  <si>
    <t xml:space="preserve">Los procesos  judiciales que se encuentran en curso en la dependencia, no requiereron adelantar actuaciones procesales adicionales a las efectuadas dentro del trimestre, dado que son a solictud de las entidades de la rama judicial. </t>
  </si>
  <si>
    <t>Tasa de éxito procesal</t>
  </si>
  <si>
    <t xml:space="preserve">Durante el trimestre se defendieron  los intereses de la Nación - MME las actuaciones procesales y extraprocesales, mediante la implementación y puesta en marcha de  estrategias que reduzcan litigiosidad y generen acciones de litigio de alto impacto, obteniendo el procentaje programado en materia de tasa de éxito procesal. Se adjunta evidencia en carpeta compartida. </t>
  </si>
  <si>
    <t>Acciones de Tutelas del MME (atendidas)</t>
  </si>
  <si>
    <t xml:space="preserve">Durante el trimestre se defendieron  los intereses de la Nación - MME las actuaciones procesales y extraprocesales, mediante la implementación y puesta en marcha de  estrategias que reduzcan litigiosidad y generen acciones de litigio de alto impacto, obteniendo el procentaje programado en materia de acciones de tutela. Se adjunta evidencia en carpeta compartida. </t>
  </si>
  <si>
    <t>Ampliar las estrategias y crear nuevos instrumentos jurídicos y judiciales en el marco de las nuevas políticas de gobierno relacionadas con la transformación del sector minero</t>
  </si>
  <si>
    <t xml:space="preserve">Ampliar las estrategias y crear nuevos instrumentos jurídicos y judiciales en el marco de las nuevas políticas de gobierno relacionadas con la transformación del sector minero			</t>
  </si>
  <si>
    <t>Presupuesto obligado proyecto Implementación del Litigio de Alto Impacto en el MME</t>
  </si>
  <si>
    <t xml:space="preserve">Se avanzó en la ejecución del proyecto Implementación del Litigio de Alto impacto en el MME. Se adjunta evidencia en carpeta compartida. </t>
  </si>
  <si>
    <t>Documentos Metodológicos nueva politica de Gobierno</t>
  </si>
  <si>
    <t xml:space="preserve">Se profirió el Documento Metodológico nueva política de Gobierno  programados para el I Trimestre. Se adjunta evidencia en carpeta compartida. </t>
  </si>
  <si>
    <t>Documentos de Investigación Sobre Litigiosidad</t>
  </si>
  <si>
    <t>N/A</t>
  </si>
  <si>
    <t>Documentos de Investigación sobre Esquemas Normativos</t>
  </si>
  <si>
    <t>Documentos de Lineamientos Técnicos</t>
  </si>
  <si>
    <t xml:space="preserve">Se profirieron los Documentos de Lineamientos Técnicos programados para el Trimestre. Se adjunta evidencia en carpeta compartida. </t>
  </si>
  <si>
    <t>Oficina de Control Disciplinario Interno</t>
  </si>
  <si>
    <t>Control Disciplinario</t>
  </si>
  <si>
    <t>Convergencia regional</t>
  </si>
  <si>
    <t>Lucha contra la corrupción en las entidades publicas nacionales y territoriales</t>
  </si>
  <si>
    <t xml:space="preserve">Se garantizará el cumplimiento efectivo de lo dispuesto en el marco normativo de Transparencia y Lucha contra la Corrupción, a partir de un trabajo articulado entre las instituciones públicas y la ciudadanía.		</t>
  </si>
  <si>
    <t xml:space="preserve">Fortalecer la capacitad de investigación de la Oficina de Control Discplinario Interno		</t>
  </si>
  <si>
    <t xml:space="preserve">Realizar talleres sobre temáticas que permitan fortalecer la funcion disciplinaria en  la OCDI </t>
  </si>
  <si>
    <t>Implementar y cumplir los planes, proyectos o programas orientados al uso racional y eficiente de los recursos conforme a los aspectos e impactos ambientales identificados, mediante un enfoque de ciclo de vida.</t>
  </si>
  <si>
    <t>Talleres sobre temas de interés de los funcionarios de la OCDI</t>
  </si>
  <si>
    <t xml:space="preserve">Lo días 3 y 17 de marzo se han realizado los talleres de capacitación con fundamentos del Derecho Disciplinario, dictados por el doctor Ricardo Castellanos, asesor externo de la OCDI. </t>
  </si>
  <si>
    <t xml:space="preserve">Fortalecer la cultura de la legalidad , integirdad, transparencia y buenas prácticas en el MME </t>
  </si>
  <si>
    <t>Desarrollar  actividades en torno a la cultura de la legalidad, integridad y transparencia en el MME en temas de mayor recurrencia o impacto disciplinario en la Entidad</t>
  </si>
  <si>
    <t>Actividades a grupos de interés para prevención de conductas recurrentes o de impacto en materia disciplinaria en MME</t>
  </si>
  <si>
    <t xml:space="preserve">Se envió el memroando 3-2025-011542 del 31 de marzo de 2025 a la Oficina de Control Interno para efectos evaluar desde su competencia posibles actividades de fortalecimiento de la gestión , relacionados con conductas recurrentes. </t>
  </si>
  <si>
    <t>Contribuir sectorialmente en el fortalecimiento de la funcion disciplinaria en el sector minero energetico</t>
  </si>
  <si>
    <t>Desarrollar actividades que permitan fortalecer la funcion disciplinaria en el  sector mineroenergetico</t>
  </si>
  <si>
    <t xml:space="preserve">Actividad sectorial de promoción de la cultura de la legalidad e integridad o la aplicación del régimen disciplinario. </t>
  </si>
  <si>
    <t xml:space="preserve">Se realizó una conferencia sobre Inteligencia Artificial y Derecho Disciplinario, el día 25 de marzo de 2025 y se extendió la invitación a autoridades disciplinarias del sector Minas y Energía. </t>
  </si>
  <si>
    <t>Grupo de Gestión Administrativa</t>
  </si>
  <si>
    <t>Gestión de Recursos Físicos</t>
  </si>
  <si>
    <t>Fomentar el cumplimiento del reglamento y los procedimientos de tramite de comisiones y legalizaciones</t>
  </si>
  <si>
    <t>Estrategias para el cumplimiento del reglamento  y los procedimientos de comisiones y legalizaciones</t>
  </si>
  <si>
    <t>Creación e implementación de curso virtual corto para el adecuado tramite de solicitudes de comisión y legalizaciones en plataforma Moodle.</t>
  </si>
  <si>
    <t>Para el I trimestre del 2025 se hace entrega del cronograma del desarrollo de los módulos para los cursos cortos en plataforma Moodle. Además, se proyecta el temario de cada uno de los cuatro módulos planteados.</t>
  </si>
  <si>
    <t>Informe de seguimiento al tramite de comisiones y legalizaciones</t>
  </si>
  <si>
    <t xml:space="preserve">Para el I trimestre del 2025 y a corte del 31 de marzo, se gestionaron un total de 657 solicitudes de comisión, de las cuales 40 están a tiempo de legalizar y o tienen días vencidos. De las solicitudes de comisión gestionadas se ha realizado el pago de 328 legalizaciones en un promedio de 4.9 días. Durante el trimestre se ha hecho seguimiento a las comisiones pendientes por legalizar y se han adelantado acciones para reducir la cantidad de comisiones legalizadas fuera de los tiempos establecidos por la resolución 40560 de septiembre 2023, enviando memorandos a cada una de las dependencia con la relación de los comisionados en mora con el trámite de las legalizaciones de comisiones. </t>
  </si>
  <si>
    <t>Fomentar la transformación cultural con enfoque a sostenibilidad ambiental,  igualdad y equidad de las personas</t>
  </si>
  <si>
    <t>Espacios de sostenibilidad ambiental y acceso de las personas en las sedes del MME</t>
  </si>
  <si>
    <t>Plan ambiental - PA elaborado</t>
  </si>
  <si>
    <t>Se llevó a cabo la estructuración del plan de acción ambiental para la vigencia 2025</t>
  </si>
  <si>
    <t>Informe de seguimiento - Plan Ambiental - PA</t>
  </si>
  <si>
    <t>Se realizará un informe al terminar el primer semestre de la vigencia 2025</t>
  </si>
  <si>
    <t>Informe de seguimiento - Plan de acción de auditoría energética</t>
  </si>
  <si>
    <t>Se desarrolla plan de trabajo para las estrategias de evidencia energética a implementar para la vigencia 2025, se avanza en la estructuración de la solicitud de información a proveedores para la contratación de los procesos.</t>
  </si>
  <si>
    <t>Informe de seguimiento - Plan de acción de  la accesibilidad física de personas en situación de discapacidad - PCD</t>
  </si>
  <si>
    <t>Se cuenta con el plan de acción de accesibilidad física de personas en situación de discapacidad - PcD. Igualmente El día 04 de febrero de 2025 se realizó una reunión con el Instituto Nacional para ciegos -INCI, con el fin de determinar los lineamientos a seguir para las mejoras del Plan de Discapacidad de la entidad que se tiene proyectado para el 2025.</t>
  </si>
  <si>
    <t>Fomentar  la transformación cultural con enfoque a optimización en la gestión de recursos (presupuesto) y de activos</t>
  </si>
  <si>
    <t>Espacios para la gestión de recursos (presupuesto) y activos del MME</t>
  </si>
  <si>
    <t>Plan de adquisiciones (PA) presupuesto de funcionamiento</t>
  </si>
  <si>
    <t>En el primer trimestre de 2025, se elaboró el Plan Anual de Adquisiciones (PAA) 2025, el cual contempla los recursos asignados al rubro de funcionamiento del Ministerio.</t>
  </si>
  <si>
    <t>Informe de seguimiento - Plan de adquisiciones (PA) presupuesto de funcionamiento</t>
  </si>
  <si>
    <t>De acuerdo con el Resumen de Ejecución con corte a marzo de 2025, de los $15.491.100.000 millones apropiados, se tiene un total comprometido de $2.864 millones que corresponde a un 18.49% y un total ejecutado de $728 millones que corresponde a un 4.70%</t>
  </si>
  <si>
    <t>Conciliación trimestral entre almacén y gestión contable</t>
  </si>
  <si>
    <t>Durante el trimestre (diciembre, enero, febrero) se realizaron los correspondientes cierres y depreciaciones mensuales, logrando adelantar las conciliaciones de cada mes con su reporte de saldos conciliado por cuenta contable, los que se adjuntan.</t>
  </si>
  <si>
    <t>Resolución baja de activos.</t>
  </si>
  <si>
    <t>Durante el trimestre se realizó la baja de un lote de licencias de software mediante Resolución No 1761 de 11-11-2024 (adjunta) y se tramitaron dos bajas por devolución de elementos en comodato de otras entidades mediante actas de entrega, como, devolución de 5 vehículos a la ANM y devolución de equipos de comunicación a Presidencia de la República.</t>
  </si>
  <si>
    <t>Grupo de Relacionamiento con el Ciudadano y Gestión de la Información</t>
  </si>
  <si>
    <t>Se garantizará el cumplimiento efectivo de lo dispuesto en el marco normativo de Transparencia y Lucha contra la Corrupción, a partir de un trabajo articulado entre las instituciones públicas y la ciudadanía.</t>
  </si>
  <si>
    <t>Fortalecer la interacción con los ciudadanos, impactando la prestación del servicio y la mejora en la participación de grupos de valor</t>
  </si>
  <si>
    <t>Fortalecer la interacción con los ciudadanos, mediante el seguimiento oportuno a los diferentes mecanismos de partición</t>
  </si>
  <si>
    <t xml:space="preserve">Infomes de seguimiento a foros como mecanismo de participación ciudadana </t>
  </si>
  <si>
    <t>Durante el primer trimestre de 2025 se publicaron 20 Actos Normativos para consulta ciudadana, estos actos normativos recibieron 166 comentarios por parte de los interesados.</t>
  </si>
  <si>
    <t xml:space="preserve">Informes de seguimiento a  tramites y servicio y otros procedimientos de OPAS  </t>
  </si>
  <si>
    <t xml:space="preserve">https://minenergiacol-my.sharepoint.com/:x:/g/personal/ajpena_minenergia_gov_co/ET91E2eVOx1EnCojogYichABhqRnDsTn8qMteVc7kYJTgA?e=JWVyoo      Se realiza primer reporte trimestral a corte 31 marzo,recolectado con las areas responsables de hacer los respectivos reportes  </t>
  </si>
  <si>
    <t>Informe de seguimiento a la medición de la encuesta de satisfacción a la ciudadanía y grupos de valor</t>
  </si>
  <si>
    <t>Se realiza la solicitud de las bases de datos de los usuarios atendidos con correo electrónico en los meses de enero (845 ciudadanos), febrero (1309 ciudadanos) y marzo (1024 ciudadanos) de 2025  y se efectúa el respectivo envío de la encuesta de satisfacción.
https://minenergiacol-my.sharepoint.com/:f:/g/personal/lycuca_minenergia_gov_co/ElYSlSE3RCBPiBIpvAyemkABGSi2k1_Ywk4qXkWVbffoEQ?e=d8danI</t>
  </si>
  <si>
    <t>Informes de seguimiento a  agendamiento de interacciones en el canal virtual</t>
  </si>
  <si>
    <t>Se realiza informe de seguimiento al servicio de agendamiento virtual con los siguientes datos: Cantidad de reservas mes de enero: 73 mes de febrero: 79 mes de marzo: 83
https://minenergiacol-my.sharepoint.com/:f:/r/personal/ajpena_minenergia_gov_co/Documents/Plan%20de%20Acci%C3%B3n/2025/Evidencias%20seguimiento%20primer%20trimestre%202025/Grupo%20de%20Relacionamiento%20con%20el%20Ciudadano%20y%20Gesti%C3%B3n%20de%20la%20Informaci%C3%B3n/Evidencias_Indicador-4?csf=1&amp;web=1&amp;e=9iwGGl</t>
  </si>
  <si>
    <t>Informe de seguimiento al  apoyo a espacios de diálogo ciudadanos al interior y exterior del Ministerio</t>
  </si>
  <si>
    <t>Para los meses de Febrero y Marzo se realiza Plan de trabajo anual para aplicar herramientas de recolección de información cuantitativa y cualitativa tipo Focus Group, talleres, capacitaciones, conversatorios para fortalecer y promover espacios de participación ciudadana y control social; este plan de trabajo esta alimentado con documento "Diagnóstico de Necesidades de Capacitación y Participación Ciudadana". Se genera cronograma de actividades y se presenta ante la dirección del GRCGI para su posterior aplicación. Cabe aclarar que el documento diagnóstico sigue en contrucción.
https://minenergiacol-my.sharepoint.com/:f:/r/personal/ajpena_minenergia_gov_co/Documents/Plan%20de%20Acci%C3%B3n/2025/Evidencias%20seguimiento%20primer%20trimestre%202025/Grupo%20de%20Relacionamiento%20con%20el%20Ciudadano%20y%20Gesti%C3%B3n%20de%20la%20Informaci%C3%B3n/Evidencias_Indicador-5?csf=1&amp;web=1&amp;e=B6SMxT</t>
  </si>
  <si>
    <t>Informe de seguimiento a Derechos de Petición</t>
  </si>
  <si>
    <t>Se realiza informe de seguimiento a PQRSD del primer trimestre de 2025, indicando el comportamiento por clasificación: canales de atención, tipologías, tipo de personas, estado y demas variables.
https://minenergiacol-my.sharepoint.com/:b:/r/personal/ajpena_minenergia_gov_co/Documents/Plan%20de%20Acci%C3%B3n/2025/Evidencias%20seguimiento%20primer%20trimestre%202025/Grupo%20de%20Relacionamiento%20con%20el%20Ciudadano%20y%20Gesti%C3%B3n%20de%20la%20Informaci%C3%B3n/Evidencias_Indicador-6/INFORME%20DE%20PQRS%201%20TRIMESTRE%202025.pdf?csf=1&amp;web=1&amp;e=roMgvV</t>
  </si>
  <si>
    <t>Apoyar la realización de la Rendición de Cuentas del Ministerio</t>
  </si>
  <si>
    <t>Informe de resultado de la rendición de cuentas interna (Elaborado)</t>
  </si>
  <si>
    <t>Se realiza reunión el 1 de abril con el equipo Lider Sectorial de la Rendición de Cuentas,  para efectuar Diagnóstico DOFA de la Rendición de cuentas del año 2024. Este diagnóstico permitirá plantear la Estrategia de Rendición de Cuentas 2025.</t>
  </si>
  <si>
    <t>Informe de resultado de la rendición de cuentas externa (Elaborado)</t>
  </si>
  <si>
    <t>Calidad, efectividad, transparencia y coherencia de las normas</t>
  </si>
  <si>
    <t>Simplificar, racionalizar y digitalizar trámites, procedimientos administrativos y normas que estén obstaculizando la garantía de derechos, el cumplimiento de las obligaciones y el desarrollo de los mercados</t>
  </si>
  <si>
    <t>Lograr la optimización de los tramites y/o servicios institucionales, dandole transparencia a la gestión administrativa mediante la virtualización y  digitalización de los mismos</t>
  </si>
  <si>
    <t>Tramites y/o servicios institucionales virtualizados</t>
  </si>
  <si>
    <t xml:space="preserve">Fortalecimiento de competencias para el manejo de ARGO </t>
  </si>
  <si>
    <t>Durante el primer trimestre se realizaron 3 sesiones de capacitación en funcionalidades basicas de ARGO y 2 sesiones de nuevas funcionalidades en ARGO. Durante las 5 sesiones se logro capacitar a 515 colaboradores del Ministerio.</t>
  </si>
  <si>
    <t>Lograr la optimización de los sistemas de información institucionales, dandole agilidad a la administración mediante la integración de los mismos</t>
  </si>
  <si>
    <t>Sistemas de información institicionales integrados</t>
  </si>
  <si>
    <t>Diagnostico de procedimientos adelantados en aplicativos institucionales que generan o producen documentos electronicos de archivo.</t>
  </si>
  <si>
    <t>Se adelanto homologación documental de dependencias y tipologias del sistema NEON, respecto a las existente en ARGO. Lo anterior implico la revision del procedimiento de contratación.</t>
  </si>
  <si>
    <t>Organizar el Fondo Documental Acumulado del del Miniserio, con el fin de que sirva de apoyo a la administración, el servicio a la ciudadania y como fuente de información para la historia.</t>
  </si>
  <si>
    <t>Documentos del Archivo Central organizados</t>
  </si>
  <si>
    <t>Documentos de archivo organizados</t>
  </si>
  <si>
    <t>A marzo de 2025, no se ha iniciado el proceso para la contratación de la organización de los documentso en el Archivo Central</t>
  </si>
  <si>
    <t>Acompañamiento técnico a los responsables de los archivos de gestión delas dependencias del MInisterio, con el fin de comprobar la implementación del Proceso,procedimeintos e instructivos de la gestión documental</t>
  </si>
  <si>
    <t>Visitas de scompañamiento técnico a los responsables de los archivos de gestión</t>
  </si>
  <si>
    <t>Acta de visita técnica</t>
  </si>
  <si>
    <t xml:space="preserve">Durante el primer trimestre  se realizo la visita de acompañamiento Archivos de gestión  a la Dirección de formalización  minera. </t>
  </si>
  <si>
    <t>Subdirección de Talento Humano</t>
  </si>
  <si>
    <t>Gestión Talento Humano</t>
  </si>
  <si>
    <t>Gestionar promover y fortalecer la cultura organizacional potenciando el capital humano del Ministerio de Minas y Energía para cumplir el propósito superior y los valores del Ministerio de Minas y Energía enmarcados en la normativa</t>
  </si>
  <si>
    <t>cumplimiento Planes y Programas para el desarrollo del capital Humano del Ministerio de Minas y Energía ejecutados</t>
  </si>
  <si>
    <t>Porcentaje de planta ocupado (Plan Anual de Vacantes y Previsión)</t>
  </si>
  <si>
    <t>86,40%</t>
  </si>
  <si>
    <t>A 31 de marzo de 2025, la planta se encontraba porvista por 274 empleos lo que corresponde al 85,4%  de ocupación de la planta</t>
  </si>
  <si>
    <t>Ejecución Plan de Bienestar del MME</t>
  </si>
  <si>
    <t xml:space="preserve">El Plan de Bienestar fue aprobado por el Comité de Gestión de Desempeño Institucional y se cuenta con el 100% de los recursos para adelantar la contratación del Plan a través dela caja de compensanción </t>
  </si>
  <si>
    <t>Ejecución Plan de Capacitación del MME</t>
  </si>
  <si>
    <t>El Plan de Capacitación Institucional fue aprobado por el Comité de Gestión de Desempeño Institucional, la Comisión de Personal, se proyectaron los recursos para adelantar las capacitaciones e iniciamos las capacitaciones del Sistema de Gestión Documental Argo asi mismo se continúo con el programa de bilinguismo y la confirmación del segundo nivel.</t>
  </si>
  <si>
    <t>Ejecución de las actividades de GESCO+I</t>
  </si>
  <si>
    <t>Durante el primer trimestre, se avanzó en la gestión del conocimiento con el lanzamiento de la Universidad MinEnergía y La Mina del Conocimiento, que ya cuenta con tres cursos certificados y la realización de la primera jornada de capacitación. Se formalizó el documento de buenas prácticas y lecciones aprendidas, se identificaron los riesgos asociados a la gestión del conocimiento y se presentó el primer informe trimestral. Además, se actualizaron los cursos en la plataforma Moodle y se actualizó y lanzó la sección de gestión del conocimiento e innovación (GC+I) en la página principal del Ministerio, fortaleciendo así las herramientas y recursos para el desarrollo institucional.
En materia de innovación, se llevaron a cabo mesas de trabajo externas con ESSA, el Centro de Innovación y Emprendimiento de la Guajira y las Secretarías de Educación de Bucaramanga y Cali, con el fin de promover ejercicios que involucren a los grupos de valor en la solución de problemáticas del sector energético. Internamente, se diseñó y ajustó la Brújula de la Innovación y el Saber, que contiene herramientas, guías y manuales para facilitar la participación en iniciativas de innovación. Se convocaron retos de innovación, se diseñó un cronograma de comunicación y se lanzaron piezas y cápsulas digitales a través de las plataformas del Ministerio. También se actualizó el borrador del nuevo procedimiento de GC+I y se realizaron reuniones de alineación con las diferentes áreas para mapear las acciones de innovación en MinEnergía, fortaleciendo la articulación y el impulso a la cultura innovadora.</t>
  </si>
  <si>
    <t>Ejecución Programa de Salud y Seguridad en el Trabajo - SST</t>
  </si>
  <si>
    <t>Para el primer de la vigencia 2024 se realizaron las siguientes actividades en el marco del plan de trabajo del Sistema de Gestión de Seguridad y Salud en el Trabajo:
Se realizó la autoevaluación en la plataforma ALISSTA de la ARL POSITIVA y en la plataforma del Ministerio de Trabajo de acuerdo a lo estipulado en la legislación colombiana vigente, se actualizó el plan de trabajo del SG-SST y se compartió con el COPASST, se realiza la verificación de la afiliación al Sistema de Seguridad Social en Salud, Pensión y Riesgos Laborales, se establecieron los planes de trabajo del COPASST y Comité de Convivencia Laboral, se estableció el plan de capacitación de acuerdo a los resultados del plan de trabajo con el apoyo de todo el equipo de trabajo para la viegencia2025, Se coordinó con la Oficina De Planeación y Gestión Internacional, mesa de trabajo para analizar e implementar el procedimiento de gestión de cambio respecto al cambio de Ministro y grupo de trabajo, Se dio inicio a las actividades del D.M.E. por parte de fisioterapeuta que apoya este P.V.E., se inició el proceso de actualización de los Planes de Respuesta a Emergencias de las dos sedes del Ministerio, se realizaron las siguientes campañas:  Campaña #LuchaContraLaDepresión 🙌🏻 Busca una red de apoyo en tu familia y amigos o ayuda profesional 🫂 13/01/2025,  Socialización de la las resolución donde se actualiza las políticas del SG-SST. “¡Actualízate con las Resoluciones del SG - Salud y Seguridad en el Trabajo! 📣 Recuerda que todos somos actores importantes en el SGSST 🙌🏼⚡️” 29/01/2025, Conmemoración día internacional de la lucha contra el cáncer 04/02/2025, capacitación "CUIDARTE" para promocionar el autocuidado con énfasis en salud mental, 25/02/2025
Campaña “¡Importante! ⚠️ Desde 2025, el SOAT será obligatorio para la Revisión Técnico Mecánica🚗” 21/02/2025, Campaña informativa “Día Internacional de la Prevención de las Enfermedades Venosas 🙌🏼 Desde el COPASST y el SG-SST te queremos sano, te queremos bien” 03/03/2025, Se inicia campaña de expectativa "PERDER ES GANAR" 07/03/2025
Se realizó capacitación “INCLUSIÓN EN ACCIÓN" para los temas de discapacidad, 31/03/2025</t>
  </si>
  <si>
    <t>Ejecución Plan de Incentivos</t>
  </si>
  <si>
    <t>Se realizaron las gestiones y contamos con el CDP correspondiente para el Plan de Incentivos de la actual vigencia</t>
  </si>
  <si>
    <t>Ejecución Plan Estratégico de Taletno Humano</t>
  </si>
  <si>
    <t xml:space="preserve">Se han realizado las actividades correspondientes del Plan Estrategico de Talento Humano para el primer trimestre </t>
  </si>
  <si>
    <t>La diferencia de 0,16% corresponde a la variación de la provisión de la planta durante ese trimestre en virtud del cambio de administración que se presento en el mes de marzo, teniendo como consecuencia la presentación e algunas renuncias y que los tiempos de provisión están estiúlados y para finalizar el 30 de marzo no habian sido provistos dichos empleos</t>
  </si>
  <si>
    <t>Decisiones de Alto Gobierno – Gobernanza</t>
  </si>
  <si>
    <t>Se continua realizadno la provisión e los empleos en los tiempos establecidos, para el II trimestre consideramos que tendremos una normalizción en la plata de personal.</t>
  </si>
  <si>
    <t>Oficina de Control Interno</t>
  </si>
  <si>
    <t>Evaluación Independiente</t>
  </si>
  <si>
    <t>Coadyuvar en la Optimización del Sistema de Control Interno del Ministerio de Minas y Energía</t>
  </si>
  <si>
    <t>Informe Consolidado del Sistema de Administración de Riesgos del Ministerio de Minas y Energía</t>
  </si>
  <si>
    <t>Valorar y analizar los resultados del desempeño de los procesos a través de indicadores, ejercicios de auditoría y de revisión por la dirección que favorezcan la mejora continua del Sistema Integrado de Gestión.</t>
  </si>
  <si>
    <t>No se presenta avance en este indicador ya que no se tiene programación</t>
  </si>
  <si>
    <t>Actividades de Asesoria, Prevención y Liderazgo Estratégico al Ministerio de Minas y Energía</t>
  </si>
  <si>
    <t>Documentos de Alerta y Asesoría</t>
  </si>
  <si>
    <t>En el trimestres se han efectuado 4 alertas y asesorías así:
1. CIRCULAR EXTERNA 100-003-2025 DE 2025
2. Lineamientos para dar cumplimiento al artículo 29 de la Ley 909 de 2004
3. CIRCULAR EXTERNA 006 DE 2025
4. Circular Conjunta 100-001 de 2025 del Departamento Administrativo de la Función Pública y la Unidad de Implementación del Acuerdo de Paz</t>
  </si>
  <si>
    <t>Mesas de Asesoría, Prevención, Riesgos, Controles y Cordinación</t>
  </si>
  <si>
    <t xml:space="preserve">Secretería Técnica del Comité de Coordinación </t>
  </si>
  <si>
    <t>Capacitaciones, Inducciones y Reinducciones relacionadas con el Sistema de Control Interno; y Campañas de Fomento de la Cultura del Control</t>
  </si>
  <si>
    <t>Se realizaron 6 sesiones de capacitación con el equipo OCI MME, abordando los siguientes temas:
1. Conceptos de auditotía, MIPG, Componentes SCI parte 1 y 2, Metodología auditorías internas, Listas de verificación para auditorías internas.</t>
  </si>
  <si>
    <t>Informe de Seguimiento al Plan de Mejoramiento suscrito con la Contraría General de la República - CGR</t>
  </si>
  <si>
    <t>En el mes de febrero se dio cumplimiento a la entrega del informe de seguimiento al plan de mejoramiento de la CGR.</t>
  </si>
  <si>
    <t>Ejecución del Plan Anual de Auditoría - PAA</t>
  </si>
  <si>
    <t>informes de Auditoría, Evaluación y Seguimiento</t>
  </si>
  <si>
    <r>
      <t xml:space="preserve">Con corte al mes de marzo se dio cumplimiento a la Ejecución del Plan Anual de Auditoría - PAA así:
1. </t>
    </r>
    <r>
      <rPr>
        <b/>
        <sz val="11"/>
        <color theme="1"/>
        <rFont val="Aptos Narrow"/>
        <family val="2"/>
        <scheme val="minor"/>
      </rPr>
      <t>Evaluaciones: 26</t>
    </r>
    <r>
      <rPr>
        <sz val="11"/>
        <color theme="1"/>
        <rFont val="Aptos Narrow"/>
        <family val="2"/>
        <scheme val="minor"/>
      </rPr>
      <t xml:space="preserve"> correspondientes a; Evaluación por dependencias 2024 y formulación 2025, Evaluación del Estado del sistem de Contoirl Interno, Evaluación por dependencias consolidado 2024, Evalaución Control Interno Contable y  Derechos de Autor.
2. </t>
    </r>
    <r>
      <rPr>
        <b/>
        <sz val="11"/>
        <color theme="1"/>
        <rFont val="Aptos Narrow"/>
        <family val="2"/>
        <scheme val="minor"/>
      </rPr>
      <t>Seguimientos: 8</t>
    </r>
    <r>
      <rPr>
        <sz val="11"/>
        <color theme="1"/>
        <rFont val="Aptos Narrow"/>
        <family val="2"/>
        <scheme val="minor"/>
      </rPr>
      <t xml:space="preserve"> correspondienbtes a;  PQRSD, Austeirdad del gasto, Consolidado metas de gobierno, Ejecución del presupuesto PGN, Directiva Presidencial 04 de 2019, Informe de verificación eKOGUI, Programa de transparencia y ética pública.</t>
    </r>
  </si>
  <si>
    <t>Oficina de Planeación y Gestión Internacional</t>
  </si>
  <si>
    <t>Direccionamiento Estratégico</t>
  </si>
  <si>
    <t>Estratégico</t>
  </si>
  <si>
    <t>Fortalecimiento institucional como motor de cambio para recuperar la confianza de la ciudadanía y para el fortalecimiento del vínculo Estado-ciudadanía</t>
  </si>
  <si>
    <t>Entidades públicas territoriales y nacionales fortalecidas</t>
  </si>
  <si>
    <t>Se fortalecerán las capacidades de las entidades públicas mejorando la eficiencia institucional y generando valor público en el marco de un Estado Abierto, con énfasis en los territorios.</t>
  </si>
  <si>
    <t>Implementar y posicionar la RedTEJ como espacio facilitador para la articulación, diálogo y gestión del conocimiento entre actores que trabajan por la Transición Energética Justa.</t>
  </si>
  <si>
    <t>RedTEJ como espacio facilitador para la articulación, diálogo y gestión del conocimiento entre actores que trabajan por la Transición Energética Justa Implementada y posicionada la.</t>
  </si>
  <si>
    <t>Número de nodos regionales de la RedTEJ conformados</t>
  </si>
  <si>
    <t>Dos (2) nodos regionales de la RedTEJ conformados</t>
  </si>
  <si>
    <t xml:space="preserve">En marzo se conformó la comisión de territorialización con los Consejeros de la RedTEJ, con el objetivo de establecer los lienamientos de creación y conformación de los nodos, entre otros documentos necesarios para definir las bases de la conformación de los dos nodos territoriales piloto para la vigencia 2025. Asímismo la secretaría técnica de la RedTEJ, presentó a la comisión una propuesta de documento de lineamientos para la creación de los nodos territoriales, el cuál fue revisado, ajustado y aprobado. Asímismo, en el mes de marzo se realizó la primera reunión de dicha Comisión.
</t>
  </si>
  <si>
    <t>Número de espacios de diálogo, intercambio de conocimiento y divulgación, liderados por la RedTEJ, en temas de Transición Energética Justa</t>
  </si>
  <si>
    <t>Veinte (20) espacios de diálogo, intercambio de conocimiento y divulgación, liderados por la RedTEJ, en temas de Transición Energética Justa</t>
  </si>
  <si>
    <t xml:space="preserve">En marzo, la RedTEJ gestionó y lideró los siguientes espacios de diálogo, intercambio de conocimiento y divulgación en temas de Transición Energética Justa:
- Lanzamiento oferta de Energía, economía circular y agua de la Cámara de Comercio de Bogotá, en donde se realizó la presentación de la RedTEJ mediante la particpación de un stand.
- Participación en el Comité ejecutivo del Clúster de Energía de la Cámara de Comercio de Bogotá donde se realizó la presentación de la RedTEJ para la articulación de acciones.
- Reunión con Uniempresarial donde se realizó la presentación de la RedTEJ y se exploraron escenarios de articulación de dicha institución en temas de TEJ. 
- Reunión de articulación con la Universidad del Rosario donde se presentó la RedTEJ y se adquirieron compromsos relacionados con la vinculación de la universidad a la RedTEJ.
- Reunión de articulación con Dynamo  y la Red Colaborativa de la Diáspora Colombiana en Alemana en la que se compartieron iniciativas de gestión del conocimiento para la TEJ y se discutieron posibilidades de articulación entre ellos y la RedTEJ.
- Reunión con la Red Latinoamericana para la Investigación y Desarrollo de Políticas Públicas (Nodo Colombia), con el propósito de dialogar sobre posibles acciones de articulación entre ambas redes.
- Participación evento académico sobre Transición Energética Justa ATEEQ en Armenia con el objetivo de presentar la RedTEJ y se realizó una reunión de articulación con los actores TEJ del eje cafetero. 
- Reunión de articulación con el Centro Interdisciplinario de Estudios sobre Desarrollo - Universidad de los Andes y el Natural Resources for Governance Institute, con el propósito de presentar la Red y las acciones en gestión del conocimiento con vigencia 2025. 
</t>
  </si>
  <si>
    <t>Seguridad humana y justicia social</t>
  </si>
  <si>
    <t>Expansión de capacidades: más y mejores oportunidades de la población para lograr sus proyectos de vida</t>
  </si>
  <si>
    <t>Democratización del conocimiento: aprovechamiento de la propiedad intelectual y reconocimiento de los saberes tradicionales</t>
  </si>
  <si>
    <t>Se impulsará la ciencia abierta, la participación de la ciudadanía en los procesos de construcción de conocimiento y de acceso a resultados, sobre todo cuando la investigación ha sido financiada con recursos públicos.</t>
  </si>
  <si>
    <t>Implementar el Gobierno Abierto e innovación pública en el sector Minero Energético como una estrategia de Estado Abierto de cara a la ciudadanía.</t>
  </si>
  <si>
    <t>Gobierno Abierto e innovación pública en el sector Minero Energético como una estrategia de Estado Abierto de cara a la ciudadanía implementada.</t>
  </si>
  <si>
    <t>Generar instrumentos, herramientas y/o productos de Gobierno Abierto e innovación pública en el sector Minero Energético.</t>
  </si>
  <si>
    <t xml:space="preserve">Cuatro (4) instrumentos, herramientas y/o productos de Gobierno abierto e innovación pública en el sector Minero Energético  </t>
  </si>
  <si>
    <t>Se realiza el documento técnico: Alcance del Manual para la Implementación de la Estrategia de Gobierno Abierto en el Sector Minero-Energético</t>
  </si>
  <si>
    <t>Mejoramiento</t>
  </si>
  <si>
    <t>Mejorar la puntuación de evaluación para la vigencia 2025 y generar su apropiación.</t>
  </si>
  <si>
    <t>Metodología que permita la autoevaluación y/o cierre de brechas de la gestión y desempeño institucional, que permita mejorar la puntuación de evaluación para la vigencia 2025 y generar su apropiación implementada.</t>
  </si>
  <si>
    <t>Promover la toma de conciencia y apropiación del Sistema integrado de gestión y sus beneficios para el mejoramiento institucional.</t>
  </si>
  <si>
    <t>Metodología que permita la autoevaluación y/o cierre de brechas de la gestión y desempeño institucional, que permita mejorar la puntuación de evaluación para la vigencia 2025 y generar su apropiación.</t>
  </si>
  <si>
    <t>100% metodologia implementada</t>
  </si>
  <si>
    <t>Se establece la Metodología que permitirá la autoevaluación y/o cierre de brechas de la gestión y desempeño institucional. Adicionalmente, se desarrollan actividades de esta metodología relacionadas con: 1. Reunión con lideres de política- Evidencia Presentación lideres MIPG  y 2. Reunión general con lideres de Política y enlaces SIG para dar a conocer la metodología y ruta de trabajado para mejorar la puntuación de evaluación FURAG para la vigencia 2025 y generar su apropiación - Evidencia presentación  Articulación MIPG y metodología FURAG</t>
  </si>
  <si>
    <t>Lograr la integración de los sistemas de gestión al interior del ministerio</t>
  </si>
  <si>
    <t>Integración de los sistemas de gestión al interior del ministerio</t>
  </si>
  <si>
    <t>Avanzar en la implementación del plan de integración de los sistemas de gestión establecidos para 2025 al interior del ministerio.</t>
  </si>
  <si>
    <t>100% del plan implementado para 2025</t>
  </si>
  <si>
    <t>En proceso de construcción del plan de integración de los sistemas de gestión establecidos para 2025 al interior del ministerio.</t>
  </si>
  <si>
    <t>Hace falta formalizar el plan de mejora del proceso de mejoramiento de la auditoría interna 2024. 
Hace falta implementar herramienta para diagnóstico de la norma ISO 9001 en pro de fortalecer el Sistema de Gestión de Calidad para lograr Atender auditoría externa de certificación</t>
  </si>
  <si>
    <t>Formalizar el plan de mejora pendiente y ejecutar la herramienta para el diagnóstico de la norma ISO 9001</t>
  </si>
  <si>
    <t>Mejorar la actualización y creación de la documentación de los procesos relacionados con la misionalidad institucional</t>
  </si>
  <si>
    <t>Documentos normalizados de los procesos asociados a la misionalidad institucional</t>
  </si>
  <si>
    <t xml:space="preserve"> Incrementar la normalización documental de los procesos asociados a la misionalidad institucional, bajo los lineamientos y asesoría desde la OPGI como segunda línea de defensa.</t>
  </si>
  <si>
    <t>Se creó el plan para incrementar la normalización documental de los procesos asociados a la misionalidad institucional. Adicionalmente se han oficializado 12 documentos nuevos de los procesos misionales de Energía y Socioambiental</t>
  </si>
  <si>
    <t>De una economía extractivista a una sostenible y productiva: Política de Reindustrialización, hacia una economía del conocimiento, incluyente y sostenible</t>
  </si>
  <si>
    <t>Política de internacionalización sostenible</t>
  </si>
  <si>
    <t>Potencializar la integración a través de los mecanismos de integración existentes con quienes se construirán posiciones conjuntas de cara a la vocería en los foros multilaterales</t>
  </si>
  <si>
    <t>Fortalecer el posicionamiento del sector minero-energético en escenarios internacionales promoviendo una transición energética justa segura, confiable y eficiente</t>
  </si>
  <si>
    <t>Posicionamiento del sector minero-energético en escenarios internacionales promoviendo una transición energética justa segura, confiable y eficiente fortalecido</t>
  </si>
  <si>
    <t xml:space="preserve">Escenarios y/o mecanismos internacionales para el posicionamiento del MME y la financiación de sus proyectos TEJ. </t>
  </si>
  <si>
    <t xml:space="preserve">El ministro Andres Camachó participó en el lanzamiento de la  Plataforma País los dias 8 y 9 de enero de 2025 en Washington, Estados Unidos. Durante la visita se presentó la primera fase del Portafolio de la Transición Socioecológica bajo el liderazgo del Ministerio de Hacienda, enfocado en la Plataforma País de Energía con el objetivo de lograr un cambio estructural hacia una matriz energética mediante la incorporación de fuentes no convencionales de energías renovables. 
Del 9 al 14 de febrero de 2025, el ministro Andres Camacho participó y acompañó la visita oficial del Presidente Gustavo Petro al Golfo Arábigo. La agenda incluyó la visita a  los paises de Emiratos Árabes Unidos y Catar, actores clave en el sector energético mundial y cuentan con experiencia, recursos y tecnologías que pueden contribuir al desarrollo de estrategias conjuntas con Colombia. 
Del 24 y 28 de marzo se desarrolló la primera misión del Banco Mundial sobre energía eólica en las instalaciones del Ministerio de Minas y oficina del Banco Mundial. Se desarrollaron talleres, mesas de trabajo y espacios de socialización que reunieron a representantes de la ANH, UPME, MME- OARE, empresas y cooperantes internacionales para fomentar la estrategia de energía eólica marina en el país.  Se concluyó con la entrega al gobierno nacional de un plan de acción con una visión a tres (3) años, que permitirá la materialización de los primeros proyectos de energía eólica marina en la región Caribe y el fortalecimiento de toda la infraestructura y cadena de suministro en el país. 
</t>
  </si>
  <si>
    <t>Establecer acuerdos bilaterales para lograr una integración minero-energética regional que promueva el desarrollo de infraestructura, y se logre conformar un mercado energético internacional de comercialización de excedentes que puedan aportar recursos económicos adicionales al país</t>
  </si>
  <si>
    <t>Fortalecer la estructuración del portafolio de proyectos de la Transición Energética Justa mediante la gestión de recursos a través de la cooperación internacional.</t>
  </si>
  <si>
    <t>Portafolio de proyectos de la Transición Energética Justa mediante la gestión de recursos a través de la cooperación internacional fortalecido.</t>
  </si>
  <si>
    <t>Número de proyectos estratégicos del MME cofinanciados por cooperación Internacional en sus distintas fases y componentes.</t>
  </si>
  <si>
    <t>El 17 de febrero se realizó el “taller de arranque para el desarrollo de una plataforma de transición energética justa en Colombia JETP”. Just Energy Transition Platform (JETP) es una plataforma nacional que moviliza inversiones para financiar proyectos en Colombia y cumplir con sus NDCs del Acuerdo de París, con aportes de BOGA, el Fondo de Cambio Climático y el apoyo del G7.  La plataforma cuenta con aportes para estructuración de proyectos con de BOGA (200,000 USD), el BID (350,000 USD) y el apoyo de los países del G7.
El Ministerio de Minas y Energía -MME- dio inicio a la consultoría “Analizar e identificar modelos de negocio para el desarrollo de la industria automotriz nacional en electromovilidad” en el marco del programa Euroclima.</t>
  </si>
  <si>
    <t>Recursos de cooperación gestionados para estructuración e implementación de proyectos de Transición Energética Justa y los pivotes del MME.</t>
  </si>
  <si>
    <t>14 millones USD</t>
  </si>
  <si>
    <t xml:space="preserve">el 3 al 7 de marzo se desarrolló la visita de una delegación de la Agencia Danesa de Energía y la Embajada de Dinamarca. El Ministerio tiene un Plan de Trabajo con la Agencia Danesa de Energía por 3 años del 2024 al 2026 por un valor aproximado de USD 1.4 millones . 
Se gestionó y recibió una asistencia técnica  Offshore por un valorde 300.000 USD en temas sociales y de compensación social con comunidades de pescadores en el marco del desarrollo de proyectos de energía eólica offshore, en colaboración con Ocean Energy Pathway. Posteriormente, esta entidad ofreció una segunda asistencia técnica complementaria, actualmente en fase de evaluación y conversaciones conjuntas con OARE para su incorporación dentro del esquema de cooperación técnica del Ministerio. </t>
  </si>
  <si>
    <t>Eficiencia institucional para el cumplimiento de los acuerdos realizados con las comunidades</t>
  </si>
  <si>
    <t>El Gobierno Nacional se apoyará en el diseño de una política pública que contenga los criterios y la ruta de los proyectos e inversiones estratégicas y las asignaciones presupuestales requeridas para el desarrollo integral de estos territorios</t>
  </si>
  <si>
    <t xml:space="preserve">Promover la revisión y evaluación periódica de los instrumentos de política pública del sector de minas y energía </t>
  </si>
  <si>
    <t>Revisión y evaluación periódica de los instrumentos de política pública del sector de minas y energía promovido</t>
  </si>
  <si>
    <t>Diseño de una agenda de evaluaciones de instrumentos de política pública en articulación con el DNP</t>
  </si>
  <si>
    <t xml:space="preserve">Fortalecer la apropiación de los instrumentos de política pública y compromisos étnicos y territoriales en el Ministerio de Minas y Energía </t>
  </si>
  <si>
    <t>Apropiación de los instrumentos de política pública y compromisos étnicos y territoriales en el Ministerio de Minas y Energía fortalecidos</t>
  </si>
  <si>
    <t>Diseño e implementación de una estrategia para el fortalecimiento de capacidades en el marco de la formulación, seguimiento y evaluación de política pública y compromisos étnicos y territoriales del sector minas y energía</t>
  </si>
  <si>
    <t>Durante este periodo se realizaron las siguientes acciones: 
- Se consolidó el reporte mensual de los compromisos de macrometa de las acciones del 01 de enero al 31 de marzo de 2025. En este informe se incluye el avance de los compromisos de cobertura de energía eléctrica, comunidades energéticas,  proyecto fotovoltaico, soluciones energéticas en canchas y corredor de vida.  
- Se actualizó la matriz de los compromisos. En la pestaña "Ajustada" se indica las entidades a las que se reportan los avances, los departamento y municipios donde se tiene el compromiso, los recursos disponibles y, los avances cualitativos y cuantitativos sobre el cumplimiento de los compromisos.
- Se participó en mesas de concertación para rendición de cuentas con grupos étnicos (MPC, MRA y CRIC). 
- Se trabajó matriz con oferta institucional solicitada por presidencia. Específicamente sobre proyectos ejecutados por el sector minero - energético. Esta matriz permitió además, dar respuesta a diversos derechos de petición en el marco de la oferta institucional y los compromisos del territorio nacional. 
- Se trabajó matriz de compromisos presidenciales - Jefatura. Esta matriz permitió revisar el alcance de cada compromisos y definir el estado del mismo. Además, la información contribuye a la actualización de la matriz madre.</t>
  </si>
  <si>
    <t xml:space="preserve">Consolidar la estrategia de seguimiento a prioridades estratégicas, instrumentos de política pública, así como compromisos étnicos y territoriales en el sector de minas y energía </t>
  </si>
  <si>
    <t>Estrategia de seguimiento a prioridades estratégicas, instrumentos de política pública, así como compromisos étnicos y territoriales en el sector de minas y energía consolidado</t>
  </si>
  <si>
    <t>Diseño e implementación de una estrategia para el seguimiento a las prioridades estratégicas del sector, enmarcadas en los pivotes de energía, minería, hidrocarburos y el componente transversal definidas desde la alta dirección y el despacho</t>
  </si>
  <si>
    <t xml:space="preserve">
Durante este trimestre se realizó: 1) Se consolidó el reporte mensual de los indicadores de macrometa presidencial con el desarrollo de las acciones aprobadas hasta el 31 de marzo de la presente vigencia. En este informe se inlcuye el avance de los indicadores relacionados con comunidades energéticas, costos de la energía, FNCER y Distritos mineros. 2) Se consolidó el reporte mensual de los indicadores de macrometa para reactivación económica de las acciones aprobadas. En este informe se incluye el avance de los indicadores relacionados con electromovilidad. 
3) Se consolidó el reporte mensual de los compromisos de macrometa de las acciones aprobadas hasta el 31 de marzo de 2025. En este informe se incluye el avance de los compromisos de cobertura de energía eléctrica, comunidades energéticas,  proyecto fotovoltaico, soluciones energéticas en canchas y corredor de vida.  
4) Se actualizó la matriz de los compromisos: con los solicitado por Consejería para la Regiones y Jefatura, frente a los compormisos en generación de energía eléctrica, proyectos en varios territorios del país, entre otros.
5) Se participó en mesas de concertación para rendición de cuentas con grupos étnicos (MPC, MRA y CRIC). 
6) Se trabajó matriz de compromisos presidenciales - Jefatura. Esta matriz permitió revisar el alcance de cada compromisos y definir el estado del mismo. Además, la información contribuye a la actualización de la matriz madre. y 7)Por último, todos los insumos trabajados en los instrumentos anteriores se consolidaron en el informe "balance de prioriodades estratégicas" con el cierre de logros a 2024 por cada pivote de energía, minería, hidrocarburos y temas transversales, asi como los hitos y proyecciones para 2025.</t>
  </si>
  <si>
    <t>Reducción de las devoluciones de los PI en la PIIP y trámites presupuestales.</t>
  </si>
  <si>
    <t>Lograr reducción de las devoluciones de los PI en la PIIP y trámites</t>
  </si>
  <si>
    <t>Reducción de las devoluciones de los PI en la PIIP y trámites presupuestales en un 25%. (Línea base 2024)</t>
  </si>
  <si>
    <t>Dar a conocer el cumplimiento de los acuerdos de gestión 2025 y el cumplimiento de productos a nivel de proyectos de inversión</t>
  </si>
  <si>
    <t>Acuerdos de gestión 2025 y el cumplimiento de productos a nivel de proyectos de inversión divulgados</t>
  </si>
  <si>
    <t xml:space="preserve">No. de boletines ejecutivos sobre ejecución presupuestal socializados </t>
  </si>
  <si>
    <t>Para los meses de enero,  febrero y marzo de la vigencia en curso se elaboraron los tres (3) boletines ejecutivos de la ejecución presupuestal (uno por mes), en los cuales se Brinda información clara sobre el presupuesto de la entidad y los proyectos de inversión. Además se presenta el ranking del sector Minas y Energía frente a los demás sectores de la administración pública. Estos boletines son socializados en las reuniones de seguimiento que se adelantan con las dependencias.</t>
  </si>
  <si>
    <t>Fortalecer la distribución de recursos con metodologías de focalización, trazadores y regionalización</t>
  </si>
  <si>
    <t>Distribución de recursos con metodologías de focalización, trazadores y regionalización fortalecido</t>
  </si>
  <si>
    <t>Porcentaje de PI analizados para distribución de recursos con metodologías de focalización, trazadores y regionalización</t>
  </si>
  <si>
    <t>Realizar un informe que de insumos técnicos para la toma de desiciones enmarcado en el cumplimiento del objeto de los proyectos de inversión.</t>
  </si>
  <si>
    <t>Informe que de insumos técnicos para la toma de desiciones enmarcado en el cumplimiento del objeto de los proyectos de inversión realizado.</t>
  </si>
  <si>
    <t>Implementar la primera evaluación ex ante y ex post a los proyectos de inversión.</t>
  </si>
  <si>
    <t>Realizar estrategias comunicativas en temas estratégicos de la OPGI.</t>
  </si>
  <si>
    <t>Entre enero y marzo de 2025, la estrategia de comunicaciones se ha enfocado en fortalecer la visibilidad de las acciones institucionales y fomentar el sentido de pertenencia en torno a la gestión pública. Durante este periodo, se han revisado y hecho seguimiento a múltiples contenidos producidos por la OPGI, incluyendo piezas gráficas, documentos, cartillas y presentaciones. Igualmente, se han diseñado y diagramado materiales en formatos digitales e impresos, adaptados a diversas audiencias. Uno de los hitos destacados ha sido el inicio de la campaña CONÉCTATE: "Somos SIG y MIPG", cuya primera fase ha buscado generar mayor reconocimiento sobre estos sistemas de gestión entre los equipos internos.
Además, se ha consolidado el boletín semanal OPGI, como un canal clave para compartir avances de los distintos grupos, y se ha apoyado el diseño y diagramación de informes tanto de la OPGI como del Ministerio de Minas y Energía. Estas piezas han tenido como propósito facilitar la comprensión de los temas estratégicos, mejorar la articulación interna y proyectar una imagen sólida y coherente de la entidad.</t>
  </si>
  <si>
    <t>Monitorear de forma periódica los compromisos establecidos en el plan de trabajo de la oficina</t>
  </si>
  <si>
    <t>Entre enero y marzo de 2025, se han monitoreado periódicamente los compromisos establecidos en el plan de trabajo de la oficina, el cual se ha formulado a través de la estructura de desglose de trabajo del proyecto de inversión asignado a la OPGI: Fortalecimiento del Marco Estratégico y Metodológico de la generación de valor público en la transición energética Justa. Nacional. De esta manera, se ha realizado el seguimiento y acompañamiento a cada grupo y equipo en desarrollo de sus respectivos productos, entregables y actividades.
Producto de lo anterior, se logró realizar reuniones de articulación con el jefe de oficina, los grupos y equipos de manera grupal e individual con el fin de: planear estratégicamente los criterios técnicos y metodológicos de los productos, definir un cronograma de monitoreo que permite consolidar información cualitativa del avance de los productos y entregables en la Plataforma Integrada de Inversión Pública - PIIP y realizar el ajuste de ficha del proyecto de cara a definir el alcance, cronograma y requerimientos de recursos para la ejecución de los productos en las siguientes vigencias.
Igualmente, se ha diseñado e implementado los siguientes instrumetos de monitoreo: matriz de avance e los indicadores de productos, entregables y actividades; matriz de avance de ejecución presupuestal de proyecto en concordancia con el avance mensual del PAE; informes de gestión de proyecto; formato de ajuste de ficha del proyecto (2026-2027); formato de anteproyecto (2026) y análisis presupuestal de necesidades de recursos, instrumetnos que han sido registrados con la información documentada por parte de los grupos y equipos de la OPGI.</t>
  </si>
  <si>
    <t>FORMULACIÓN PLAN DE ACCIÓN 2025 
MINISTERIO DE MINAS Y ENERGÍA
VERSIÓN II</t>
  </si>
  <si>
    <t>PROCESO</t>
  </si>
  <si>
    <t xml:space="preserve">NIVEL DE PROCESO </t>
  </si>
  <si>
    <t>Transformación PND</t>
  </si>
  <si>
    <t>Catalizador PND</t>
  </si>
  <si>
    <t>Componente PND</t>
  </si>
  <si>
    <t>Propósito</t>
  </si>
  <si>
    <t xml:space="preserve">TIPO DE INDICADOR </t>
  </si>
  <si>
    <t>OBJETIVO DEL SIG</t>
  </si>
  <si>
    <t>Meta de indicador de resultado</t>
  </si>
  <si>
    <t>Meta del productoTrimestre. 1</t>
  </si>
  <si>
    <t>Porcentaje de Avance cuantitativo ejecutado Trim. 1 por producto</t>
  </si>
  <si>
    <t>Cumplimiento de la meta trimestre 1</t>
  </si>
  <si>
    <t>Descripción del avance (cualitativo) Trimestre 1</t>
  </si>
  <si>
    <t xml:space="preserve">Descripción de los cuellos de botella  </t>
  </si>
  <si>
    <t xml:space="preserve">Mecanismos de solución </t>
  </si>
  <si>
    <t>Dirección de formalización minera</t>
  </si>
  <si>
    <t>Minería</t>
  </si>
  <si>
    <t xml:space="preserve">MISIONAL </t>
  </si>
  <si>
    <t>Transformación Productiva, Internacionalización y Acción Climática</t>
  </si>
  <si>
    <t>Transición energética justa, segura, confiable y eficiente</t>
  </si>
  <si>
    <t>Distritos mineros/Reconversión productiva</t>
  </si>
  <si>
    <t>Sensibilizar los mineros entorno al desarrollo de una minería responsable en los Distritos Mineros</t>
  </si>
  <si>
    <t>Mineros sensibilizados para desarrollo de una minería responsable en los Distritos Mineros</t>
  </si>
  <si>
    <t>Aumentar el nivel de satisfacer de los grupos de valor del Ministerio, frente a los productos y servicios generados.</t>
  </si>
  <si>
    <t>No cumplido</t>
  </si>
  <si>
    <t>La Dirección de Formalización Minera ha avanzado significativamente en la gestión administrativa y técnica para la proyección de espacios destinados a la divulgación y apropiación de la minería responsable en los Distritos Mineros. Este esfuerzo ha incluido la contratación de equipos profesionales altamente capacitados y el establecimiento de las necesidades logísticas correspondientes. Se prevé que, durante el segundo trimestre, se logren importantes avances en el desarrollo de acciones orientadas al cumplimiento de los indicadores establecidos.</t>
  </si>
  <si>
    <t>Las actividades relacionadas con el desarrollo de espacios de diálogo, socialización y capacitación no pudieron llevarse a cabo debido a que el Ministerio de Minas no contaba con un contrato vigente con un operador logístico. Esta situación impidió la adecuada ejecución de dichas jornadas, ya que no se disponía de los recursos técnicos y operativos necesarios para garantizar su realización conforme a los estándares requeridos.</t>
  </si>
  <si>
    <t>Con el fin de garantizar la realización oportuna y eficiente de las actividades de diálogo, socialización y capacitación, se espera contar en el siguiente trimestre con el proceso de contratación  permanente del operador logístico. Asimismo, el equipo de la Dirección, esta adelantando  lo necesario para la activación de los servicios del operador, de manera que se reduzcan los tiempos de implementación en el siguiente trimestre y se asegure el cumplimiento de la meta de este indicador.</t>
  </si>
  <si>
    <t>Asistir técnicamente a las entidades territoriales de los Distritos Mineros en diversificación productiva</t>
  </si>
  <si>
    <t>Entidades territoriales asistidas técnicamente en diversificación productiva</t>
  </si>
  <si>
    <t>Meta superior a lo programado - Cumplida</t>
  </si>
  <si>
    <t>A través del proyecto Distritos Mineros, se dio un significativo avance en la socialización de los proyectos resolutivos con las entidades territoriales de los municipios involucrados en la delimitación, consolidando un espacio de diálogo directo con las instituciones. Este proceso permitió recibir observaciones, propuestas y sugerencias en torno a la estrategia que impulsa la Diversificación Productiva. En el primer trimestre, se logró la integración de 10 municipios clave, los cuales son los siguientes: Dagua, Buenaventura, Cali, Guapi, Timbiquí, Cértegui, Unión Panamericana, Nechí, Caucasia, Cáceres.</t>
  </si>
  <si>
    <t>Fortalecer unidades productivas a través de encadenamientos productivos en la minería artesanal</t>
  </si>
  <si>
    <t>Mineros de subsistencia organizados bajo el modelo de economía solidaria para fortalecer los encadenamientos productivos</t>
  </si>
  <si>
    <t>Sin proyección de avance en este periodo</t>
  </si>
  <si>
    <t>Durante el primer trimestre del año, se llevó a cabo una mesa de trabajo con la Universidad Nacional de Colombia, sede Medellín, con el propósito de socializar el objeto y el alcance de un nuevo convenio. Este convenio tiene como objetivo la construcción de encadenamientos productivos para cada uno de los minerales extraídos en el marco de la minería artesanal.</t>
  </si>
  <si>
    <t>Implementar pilotos en las comunidades indígenas adaptados a sus contextos culturales y territoriales</t>
  </si>
  <si>
    <t>Comunidades étnicas apoyadas en la creación de rutas mineras diferenciales adaptadas a sus contextos culturales y territoriales</t>
  </si>
  <si>
    <t>Durante el primer trimestre, se llevaron a cabo mesas de trabajo con el CRIC, CRIDEC, CRIHU y la OPIAC con el objetivo de avanzar en la suscripción de convenios interadministrativos. A través de estos convenios, se desarrollarán rutas mineras diferenciales adaptadas a los contextos culturales y territoriales de cada comunidad</t>
  </si>
  <si>
    <t>Acompañar los Consejos comunitarios NARP con medidas de protección de la minería artesanal</t>
  </si>
  <si>
    <t>Consejos comunitarios NARP acompañados con medidas de protección de la minería artesanal</t>
  </si>
  <si>
    <t>Capacitar las mujeres mineras artesanales en normativa ambiental y de seguridad</t>
  </si>
  <si>
    <t>Mujeres Mineras de subsistencia (artesanal) capacitadas buenas prácticas mineras y ambientales</t>
  </si>
  <si>
    <t>Capacitar mineros de subsistencia en normativa ambiental y de seguridad</t>
  </si>
  <si>
    <t>Mineros de subsistencia (artesanal) capacitados en normativas mineras y ambientales</t>
  </si>
  <si>
    <t>El 20 de marzo del presente año se llevó a cabo un taller de socialización sobre los aspectos normativos y técnicos de la minería artesanal, en el que participaron 22 mineros artesanales. Durante este espacio, se presentó la normatividad vigente y aplicable para esta actividad minera, así como las generalidades de la plataforma Génesis y el procedimiento para el pago de regalías.</t>
  </si>
  <si>
    <t>Diseñar y gestionar iniciativas de reconversión productiva</t>
  </si>
  <si>
    <t>Iniciativas productivas de reconversión diseñados y/o gestionados</t>
  </si>
  <si>
    <t xml:space="preserve">Gestión </t>
  </si>
  <si>
    <t>Para el cumplimiento de este indicador ya se avanzo con la estructuración de  60 proyectos y nos encontramos en la revisión jurídica del Sondeo de Mercado SIP para contratar la entidad conveniente que se encargue de la ejecución  del mismo, sin embargo es importante indicar que el primer trimestre no se había programado meta</t>
  </si>
  <si>
    <t>Caracterizar mineros para análisis de interés y alternativas de reconversión</t>
  </si>
  <si>
    <t>Mineros caracterizados para análisis de interés y alternativas de reconversión</t>
  </si>
  <si>
    <t>En la actualidad se adelanta las acciones en torno a la caracterización de los mineros en territorio que permita obtener los insumos en cuanto a datos y tendencias para la construcción de documentos que establezcan la descripción de procesos métodos y herramientas para la atención de los mineros susceptibles de reconversión, de esta forma en el periodo del corte se avanzo con las caracterizaciones a mineros en el departamento de Nariño.</t>
  </si>
  <si>
    <t xml:space="preserve">Fortalecer las capacidades de los mineros en temáticas relacionadas con las alternativas de reconversión </t>
  </si>
  <si>
    <t xml:space="preserve">Mineros en proceso de fortalecimiento en temáticas relacionadas con las alternativas de reconversión </t>
  </si>
  <si>
    <t xml:space="preserve">Para el desarrollo de este componente se han fortalecido los mineros en procesos de reconversion a traves de la metodologia de reconversatorios donde se establece la socializacion de la oferta y criterios de entrada así como fortalecimiento en tematicas orientadas a la reconversion </t>
  </si>
  <si>
    <t>Acompañar las unidades productivas mineras en procesos de formalización</t>
  </si>
  <si>
    <t>Unidades productivas mineras acompañadas en procesos de formalización</t>
  </si>
  <si>
    <t>A la fecha se ha brindado acompañamiento desde el componente técnico, minero, ambiental y jurídico a 73 unidades de producción minera en lo que respecta al primer trimestre de la vigencia 2025,  procesos que proyectan beneficiar 2591 mineros a lo largo del territorio nacional y que cuentan con una vocación de formalizar sus actividades mineras.</t>
  </si>
  <si>
    <t>Otro</t>
  </si>
  <si>
    <t>El cuello de botella principal fueron los retrasos de los contratos de prestación de servicios  de los profesionales que brindan dicho acompañamiento a lo largo del territorio nacional.</t>
  </si>
  <si>
    <t>Se establece un cronograma de ajuste y un plan de acompañamiento durante la vigencia 2025 con el fin de reponer los procesos que no fueron alcanzados en el primer trimestre en el transcurso de la vigencia, adicional a ello se proyectan establecer las 20 escuelas de minería para la paz y la vida, herramienta que funciona como espacios que se generan parte de las demandas de dichos acompañamiento a lo largo del territorio nacional y las mesas de seguimiento ambiental con las diferentes corporaciones autónomas regionales.</t>
  </si>
  <si>
    <t>Articular espacios para la coordinación de procesos de formalización minera</t>
  </si>
  <si>
    <t>Espacios de articulación desarrollados para la coordinación de procesos de formalización minera</t>
  </si>
  <si>
    <t>Cumplido</t>
  </si>
  <si>
    <t>A la fecha se han desarrollado Espacios de articulación con las diferentes entidades, corporaciones y demás actores que tienen que ver con los diferentes procesos de formalización que se han acompañado durante la vigencia y que refuerzan los espacios de divulgación normativa en 8 departamentos del territorio nacional.</t>
  </si>
  <si>
    <t>Acompañar la elaboración de estudios técnicos dirigidos a Comunidades NARP en virtud del Decreto  1396</t>
  </si>
  <si>
    <t>Consejos comunitarios NARP acompañados en virtud del Decreto 1396</t>
  </si>
  <si>
    <t>A la fecha desde el grupo de formalización de las actividades mineras este indicador se encuentra en revisión desde el carácter administrativo la intervención a estos consejos comunitarios en el marco del decreto 1396 de 2023</t>
  </si>
  <si>
    <t>Normativas</t>
  </si>
  <si>
    <t>La actividad se encuentra sujeta al marco normativo del fondo de fomento como lo relaciona el decreto 1396 de 2023</t>
  </si>
  <si>
    <t>Se establecerán mesas de trabajo con el/la director(a) de formalización minera para definir el tipo de intervención a implementar para estas comunidades en el marco del decreto 1396 de 2023.</t>
  </si>
  <si>
    <t xml:space="preserve">Acompañar técnicamente a los mineros en aspectos mineros, ambientales, normativos, empresariales y/o jurídicos </t>
  </si>
  <si>
    <t xml:space="preserve">Mineros acompañados técnicamente en aspectos mineros, ambientales, normativos, empresariales y/o jurídicos </t>
  </si>
  <si>
    <t>En este periodo se tramitó el proceso de contratación de los profesionales de apoyo para el cumplimiento de esta meta</t>
  </si>
  <si>
    <t>Estructurar proyectos tipo para facilitar la gestión de los mismos en las entidades territoriales de los Distritos Mineros</t>
  </si>
  <si>
    <t>Proyectos tipo estructurados para  la gestión en las entidades territoriales de los Distritos Mineros</t>
  </si>
  <si>
    <t>En este periodo se adelantó proceso de contratación del equipo profesional para estructuración de proyectos quienes apoyarían en el cumplimiento de esta meta para la vigencia 2025</t>
  </si>
  <si>
    <t xml:space="preserve">Debido al cambio de ministro del MME y los cambios internos en las áreas  que se encargan de gestionar la contratación de la entidad, se paralizaron los procesos contractuales que buscaban contratar el equipo profesional para el cumplimiento de este indicador. </t>
  </si>
  <si>
    <t xml:space="preserve">Se busca dar continuidad al proceso de contratación del equipo proyectado para este indicador e ir avanzando en esta meta con el equipo profesional ya contratado </t>
  </si>
  <si>
    <t>Desarrollar jornadas de buenas prácticas para promover una minería responsable</t>
  </si>
  <si>
    <t>Jornadas de buenas prácticas desarrolladas en temáticas mineras, ambientales y empresariales y/o jurídicos</t>
  </si>
  <si>
    <t xml:space="preserve">Se adelantaron jornadas de acompañamiento en buenas prácticas orientadas a la conformación de esquemas asociativos en comunidades mineras de los departamentos de Antioquia, Chocó y Nariño en el marco de la Iniciativa Suiza Oro Responsable. </t>
  </si>
  <si>
    <t>En algunos casos se han identificado mineros en la informalidad para los cuales la estrategia no puede aplicar.</t>
  </si>
  <si>
    <t xml:space="preserve">Para ello se desarrolla trabajo articulado con el grupo de minería artesanal de la DFM para poder brindar acompañamiento a esos mineros y formalizarlos en sus actividades mineras mediante la inscripción en la plataforma Génesis junto a las respectivas alcaldías. </t>
  </si>
  <si>
    <t>Acompañar técnicamente a los mineros  a través de la implementación de acciones de la política Nacional de Seguridad Minera</t>
  </si>
  <si>
    <t>Mineros acompañados técnicamente a través de la implementación de acciones de la política Nacional de Seguridad Minera</t>
  </si>
  <si>
    <t xml:space="preserve">Se adelanto el proceso de contratación de los profesionales en territorio (Antioquia, Boyacá, Cauca, Valle del Cauca y Norte de Santander) y los expertos en las temáticas de seguridad minera (Sostenimiento, Geomecánica, Riesgos, Seguridad y Salud en el trabajo y Perforación y voladura) quienes realizaran el acompañamiento a los mineros en territorio. </t>
  </si>
  <si>
    <t xml:space="preserve">Dirección de Hidrocarburos </t>
  </si>
  <si>
    <t>Hidrocarburos</t>
  </si>
  <si>
    <t>Generación de energía a partir de FNCER</t>
  </si>
  <si>
    <t>Nuevos energéticos</t>
  </si>
  <si>
    <t>Promover proyectos de Geotermia</t>
  </si>
  <si>
    <t>Elaboración y expedición de la modificación de la Resolución 40302 de 2022 que regula la exploración y explotación de la geotermia en el país.</t>
  </si>
  <si>
    <t>Implementar y cumplir los planes, proyectos o programas orientados al uso racional y eficiente de los recursos conforme a sus aspectos e impactos ambientales.</t>
  </si>
  <si>
    <t>Acto administrativo que modifica la Resolución 40302 de 2022.</t>
  </si>
  <si>
    <t>Durante el mes de marzo se recibieron los comentarios de la ANH sobre el Acto administrativo que modifica la Resolución 40302 de 2022, asi mismo se sotuvieron reuniones internas para realizar los ajustes necesarios al borrador</t>
  </si>
  <si>
    <t>No hay cuellos de botella</t>
  </si>
  <si>
    <t>Promover la producción de Hidrogeno Natural o blanco en el país</t>
  </si>
  <si>
    <t>Elaboración y expedición de la política pública para la exploración y explotación de hidrogeno blanco en el país</t>
  </si>
  <si>
    <t>Incorporar nuevas tecnologías a la gestión del Ministerio, en función de minimizar los impactos ambientales y mejorar el ciclo de vida de los insumos utilizados.</t>
  </si>
  <si>
    <t>Acto administrativo que regula la exploración y explotación de hidrogeno blanco en Colombia.</t>
  </si>
  <si>
    <t>El 26 de marzo se envío desde la DH el borrador de Resolución a la OAJ para la revisión y comentarios.</t>
  </si>
  <si>
    <t>Seguridad y confiabilidad energética</t>
  </si>
  <si>
    <t>Seguridad energética</t>
  </si>
  <si>
    <t>Incorporación de Reservas de Hidrocarburos</t>
  </si>
  <si>
    <t>Sosntener y mantener el nivel de producción de hidrocarburos promedio del 2024</t>
  </si>
  <si>
    <t>Reportar la cantidad de barriles por promedio día adicionales</t>
  </si>
  <si>
    <t>Sostener y mantener el nivel de porcentaje de factor de recobro mejorado establecido en 2024</t>
  </si>
  <si>
    <t>Porcentaje de recobro mejorado logrado en los campos en los que se desarrollan proyectos o pilotos con tecnologías de recobro secundario y terciario</t>
  </si>
  <si>
    <t>Durante el trimestre se mantuvo por parte de la ANH que el factor de recobro mejorado fue de  19,85%</t>
  </si>
  <si>
    <t>Eficiencia energética y del mercado como factor de desarrollo económico</t>
  </si>
  <si>
    <t>Combustibles líquidos</t>
  </si>
  <si>
    <t>Control de combustibles en Zona de frontera</t>
  </si>
  <si>
    <t>Resoluciones elaboradas y expedidas de asignación de cupos municipales bajo la metodología de asignación vigente.</t>
  </si>
  <si>
    <t>Se elaboró el comunicado dirigido a los agentes de la cadena. Con el fin de dar cumplimiento a lo establecido, se definió un plazo máximo para que los distribuidores minoristas de combustibles líquidos, a través de estaciones de servicio automotriz o fluvial, que aspiren a la asignación de volúmenes máximos exentos de IVA, arancel e impuesto nacional a la gasolina y al ACPM para el mes de abril del presente año, radiquen la totalidad de la documentación exigida conforme al artículo 2.2.1.1.2.2.3.90 del Decreto 1073 de 2015 y la Resolución 40198 de 2021.</t>
  </si>
  <si>
    <t>Informe elaborado con el avance en la implementación de mecanismos de QA/QC (Enfoque fiscalización) realizado</t>
  </si>
  <si>
    <t>Sin avances por parte del área</t>
  </si>
  <si>
    <t>sin reporte del área</t>
  </si>
  <si>
    <t>Documento técnico realizado para la emisión de concepto de saturación del mercado en zonas de frontera</t>
  </si>
  <si>
    <t>Cierre de brechas energéticas</t>
  </si>
  <si>
    <t>Cobertura de gas</t>
  </si>
  <si>
    <t>Numero de hogares que sustituyeron leña por energeticos de transiciòn de gas combustible</t>
  </si>
  <si>
    <t>Número de hogares que sustituyeron leña por energéticos de transición de gas combustible</t>
  </si>
  <si>
    <t>Nuevos usuarios de Gas Combusible (GN - GLP) por redes a nivel nacional</t>
  </si>
  <si>
    <t>Nuevos usuarios de Gas Combustible (GN - GLP) por redes a nivel nacional.</t>
  </si>
  <si>
    <t>Control de combustibles en Zona de frontera (Departamento de Nariño)</t>
  </si>
  <si>
    <t>Resolución expedida sobre el pago de la compensación al transporte de combustibles líquidos para abastecer el departamento de Nariño</t>
  </si>
  <si>
    <t>Se firmaron durante el trimestre 20 resoluciones para pago a la compensación en espera de la emisión del PAC</t>
  </si>
  <si>
    <t>Oficina de Asuntos Regulatorios y Empresariales</t>
  </si>
  <si>
    <t>Desarrollar la Agenda Regulatoria de la OARE asociada al sector de Hidrocarburos, incluyendo gas combustible y combustibles líquidos.</t>
  </si>
  <si>
    <t>Actos administrativos expedidos de acuerdo con la Agenda Regulatoria de la OARE en materia de Hidrocarburos.</t>
  </si>
  <si>
    <t>Actos Administrativos expedidos de acuerdo con la Agenda Regulatoria de la OARE en materia de Hidrocarburos.</t>
  </si>
  <si>
    <t>Completado:
- Por la cual se adopta el Plan de Abastecimiento de Gas Natural 2023-2032 y se establecen otras disposiciones. (Publicado en el diario oficial el 30 de enero – Resolución 40031 de 2025)
En curso:
- Por la cual se modifica la Resolución 40052 de 2016 para la creación del Comité Asesor de Planeación de Gas Natural – CAPGN, y se dictan otras disposiciones. (90% - Comentarios recibidos y en ajuste para envío final a OAJ)
- Por el cual se modifica el Decreto 1073 de 2015 en relación con la definición de la Demanda Esencial para el sector de Gas Combustible y se dictan otras disposiciones. (20% - Líneas de acción y propuesta definidas en reunión interna)
- Por la cual se establece la metodología para elaborar el reporte de información de cantidades de gas natural comercializable, por parte de los Productores – Comercializadores. (20% - Reuniones de definición con CREG/ANH – Requisición de necesidades de la DH)
- Por la cual se toman medidas permanentes para la flexibilización del suministro de combustibles líquidos para la generación térmica en periodos de baja hidrología. (15% - Reuniones de trabajo para definición de frentes de acción con la DH)
Sin avance:
- Por el cual se habilitan mecanismos para la Asignación Diferencial de Contratos de aprovisionamiento de Gas Combustible.
- Por la cual se establecen mecanismos que permitan la entrega de gas de "quema" de los pozos de producción con destino a comunidades energéticas.</t>
  </si>
  <si>
    <t>Dificultad en la unificación de objetivos y alcance con las diferentes partes interesadas.</t>
  </si>
  <si>
    <t>Gestión de espacios de solución a través de los asesores del despacho del Ministro</t>
  </si>
  <si>
    <t>FNCER</t>
  </si>
  <si>
    <t>Desarrollar la Agenda Regulatoria de la OARE asociada al sector de Biogás y Biometano.</t>
  </si>
  <si>
    <t>Actos Administrativos expedidos de acuerdo con la Agenda Regulatoria de la OARE en materia de Biogás y Biometano.</t>
  </si>
  <si>
    <t>Energía</t>
  </si>
  <si>
    <t>Ascenso tecnológico del sector transporte y promoción de la movilidad activa</t>
  </si>
  <si>
    <t>Electromovilidad y Reconversión vehicular</t>
  </si>
  <si>
    <t>Realizar la actualización del estándar mínimo de conector para la carga asociada con los vehículos eléctricos y revisión de la regulación de las tarifas eléctricas para la prestación del servicio carga, que contribuya a mejorar la dinámica del mercado, la masificación de la movilidad eléctrica y la aceptación de esta tecnología por parte de los usuarios finales y actores relacionados.</t>
  </si>
  <si>
    <t xml:space="preserve">Documento elaborado para fundamentar la actualización del estándar de conector mínimo para la carga asociada a vehículos eléctricos y la revisión de la regulación de tarifas para la prestación del servicio de carga. </t>
  </si>
  <si>
    <t>Fortalecer la gestión del conocimiento, la información y la innovación de acuerdo con las necesidades de la entidad y a las expectativas de los trabajadores, convirtiéndolo en parte de la cultura institucional.</t>
  </si>
  <si>
    <t xml:space="preserve">Se dio inicio a la ejecución de la consultoría que evaluará recomendaciones para establecer un estándar de conector para vehículos eléctricos e híbridos enchufables, ejecutada por Ricardo Consulting SL en alianza con GreenBee con apoyo del Banco Mundial. Se revisó plan de trabajo. 
Se dio inicio a la ejecución de la consultoría que evaluará recomendaciones para establecer un marco tarifario para la prestación del servicio de carga para vehículos eléctricos e híbridos enchufables, ejecutada por Deloitte con apoyo del Banco Mundial. Se revisó plan de trabajo. . </t>
  </si>
  <si>
    <t xml:space="preserve">Realizar seguimiento al primer proceso para el otorgamiento del Permiso de Ocupación Temporal sobre áreas marítimas, con destino al desarrollo de proyectos de generación de energía eólica costa afuera. </t>
  </si>
  <si>
    <t xml:space="preserve">Porcentaje de avance del proceso de asignación de permisos de ocupación temporal para la zona denominada "Caribe Central" </t>
  </si>
  <si>
    <t xml:space="preserve">En el primer trimestre las empresas habilitadas presenta el interes de 69 de áreas de interes en el poligono. </t>
  </si>
  <si>
    <t>Documento elaborado donde se establece el marco regulatorio del mecanismo de mercado para energía eólica costa afuera y otros energéticos</t>
  </si>
  <si>
    <t>El 11 de febrero se publicó a comentarios a la ciudadanía el proyecto de resolución con su respectiva memoria jusitificativa sobre "Definir las reglas generales para la implementación de un mecanismo bajo un esquema de pago por diferencias - Contratación de energía a largo plazo"</t>
  </si>
  <si>
    <t>Seguridad Humana y Justicia social</t>
  </si>
  <si>
    <t xml:space="preserve">Descarbonización </t>
  </si>
  <si>
    <t>Expedir el marco regulatorio para la reducción de emisiones de CO2 de hidrógeno</t>
  </si>
  <si>
    <t>Resolución expedida del Umbral de bajas emisiones de CO2 para el hidrógeno</t>
  </si>
  <si>
    <t>Para el proyecto de Resolución “Por la cual se establece el umbral máximo de emisiones de gases de efecto invernadero (GEI) para que el hidrógeno sea considerado de bajas emisiones y se dictan otras disposiciones.”  se ajustó la versión borrador revisada por OAJ, del mismo modo la memoria justificativa,  y el concepto tecnico del proyecto</t>
  </si>
  <si>
    <t>El día 3 de marzo del 2025 ingresa Lena Estrada en reemplazo de Susana Muhammad, por parte de MADS hacen nuevos nombramientos en el comité directivo es por ello que la Resolución "por el cual se establece un umbral maximo de emisiones de gases de efecto invernadero" no salió a la fecha establecida. Cabe mencionar que la resolución ya se encuentra ajustada y revisada por parte de la OARE</t>
  </si>
  <si>
    <t>Reunirnos directamente con MADS para que nuevamente revisen los documentos (Resolución, Memoria Justificativa, Concepto técnico)</t>
  </si>
  <si>
    <t>Desarrollar y actualizar normativa técnica y de seguridad en materia de hidrógeno y/o derivados</t>
  </si>
  <si>
    <t>Resolución expedida en términos de  seguridad en materia de hidrógeno y/o derivados</t>
  </si>
  <si>
    <t>Aplicar buenas prácticas ambientales en las actividades desarrolladas por el Ministerio.</t>
  </si>
  <si>
    <t>Durante el mes de abril se trabajó en los documentos tecnicos en las siguientes tematicas: La norma en la que se basa el país para definir los criterios de calidad y/o seguridad del H2. 
Los usos del hidrógeno que reglamentan
Los parámetros que miden, unidades de medición y rango o valor exigido para cada parámetro (esto es lo más importante, ojalá en tablas)
El punto de medición de estos parámetros y la metodología de medición si es posible. Para así poder avanzar en el proyecto de resolución que se espera que sea publicado para el tercer trimentre</t>
  </si>
  <si>
    <t>Avanzar en el proyecto</t>
  </si>
  <si>
    <t>Oficina de Asuntos Regulatorios y Empresariales Nuclear</t>
  </si>
  <si>
    <t>Desarrollar y actualizar el  marco normativo para el uso seguro de los materiales nucleares y radiactivos en el territorio colombiano.</t>
  </si>
  <si>
    <t>Normas elaboradas para el uso seguro de materiales nucleares y radiactivos</t>
  </si>
  <si>
    <t>Sobre elaboración/actualización de normas para el uso seguro de materiales radiactivos, se tienen los siguientes avances:
* Para revisión de Minsalud, el 18 de febrero se envió correo electrónico para contar con revisión y visto bueno para actualización de las normas básicas internacionales de protección radiológica y seguridad.
* En cuanto a importación/exportación de materiales radiactivos, el 28 de febrero se envió el proyecto de norma a la oficina de planeación con el fin ajustar el trámite ante función pública y continuar con el proceso.
* En relación con la expedición de autorizaciones para el transporte seguro de materiales radiactivos, se estructuraron el Manifiesto de Impacto Regulatorio "MIR" y el cuestionario de abogacía de la competencia. El 31 de marzo se envió e-mail a la oficina de planeación con el fin de registrar el trámite ante función publica.
* Mediante radicado 2-2025-005381 se remitieron al DAFP las respuestas a los requerimientos realizados al MIR en relación con el trámite de Autorización para la prestación del servicio de dosimetría personal.</t>
  </si>
  <si>
    <t>Gestionar con organismos nacionales e internacionales las actividades a realizar en el marco de Autoridad Reguladora Nuclear</t>
  </si>
  <si>
    <t>Documentos elaborados relacionados con  actividades realizadas ante organismos nacionales e internacionales en materia nuclear.</t>
  </si>
  <si>
    <t>* En fecha 7 de marzo, se remitió al OIEA el cuestionario para la Misión de Asesoramiento sobre la Infraestructura Reguladora para la Protección Radiológica y la Seguridad Física en Colombia, la cual se realizó entre el 17 y el 21 de marzo de 2025.
* En fecha 26 de marzo, se remitió a OPGI el informe de seguimiento al cumplimiento de los acuerdos, convenios y tratados internacionales en materia nuclear, el cual tiene como fin informar al Congreso de la República.</t>
  </si>
  <si>
    <t>Ejercer la función de autorización, vigilancia y control en calidad de Autoridad Reguladora Nuclear</t>
  </si>
  <si>
    <t>Documentos elaborados de licencias, registros o notificaciones para empresas usuarias de materiales radiactivos y servicios asociados con la protección radiológica</t>
  </si>
  <si>
    <t>En fecha 17 de febrero se modificaron las licencias al Almacén Temporal de Fuentes Radiactivas en Desuso - Almacén 1 al cual se otorgó la Licencia de clausura LC-MME-AFD-001-M1, y a la Instalación Centralizada para la Gestión de Desechos Radiactivos - Almacén 2 al cual se le modificó la licencia ICGDR-003-M1.</t>
  </si>
  <si>
    <t>Actas y/o informes elaborados con ocasión de las Inspecciones realizadas a empresas usuarias de materiales radiactivos y servicios asociados con la protección radiológica</t>
  </si>
  <si>
    <t xml:space="preserve">El 19 de febrero se realizó la inspección al Almacén de Fuentes en Desuso - Almacén 1, AFD-1.
El 26 de febrero se realizó la inspección a la empresa de calibración Sievert SAS </t>
  </si>
  <si>
    <t>Documentos elaborados para el  seguimiento y/o direccionamiento de las actividades realizadas en el marco de la delegación de funciones en el Servicio Geológico  Colombiano</t>
  </si>
  <si>
    <t>Mediante radicado 2-2025-002893 se solicitó seguimiento a incidentes y accidentes,  
Con radicado 2-2025-03000 se solicitó al SGC atención a solucitud del Hospital Universitario de Caldas
Mediante radicado 2-2025-004712 se programó reunión con la empresa IONOS Directional Services SAS, posteriormente con radicado 2-2025-007048 se solicitó al SGC atender la petición.
Bajo radicado 2-2025-010932 se dio respuesta a prórroga delegación de funciones
A través de radicado 2-2025-011114 se hicideron observaciones al informe de avance 2022-2024
Bajo radicado 2-2025-006534 se hicieron observaciones al informe del periodo oct-nov-2024
Bajo radicado 2-2025-002296 se solicitó dar respuesta a la solicitud de Clinica Costa
Mediante radicado 2-2025-010934 se dieron instrucciones sobre proyectores de gammagrafía industrial.</t>
  </si>
  <si>
    <t>Ejecutar el proyecto de "Fortalecimiento de la política pública para mejorar el acceso a tecnologías o aplicaciones nucleares avanzadas en el territorio nacional"</t>
  </si>
  <si>
    <t>Documento elaborado para el mejoramiento del acceso a tecnologías o aplicaciones nucleares avanzadas</t>
  </si>
  <si>
    <t>Como parte de las acciones orientadas al fortalecimiento de las capacidades nacionales en tecnologías nucleares avanzadas, se revisó y ajustó el documento titulado “Análisis desde el enfoque de hitos del OIEA frente a la inclusión de alternativas nucleares avanzadas incluyendo la núcleo eléctrica en el territorio nacional”. El análisis adopta la metodología de hitos del Organismo Internacional de Energía Atómica (OIEA) y presenta un diagnóstico para avanzar en incorporar tecnologías como los reactores modulares pequeños (SMR). El documento identifica necesidades en materia de infraestructura, regulación, formación de talento humano y participación de las partes interesadas.</t>
  </si>
  <si>
    <t xml:space="preserve">Oficina de Asuntos Ambientales y Sociales  </t>
  </si>
  <si>
    <t>Transición económica para alcanzar carbono neutralidad y  consolidar territorios resilientes al clima</t>
  </si>
  <si>
    <t>Territorio y sociedad resilientes al clima</t>
  </si>
  <si>
    <t>Gestión de riesgo de desastres y cambio climático</t>
  </si>
  <si>
    <t xml:space="preserve">Consolidar una red de gobernanza ambiental que permita impulsar una estrategia de movilización socioambiental y apropiación del territorio </t>
  </si>
  <si>
    <t>Talleres realizados para el fortalecimiento de capacidades en prácticas ambientales del  sector en hidrocarburos, energía y minería</t>
  </si>
  <si>
    <t>Actas y/o memorias elaboradas de los talleres realizados para el fortalecimiento de capacidades en prácticas ambientales del  sector en hidrocarburos, energía y minería</t>
  </si>
  <si>
    <t>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t>
  </si>
  <si>
    <t>NA</t>
  </si>
  <si>
    <t xml:space="preserve">Revisión de indicadores PAA </t>
  </si>
  <si>
    <t>Espacios realizados de sensibilización y acompañamiento a comunidades y empresas del Sector minero energético (SME) en compensaciones ambientales del componente biótico en territorios priorizados</t>
  </si>
  <si>
    <t>Actas y/o memorias elaboradas  de los espacios realizados de sensibilización y acompañamiento a comunidades y empresas del sector minero energético (SME) en compensaciones ambientales del componente biótico en territorios priorizados</t>
  </si>
  <si>
    <t xml:space="preserve">Numero de  espacios de concertación de orientaciones frente a posibles riesgos asociados a radiaciones generadas por campos electromagnéticos del sistema eléctrico. </t>
  </si>
  <si>
    <t xml:space="preserve">actas y/o memorias de espacios de concertación de orientaciones frente a posibles riesgos asociados a radiaciones generadas por campos electromagnéticos del sistema eléctrico. </t>
  </si>
  <si>
    <t>Comunicación y apropiación de la información</t>
  </si>
  <si>
    <t>Espacios de sensibilización y acompañamiento en ordenamiento territorial y ambiental de variables del Sector minero energético (SME) a autoridades locales</t>
  </si>
  <si>
    <t>Actas y/o memorias elaboradas de los  espacios de sensibilización y acompañamiento en ordenamiento territorial y ambiental de variables del Sector minero energético (SME) a autoridades locales</t>
  </si>
  <si>
    <t>Fortalecer las capacidades y promover la prevención de la Gestión de Riesgos de Desastres del sector minero energético a nivel territorial</t>
  </si>
  <si>
    <t xml:space="preserve">Fortalecimiento de instancias locales en materia de Gestión de Riesgos de Desastres  y  la implementación de su Política del sector minero energético </t>
  </si>
  <si>
    <t>Actas y/ o memorias elaboradas de instancias de  fortalecimiento de instancias locales en materia de Gestión de Riesgos de Desastres  del sector Minero Energético</t>
  </si>
  <si>
    <t>Personas de comunidades y organizaciones sociales  capacitadas  en el curso de Gestión de Riesgo de Desastre</t>
  </si>
  <si>
    <t>Número de personas pertenecientes a comunidades y organizaciones sociales capacitadas en temas de Gestión de Riesgos de Desastres</t>
  </si>
  <si>
    <t>Instaurar un movimiento popular frente a la resiliencia climática y la gestión sostenible del sector minero energético en las comunidades,  mediante la formación y la implementación de acciones enfocadas hacia la adaptación y mitigación del cambio climático</t>
  </si>
  <si>
    <t xml:space="preserve">Comités populares para apalancar la adaptación al cambio climático en territorios con incidencia del SME </t>
  </si>
  <si>
    <t xml:space="preserve">Actas y/o memorias de los comités populares para apalancar la adaptación al cambio climático en territorios con incidencia del SME </t>
  </si>
  <si>
    <t xml:space="preserve">Espacios de fortalecimiento de capacidades realizados en gestión de emisiones de gases de efecto invernadero, dirigido a comunidades étnicas y campesinas involucrada en el mercado de emisiones relacionadas con el capital natural de los territorios </t>
  </si>
  <si>
    <t xml:space="preserve">Actas y/o memorias de comités populares para apalancar la adaptación al cambio climático en territorios con incidencia del SME </t>
  </si>
  <si>
    <t>Mesas territoriales climáticas para la actualización del Plan Integral de Gestión de Cambio Climático (PIGCC) sectorial, buscando la articulación con los PIGCC territoriales</t>
  </si>
  <si>
    <t>actas y/o memorias de  mesas  territoriales climáticas para la actualización del Plan Integral de Gestión de Cambio Climático (PIGCC) sectorial, buscando la articulación con los PIGCC territoriales</t>
  </si>
  <si>
    <t xml:space="preserve">Asambleas populares energéticas desarrolladas para el  fortalecimiento de capacidades  sobre variabilidad climática e impacto en las tarifas de energía </t>
  </si>
  <si>
    <t xml:space="preserve">Actas y/o memorias  de asambleas populares energéticas  para el  fortalecimiento de capacidades  sobre variabilidad climática e impacto en las tarifas de energía </t>
  </si>
  <si>
    <t>Relacionamiento territorial</t>
  </si>
  <si>
    <t>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t>
  </si>
  <si>
    <t xml:space="preserve">Espacios de diálogo y concertación desarrollados en el marco de la Estrategia de Relacionamiento Territorial </t>
  </si>
  <si>
    <t xml:space="preserve">Actas y/o memorias de espacios de diálogo y concertación desarrollados en el marco de la Estrategia de Relacionamiento Territorial </t>
  </si>
  <si>
    <t xml:space="preserve">Espacios de socialización desarrollados de la Estrategia de Relacionamiento Territorial con comunidades </t>
  </si>
  <si>
    <t xml:space="preserve">Actas y/o memorias elaboradas de los espacios de socialización de la Estrategia de Relacionamiento Territorial con comunidades </t>
  </si>
  <si>
    <t xml:space="preserve">Mesas técnicas de articulación intersectorial desarrolladas en el marco de la Estrategia de Relacionamiento Territorial </t>
  </si>
  <si>
    <t xml:space="preserve">Actas y/o memorias elaboradas de las mesas técnicas de articulación intersectorial desarrolladas en el marco de la Estrategia de Relacionamiento Territorial </t>
  </si>
  <si>
    <t>Asambleas populares fortalecidas para la democratización energética y la paz en el marco de la transición energética justa</t>
  </si>
  <si>
    <t>Actas y/o memorias elaboradas  de las asambleas populares fortalecidas para la democratización energética y la paz en el marco de la transición energética justa</t>
  </si>
  <si>
    <t>Durante el primer trimestre del 2025, se surte los procesos de contratacion de la OAAS . Se gestionan 3 asambleas en Santander de Quilichao, Soledad- Atlantico y Carmen de Bolivar.</t>
  </si>
  <si>
    <t xml:space="preserve">Durante el mes de Marzo se  tuvo cambio de Jefe de Asuntos Ambientales y Sociales en el mes de Marzo de 2025, y para el desarrollo eficaz de este PAA, nos encontramos en proceso de revisión y definición del alcance de estos espacios. </t>
  </si>
  <si>
    <t>Asambleas nacionales desarrolladas para la democratización energética y la paz en el marco de la transición energética justa</t>
  </si>
  <si>
    <t>actas y/o memorias de asambleas nacionales para la democratización energética y la paz en el marco de la transición energética justa</t>
  </si>
  <si>
    <t>Mesas de diálogo con enfoque étnico desarrolladas en el marco del a transición energética justa</t>
  </si>
  <si>
    <t>Actas y/o memorias de mesas de diálogo con enfoque étnico instauradas   en el marco del a transición energética justa</t>
  </si>
  <si>
    <t>Las actividades orientadas al fortalecimiento de la gobernanza se planearon finalizando el año 2025, contando con las orientaciones del despacho del ex Ministro Andrés Camacho. Su  implementación se encuentra condicionada a los ajustes que se deriven de las nuevas prioridades del Sr Ministro Edwin Palma y la Doctora María Fernanda Páez. Bajo estas condiciones, el equipo étnico se ha concentrado durante el primer trimestre a los trámites contractuales de contratación, la formulación de estudios previos y el acompañamiento técnico  a los espacios de concertación.</t>
  </si>
  <si>
    <t>Dirección de Minería Empresarial</t>
  </si>
  <si>
    <t>Minerales Estratégicos</t>
  </si>
  <si>
    <t>Permitirle a la entidad realizar las actividades que la conduzcan a lograr los resultados propuestos y a materializar las decisiones plasmadas en su planeación institucional, en el marco de los valores del servicio público</t>
  </si>
  <si>
    <t>Lineamientos de política pública formulados para el fomento de transformación de minerales estratégicos</t>
  </si>
  <si>
    <t>Documento con política pública para el fomento de transformación de minerales estratégicos</t>
  </si>
  <si>
    <t>Sin proyección de avance para este trimestre</t>
  </si>
  <si>
    <t>De acuerdo con planeación actual de la DME, esta meta será eliminada en la actualización del Plan de Acción, con el fin de tener indicadores acordes con las acciones programadas y los líneamientos de acción para la vigencia</t>
  </si>
  <si>
    <t>Minerales estratégicos</t>
  </si>
  <si>
    <t xml:space="preserve">Documentos formulados con los proyectos de primera producción en ejecución del sector minero </t>
  </si>
  <si>
    <t>Consumo energético eficiente</t>
  </si>
  <si>
    <t>Documento elaborado con la estrategia de eficiencia energética y autogeneración para el sector minero</t>
  </si>
  <si>
    <t xml:space="preserve">Se elabora el Plan de Trabajo 2025-2026, EFICIENCIA ENERGÉTICA (EE) y AUTOGENERACIÓN ELÉCTRICA (AE),  para el sector minero a nivel Nacional. Se avanza en el cumplimiento de las actividades planteadas. Pendiente radicación de la estrategia construida. </t>
  </si>
  <si>
    <t>permitirle a la entidad realizar las actividades que la conduzcan a lograr los resultados propuestos y a materializar las decisiones plasmadas en su planeación institucional, en el marco de los valores del servicio público</t>
  </si>
  <si>
    <t>Realizar visitas a los proyectos a través de asistencia técnica a las  empresas del sector minero  beneficiadas con asistencia técnica en eficiencia energética</t>
  </si>
  <si>
    <t>Acompañamiento técnico realizado a las  empresas del sector minero  beneficiadas con asistencia técnica en eficiencia energética</t>
  </si>
  <si>
    <t>Meta Cumplida</t>
  </si>
  <si>
    <t>Durante el primer trimestre de 2025, se realizó asistencia técnica a cinco (5) proyectos de Eficiencia Energética y Autogeneración Eléctrica, así:
- Un (1) proyecto de granja solar en el Distrito Minero de Sugamuxí - Tundama, Mina Acerías Paz del Río
- Dos (2) proyectos de granja solar en el Distrito Minero de Norte de Santander I, Mina San Nicolas y Combexmin.
- Dos (2) proyectos de granja solar en el Distrito Minero de Norte de Santander II, Jezu I y Jezu II.</t>
  </si>
  <si>
    <t>Elaboración del proyectos de resolución de delimitación de distritos debidamente documentada para la  publicación a comentarios</t>
  </si>
  <si>
    <t>Número de proyectos de resolución de Delimitación de Distritos publicados a comentarios</t>
  </si>
  <si>
    <t xml:space="preserve">Al primer trimestre de 2025 se han identificado los siguientes 10  Distritos Mineros:
1. Corredor de vida de César: Resolución de delimitación publicada a comentarios en dic/25 
2. Guajira: en diagnóstico con la UPME
3. Córdoba: en actualiación de diagnóstico con la UPME
4. Sugamuxi Tundama: Resolución de delimitación publicada a comentarios en dic/25
5. Valderrama Norte: Diagnóstico y memoria justificativa elaborados en proyecto de resolución viceministerio 
6.  Boyacá Norte: Diagnóstico elaborado en espera de comentarios por parte de entidades.
7. Cundinamarca Boyacá: Documento diagnóstico y memoria justificativa elaborados, con proyecto de resolución en construcción. 
8. Norte de Santander, Catatumbo región metropolitana: 
9. Norte de Santander 2: Diagnósticos con la UPME en revisión
10: Huila: Diagnóstico en construcción con la UPME.​
</t>
  </si>
  <si>
    <t>Interinstitucional</t>
  </si>
  <si>
    <t xml:space="preserve">Pendiente definir la necesidad de oficiar a la Dirección de la Autoridad Nacional de Consulta Previa (DANCP) para solicitar su pronunciamiento sobre la procedencia de la consulta previa con las comunidades étnicas que puedan verse afectadas por los actos administrativos de delimitación (para cada Distrito planeado). </t>
  </si>
  <si>
    <t>Oficio fue proyectado y enviado a revisión de las asesoras del Viceministerio, pendiente resolver la conveniencia de su envío.</t>
  </si>
  <si>
    <t>Número de actas de los eventos de socialización del decreto 0977 de 2024 y delimitaciones del distrito realizados</t>
  </si>
  <si>
    <t xml:space="preserve">Se realizaron treinta y tres (33) mesas de trabajo de articulación para los Distritos Mineros para la Diversificación Productiva (Boyacá Norte, Cundinamarca Boyacá, Valderrama Norte, Sur de Córdoba y Norte de Santander 1 y 2) los objetos de dichas mesas fueron la socialización del decreto 0977 de 2024, la delimitación e implementación de los Distritos, los mecanismos de formalización minera y la estrategia de eficiencia energética y autogeneración. Estos espacios contaron la participación de 476 personas de entidades municipales y departamentales, sindicatos, comunidad académica, Juntas de Acción Comunal y comunidad en general de 24 municipios en 6 departamentos. </t>
  </si>
  <si>
    <t>Social</t>
  </si>
  <si>
    <t>Resistencia de algunas autoridades municipales para convocar a la comunidad y trabajar en temas relacionados con los distritos.
Dificultades por parte de las alcaldías para convocar a los actores locales</t>
  </si>
  <si>
    <t>Implementación de una estrategia de relacionamiento, que permita mejorar la confianza de los actores. La estrategia incluye un mapeo de actores y el apoyo de algunos profesionales en el territorio que podrán facilitar el proceso de convocatorias. Así mismo se trabaja en una estrategia de comunicación diferencial que permita mayor acercamiento a la comunidad</t>
  </si>
  <si>
    <t>Número de mesas de trabajo realizadas Interinstitucionales de Distritos Mineros instaladas</t>
  </si>
  <si>
    <t>Planes estratégicos formulados</t>
  </si>
  <si>
    <t xml:space="preserve">Perfiles de proyectos anclas formulados y documentados del sector minero
</t>
  </si>
  <si>
    <t xml:space="preserve">Número de perfiles documentados de proyectos anclas formulados del sector minero
</t>
  </si>
  <si>
    <t>Durante el primer trimestre se avanzó con la elaboración de la hoja de ruta de la fase de diagnóstico para la formulación de la proyectos ancla y se agendaron para la primera semana de abril las reuniones con cada uno de los equipos de los 10 Distritos Mineros para socializar la hoja de ruta y definir las fechas de entrega para el documento Diagnóstico</t>
  </si>
  <si>
    <t>Economía productiva a través de la reindustrialización y la bioeconomía</t>
  </si>
  <si>
    <t>Asistencias técnicas brindadas para el aprovechamiento de residuos y economía circular en operaciones mineras</t>
  </si>
  <si>
    <t xml:space="preserve">Número de actas de Asistencias técnica para el aprovechamiento de residuos y economía circular en operaciones mineras </t>
  </si>
  <si>
    <t>Meta no cumpla</t>
  </si>
  <si>
    <t>De acuerdo con planeación actual de la DME, esta meta será eliminada en la actualización del Plan de Acción, con el fin de tener indicadores acordes con las acciones programadas y los lineamientos de acción para la vigencia</t>
  </si>
  <si>
    <t>Normativa minera</t>
  </si>
  <si>
    <t>Elaboración del proyecto de resolución para la adopción  de política pública minera debidamente documentado para la publicación a comentarios</t>
  </si>
  <si>
    <t>Documento del proyecto de resolución elaborado para la adopción  de política pública minera</t>
  </si>
  <si>
    <t xml:space="preserve">Número de actas elaboradas de las socializaciones de la política pública realizadas </t>
  </si>
  <si>
    <t>Una vez se tenga la versión preliminar del documento se iniciarán las socializaciones correspondientes</t>
  </si>
  <si>
    <t xml:space="preserve">Fondo para la TEJ </t>
  </si>
  <si>
    <t>Dinero movilizado en inversiones el cual es de $200.000.000.0000  para la financiación de proyectos relacionados con el sector minero.</t>
  </si>
  <si>
    <t>Matriz documentada de la cantidad de dinero movilizado en inversiones  para la financiación de proyectos relacionados con el sector minero.</t>
  </si>
  <si>
    <t>$200.000.000.0000</t>
  </si>
  <si>
    <t>$50.000.000.000</t>
  </si>
  <si>
    <t>Meta no cumplida</t>
  </si>
  <si>
    <t xml:space="preserve">Hasta la fecha no se han movilizado recursos, debido a que aún no se ha definido con claridad el conjunto de entidades o actividades hacia las cuales se deben direccionar. Este proceso de identificación es fundamental para asegurar una gestión adecuada y estratégica de los recursos, evitando decisiones apresuradas que puedan comprometer la efectividad y el impacto del proyecto de inversión. Por lo tanto, la movilidad de recursos o cualquier movimiento financiero se encuentra aplazado hasta contar con una estructura definida de aliados, beneficiarios o instituciones receptoras. </t>
  </si>
  <si>
    <t>Interno</t>
  </si>
  <si>
    <t>Pendiente estructura definida de aliados, beneficiarios o instituciones receptoras de los recursos</t>
  </si>
  <si>
    <t>Se está trabajando en la elaboración de un mapeo y análisis detallado de posibles entidades receptoras, considerando su capacidad operativa, afinidad con los objetivos del proyecto de inversión. Una vez se consolide este proceso, se procederá a la movilización de recursos de forma segura y estratégica.</t>
  </si>
  <si>
    <t>Dirección de energía eléctrica</t>
  </si>
  <si>
    <t>ENERGÍA</t>
  </si>
  <si>
    <t>Realizar seguimiento a la expedición de actos administrativos asociados al PND</t>
  </si>
  <si>
    <t>Actos administrativos, documentos de política pública y reglamentos derivados del Plan Nacional de Desarrollo a cargo de la Dirección de Energía Eléctrica</t>
  </si>
  <si>
    <t>Documento elaborado con la actualización del RETIE</t>
  </si>
  <si>
    <t>Avances:
En el primer trimestre de 2025, el Ministerio de Minas y Energía publicó el Análisis de Impacto Normativo Simple del Reglamento  para consulta ciudadana a través de su página web, específicamente en la sección de foros https://www.minenergia.gov.co/es/servicio-al-ciudadano/foros/analisis-de-impacto-normativo-simple-del-reglamento-tecnico-de-instalaciones-electricas-retie-2025/. El documento estuvo disponible para recibir observaciones y comentarios desde el 13 hasta el 23 de enero de 2025.
Durante este periodo, se recibieron 178 comentarios, los cuales, de ser pertinentes, serán considerados en la elaboración del proyecto de resolución, el proceso continuará con el envío del documento a la Oficina Asesora Jurídica (OAJ) para su revisión legal, seguido de la solicitud de aprobación ante el Comité de Asuntos Regulatorios y Técnicos (CART), y finalmente la firma de la resolución y se espera que dicha resolución sea publicado antes del 2 de julio de 2025.</t>
  </si>
  <si>
    <t>Documento actualizado RELAP</t>
  </si>
  <si>
    <t>Avances:
Durante el primer trimestre de 2025 se avanzó en la elaboración del Análisis de Impacto Normativo Simple (AIN Simple), con el objetivo de remitirlo a la Oficina Asesora Jurídica (OAJ). Se prevé que en abril el documento sea publicado en el foro de la página web del Ministerio de Minas y Energía para consulta ciudadana. Paralelamente, se ha trabajado en la construcción del proyecto de resolución y en la actualización de los cuatro libros del reglamento.
Una vez recibidos los comentarios derivados de la publicación del AIN Simple, estos serán analizados y considerados para la actualización del reglamento. Posteriormente, el proyecto de resolución será enviado a la OAJ para su revisión jurídica, seguido de su publicación para consulta ciudadana y la correspondiente respuesta a los comentarios recibidos. Tras una revisión final por parte de la OAJ, se procederá a la solicitud de aprobación ante la Comisión Asesora de Reglamentos Técnicos (CART), culminando con la firma y publicación de la resolución. Se espera que este proceso finalice antes del 3 de agosto de 2025.</t>
  </si>
  <si>
    <t>Documento actualizado RETIQ</t>
  </si>
  <si>
    <t>Avances:
En el primer trimestre de 2025, el Ministerio de Minas y Energía publicó el Análisis de Impacto Normativo Completo del Reglamento https://www.minenergia.gov.co/es/servicio-al-ciudadano/foros/an%C3%A1lisis-de-impacto-normativo-del-reglamento-t%C3%A9cnico-de-etiquetado-retiq-2025/ para consulta ciudadana a través de su página web, específicamente en la sección de foros  El documento estuvo disponible para recibir observaciones y comentarios desde el 13 hasta el 23 de enero de 2025.
Durante este periodo se recibieron 31 comentarios, los cuales, de ser pertinentes, fueron considerados en la elaboración del proyecto de resolución. Posteriormente, el documento fue remitido a la Oficina Asesora Jurídica (OAJ) para su revisión legal. Se prevé que en el mes de abril el proyecto de resolución sea publicado nuevamente para consulta pública, en cumplimiento de las buenas prácticas reglamentarias.
Dado que se trata de un AIN Completo, una vez finalizada la consulta pública y atendidos los comentarios recibidos, el documento deberá remitirse otra vez a la OAJ para una segunda revisión jurídica. Posteriormente, se solicitará concepto previo a la Superintendencia de Industria y Comercio (SIC) y al Ministerio de Comercio, Industria y Turismo (MINCIT). El siguiente paso será la solicitud de aprobación ante el Comité de Asuntos Regulatorios y Técnicos (CART), seguida de la publicación internacional del documento y la respuesta a los comentarios internacionales. Finalmente, el proceso concluirá con la firma y publicación de la resolución de actualización del reglamento, la cual se espera esté finalizada antes del 31 de diciembre de 2025.</t>
  </si>
  <si>
    <t>Expedición del Decreto  Art 274 del PND</t>
  </si>
  <si>
    <t>Se precisa que, en relación con este artículo, al MME le corresponde únicamente la reglamentación de lo establecido en el numeral 2. Para ello, el Ministerio de Vivienda, Ciudad y Territorio (MinVivienda) ha liderado dos mesas de trabajo, en las cuales el MME ha participado como invitado, con el propósito de definir las características de los gestores comunitarios del agua.
En este contexto, el MME ha manifestado a MinVivienda la necesidad de contar con un documento que acredite la condición de gestor comunitario del agua, considerando que el certificado de Cámara de Comercio ya no será un requisito. Una vez se definan las características y los documentos que respalden esta condición, el MME podrá avanzar en la reglamentación para que los comercializadores de energía puedan realizar las verificaciones necesarias y aplicar la exención de la contribución de solidaridad a los gestores comunitarios del agua.
En ese sentido, se llevó a cabo una reunión con MinVivienda para el 27 de febrero de 2025, en la cual se revisaron los avances logrados en las mesas de trabajo previas y precisar la documentación necesaria para acreditar a un usuario como gestor comunitario del agua. Asimismo, MinVivienda señaló que se está construyendo un proyecto de decreto mediante el cual definirá los gestores comunitarios del agua y la documentación que deberá ser presentada para su reconocimiento.
Una vez MINVIVIENDA defina y documente la certificación que acredite a los gestores comunitarios del agua, el MME estima un tiempo de seis meses para la expedición de la reglamentación del numeral 2 del artículo 274 de la Ley 2294 de 2023. Este período incluirá los trámites internos del MME, tales como la revisión jurídica, la consulta con otras áreas y la publicación del acto administrativo, de acuerdo con el procedimiento GJ-P-04.</t>
  </si>
  <si>
    <t>Concertaciones o consulta previa</t>
  </si>
  <si>
    <t>El MME ha manifestado a MinVivienda la necesidad de contar con un documento que acredite la condición de gestor comunitario del agua, considerando que el certificado de Cámara de Comercio ya no será un requisito. Una vez se definan las características y los documentos que respalden esta condición, el MME podrá avanzar en la reglamentación para que los comercializadores de energía puedan realizar las verificaciones necesarias y aplicar la exención de la contribución de solidaridad a los gestores comunitarios del agua.</t>
  </si>
  <si>
    <t xml:space="preserve">MINVIVIENDA debe definir un documento que certifique y/o acredite a los gestores comunitarios del agua para que el MME pueda reglamentar. </t>
  </si>
  <si>
    <t>Reglamentación y expedición del proyecto de decreto Art 248 del PND</t>
  </si>
  <si>
    <t xml:space="preserve">Avances:
Durante 2024 el documento normativo fue estructurado y viabilizado con el acompañamiento de la Oficina Asesora Jurídica del Ministerio, cumpliendo con los requsitos de ley como lo son los documentos sustentativos, la publicación del decreto borrador y la respuesta a los comentarios allegados, entre otros. El tramite avanzo para firma Presidencial durante el mes de octubre del año 2024, sin embargo, antes de ser enviado, fue detenido su proceso por parte dela Oficina de Asuntos Regulatorios y Empresariales dado los comnetarios extemporales de la Compañía Energética de Occidente CEO.  Cabe resaltar que, las comentarios extemporaneos fueron abordados con la empresa mencionada sin tener una reanudación exitosa. Por lo anterior, se espera concepto de la OARE para continuar con el proceso y/o respuesta al memorando interno enviado por la Dirección desde Diciembre del año 2024. </t>
  </si>
  <si>
    <t>Se requiere concepto de reanundación y/o ajuste por parte de la OARE para reanudar el proceso</t>
  </si>
  <si>
    <t xml:space="preserve">Concepto OARE y republicación de documento borrador. </t>
  </si>
  <si>
    <t>Publicación del documento guía de implementación de la TEJ</t>
  </si>
  <si>
    <t>Avances:
Para la Publicación del documento guía de implementación de la TEJ, se trabajo en los siguientes Productos.
Metodología General de la Estrategia Nacional de Comunidades Energéticas:
Define lineamientos de política pública y gestión para la implementación de comunidades energéticas en Colombia. Establece el problema central, objetivos, enfoques, fases metodológicas y procesos de ejecución, con el fin de consolidar un modelo descentralizado y participativo de acceso a energía en regiones no interconectadas.
Manual de Gestión de Comunidades Energéticas:
Establece los procedimientos y responsabilidades para estructurar, implementar y consolidar comunidades energéticas. Incluye alistamiento territorial, diseño de la solución energética, contratación, veeduría, sostenibilidad y gobernanza. Su propósito es estandarizar los procesos y fortalecer capacidades institucionales y comunitarias.</t>
  </si>
  <si>
    <t>Elaboración del documento de la  propuesta normativa y regulatoria para la TEJ</t>
  </si>
  <si>
    <t>Avances:
Respecto a la Elaboración del documento de la propuesta normativa y regulatoria para la TEJ, se avanzo con la elaboración del siguiente instrumento:
Decreto Colombia Solar
El decreto crea el Programa Colombia Solar como alternativa al subsidio eléctrico actual para los estratos 1, 2 y 3, mediante la autogeneración de energía solar. Define su alcance, objetivos (reducción de gastos de los hogares vulnerables, sostenibilidad fiscal del subsidio, impulso a la industria solar y mejora de mercados de comercialización), y establece que el Ministerio de Minas y Energía y la CREG reglamentarán su implementación, focalización, subsidios y beneficios ambientales.</t>
  </si>
  <si>
    <t>Datos sectoriales para aumentar el aprovechamiento de datos en el país</t>
  </si>
  <si>
    <t xml:space="preserve">Transformación digital y datos sectoriales
</t>
  </si>
  <si>
    <t>Realizar seguimiento a la construcción de una herramienta que permita la ejecución de una estratégia de análisis de datos para la toma de decisiones, frente a la ejecución de los contratos firmados de los fondos de apoyo a la energización</t>
  </si>
  <si>
    <t>Instrumento diseñado e implementado con la información histórica de los contratos de fondos de apoyo a la energización (FAZNI, FAER y PRONE), para la toma de decisiones.</t>
  </si>
  <si>
    <t>Instrumento y matriz de análisis de datos diseñado e implementado con información histórica de los contratos de fondos de apoyo a la energización (FAZNI, FAER y PRONE), para la toma de decisiones.</t>
  </si>
  <si>
    <t>Se cuenta con base de datos con el estado de la totalidad de los contratos financiados por los fondos de apoyo a la energización, Obras por impuestos y contratos especiales, con esta base de datos se procedió a construir un sistema de análisis de datos mediante el aplicativo ARCGIS, se espera que en el siguiente trimestre se pueda consolidad mas información relacionada a la cantidad de modificaciones de los contratos</t>
  </si>
  <si>
    <t>Fallas en planeación</t>
  </si>
  <si>
    <t>Transformación digital y datos sectoriales</t>
  </si>
  <si>
    <t>Realizar seguimiento a la implementación de una herramienta de validacion de información recibida por los comercializadores y SSPD, que permita mejorar la eficiencia en la asginación de los recursos de subsidios.</t>
  </si>
  <si>
    <t>Porcentaje de avance en la construcción de una herramienta de validación de información que permita la asignación eficiente de recursos de subsidios.</t>
  </si>
  <si>
    <t>Matriz elaborada con el diagnóstico de la información de la   asignación eficiente de recursos de subsidios.</t>
  </si>
  <si>
    <t>Se encuentra en identificación de necesidades y en diganostico de avances y/o herramientas existentes para la validación de información</t>
  </si>
  <si>
    <t>Cambios directivos retrazaron los avances del indicador</t>
  </si>
  <si>
    <t>El indicador y las metas se encuentran en socialización y aprobación por parte de la nueva directiva</t>
  </si>
  <si>
    <t>Documento con la Identificación necesidades</t>
  </si>
  <si>
    <t>Sin avance</t>
  </si>
  <si>
    <t>Porcentaje de avance de la Construcción herramienta de validación de información recibida por los operadores de red y SSPD</t>
  </si>
  <si>
    <t>Puesta en funcionamiento y entrega de herramienta de validación de información recibida por los operadores de red y Superintendencia de servicios públicos domiciliarios SSPD</t>
  </si>
  <si>
    <t xml:space="preserve">Gobierno digital para la gente </t>
  </si>
  <si>
    <t>Realizar seguimiento a una estrategia de counicaciones de la dirección, que permita aumentar la participación ciudadana en las políticas públicas</t>
  </si>
  <si>
    <t>Publicaciones (Cápsulas/videos/ artículos en página web y redes) realizadas de temas técnicos del sector de energía eléctrica con lenguaje claro</t>
  </si>
  <si>
    <t>Publicaciones (Cápsulas/videos /artículos o post en página web y redes) realizadas de temas técnicos del sector de energía eléctrica con lenguaje claro</t>
  </si>
  <si>
    <t xml:space="preserve">Teniendo en cuenta la necesidad de proporcionar información técnica en lenguaje claro para lograr mayor participación, a continuación se listan los infografias realizadas durante el periodo: 
1, Pieza para redes sobre la convocatoria PRONE: pieza informativa que convocaba a la ciudadana a presentar comentarios sobre el proceso. 
2, Boletín Alternativa Energética de febrero: boletín informativo que expone la gestión de la Dirección de Energía Eléctrica durante el mes de febrero. Fue enviado a bases de datos durante marzo. 
3, Infografía casos de Comunidades Energéticas de biogás: infografía tipo carrusel que fue publicada en las redes sociales del Ministerio de Minas y Energía, que expone casos de éxito de CE enfocada en biogás. 
4.Infografía Plan Nacional de Electrificación Rural: infografía tipo carrusel que expone los hitos del PNER.  
5. Infografía situación de subsidios de energía: infografía tipo carrusel que expone el estado a marzo de 2025 de los subsidios de energía.  
6. Video pedagógico ¿Qué son las Comunidades Energéticas?: producto audiovisual que expone la definición de CE y cómo funcionan. 
7. Video sobre el uso de biodigestores en comunidad rural El Mochuelo en Bogotá: producto audiovisual tipo crónica que cuenta los testimonios de ciudadanos beneficiados con este proceso.  
8. Video capacitaciones Escuela TEJ: producto audiovisual que cuenta una serie de capacitaciones del equipo de relacionamiento social de Comunidades Energéticas. 
9. Cubrimiento visita a Bosa: se realiza cubrimiento y publicación en redes sociales del Ministerio de Minas y Energía sobre esta actividad liderada por la Dirección de Energía Eléctrica. 
 </t>
  </si>
  <si>
    <t>Comunidades energéticas</t>
  </si>
  <si>
    <t>Realizar seguimiento a las Comunidades Eneréticas estructuradas</t>
  </si>
  <si>
    <t>Número de proyectos energéticos estructurados para Comunidades energéticas en 2025</t>
  </si>
  <si>
    <t>Documentos/carpetas con los  soportes de la estructuración proyectos energético por comunidades energéticas</t>
  </si>
  <si>
    <t>A continuación se presentan los convenios que se han venido trbajando en el marco de la implementación de comunidades energéticas
MME – CEDENAR S.A. E.S.P.: Convenio para aunar esfuerzos técnicos, administrativos y financieros orientados al diseño, formulación e implementación de 9 Comunidades Energéticas priorizadas en el departamento de Nariño.
MME – Fundación Oleoductos de Colombia: Memorando de entendimiento para fortalecer la colaboración institucional en el impulso de Comunidades Energéticas, iniciando con un proyecto piloto en el municipio de Caceri, Antioquia.
MME – Tecpetrol – ACP: Memorando de entendimiento para implementar recursos de los Programas en Beneficio de las Comunidades (PBC), con el fin de estructurar una Comunidad Energética en el centro poblado El Oasis, municipio de Puerto Gaitán, Meta.
MME – Instituto de Avance Tecnológico de Corea – ARN – APC Colombia – GECELCA: Convenio interinstitucional para la implementación de una Comunidad Energética en el Espacio Territorial de Capacitación y Reincorporación (ETCR) de Pondores, La Guajira, mediante cooperación técnica, administrativa y financiera.
OAAS – OPIAC: Convenio para el diseño y estructuración de 2 proyectos de Comunidades Energéticas, mediante esfuerzos coordinados en lo técnico, administrativo, financiero y metodológico.
OAAS – CRIDEC: Convenio orientado a la caracterización y estructuración técnica de Comunidades Energéticas en territorios indígenas del CRIDEC. A la fecha, se ha levantado información en 13 comunidades y estructurado técnicamente 5.
OAAS – CRIHU: Convenio para el diseño y estructuración de 10 Comunidades Energéticas en territorios indígenas afiliados al CRIHU, mediante cooperación técnica, administrativa y financiera.</t>
  </si>
  <si>
    <t>Definición de recursos entre las partes 
Falta de apropiación y comprensión integral de la estrategia por parte de algunos actores institucionales y territoriales genera barreras en la articulación, toma de decisiones y alineación de objetivos.
Falta de claridad frente a las comunidades beneficiadas
Falta de información o de insumos para la estructuración del convenio</t>
  </si>
  <si>
    <t xml:space="preserve">Formalización de la solicitud de intención de convenio
Colaboración interinstitucional que con lleve a la estructuración efectiva del convenio
</t>
  </si>
  <si>
    <t>Realizar seguimiento a las Comunidades Eneréticas con financiación</t>
  </si>
  <si>
    <t>Comunidades Enérgeitcas financiadas con diferentes recursos en 2025</t>
  </si>
  <si>
    <t>Acuerdos/convenios u otros documentos de intensión de financiación firmados (Regalías, Fondos, Cooperación internacional, otras entidades públicas o privadas)</t>
  </si>
  <si>
    <t>Se estructuraron un total de 16 proyectos de Fuentes No Convencionales para la implementación de comunidades energéticas</t>
  </si>
  <si>
    <t>Tiempos de contratación</t>
  </si>
  <si>
    <t xml:space="preserve">Priorización y optimización de procesos contractuales de selección de personal </t>
  </si>
  <si>
    <t xml:space="preserve">Grupo de regalías </t>
  </si>
  <si>
    <t>Promover la destinación de recursos del Sistema General de Regalías (SGR) en proyectos de inversión que contribuyen a la TEJ.</t>
  </si>
  <si>
    <t xml:space="preserve">Monto de la inversión de recursos del Sistema General de Regalías (SGR) en la Transición Energética Justa </t>
  </si>
  <si>
    <t>Matriz con relación de proyectos y montos aprobados con recursos del Sistema General de Regalías que contribuyen a la TEJ.</t>
  </si>
  <si>
    <t>Teniendo en cuenta los tiempos de incorporación de la totalidad de recursos del SGR para la vigencia actual, bienio 2025-2026, se han prolongado los tiempos para el cumplimiento de las actividades para este indicador</t>
  </si>
  <si>
    <t>Desde el Grupo de Regalías se generarán las alertas correspondientes al Despacho del Ministro en caso de requerir su intervención con el DNP o Presidencia de la República.</t>
  </si>
  <si>
    <t>Acompañar a las entidades territoriales en la estructuración de proyectos que se traduzcan en comunidades energéticas,  financiados con recursos del Sistema General de Regalías (SGR)</t>
  </si>
  <si>
    <t>Número de comunidades energéticas estructuradas a financiar con recursos del Sistema General de Regalías</t>
  </si>
  <si>
    <t>Matriz con relación de las comunidades energeticas estructuradas para ser financiadas con recursos del SGR.</t>
  </si>
  <si>
    <t>Durante el primer trimestre se realizó el acompañamiento a las entidades territoriales en la estructuración de ocho (8) proyectos que se traducen en 91 comunidades energéticas estructuradas a financiar con recursos del Sistema General de Regalías. Se prevé que para el segundo trimestre con el avance en la incorporación de nuevos recursos del SGR, las entidades avanzarán con la estructuración de nuevos proyectos de inversión.</t>
  </si>
  <si>
    <t xml:space="preserve">Acompañar a las entidades territoriales en la presentación y aprobación de proyectos que se traduzcan en comunidades energéticas, a ser financiados con recursos del Sistema General de Regalías (SGR) </t>
  </si>
  <si>
    <t>Número de comunidades energéticas financiadas, en proyectos aprobados, con recursos del Sistema General de Regalías</t>
  </si>
  <si>
    <t>Matriz con la relación de  comunidades energéticas financiadas, en proyectos aprobados, con recursos del Sistema General de Regalías</t>
  </si>
  <si>
    <t>Durante el primer trimestre, aunque no se tenia previsto avances para este indicador, se realizó el acompañamiento a las entidades territoriales en la estructuración de dos (2) proyectos que se traducen en 2 comunidades energéticas financiadas, en proyectos aprobados con recursos del SGR. Se prevé que para el segundo trimestre con el avance en la incorporación de nuevos recursos del SGR, las entidades avanzarán con la estructuración de nuevos proyectos de inversión.</t>
  </si>
  <si>
    <t>Acompañar a las entidades territoriales en la ejecución de proyectos del SGR que se traduzcan en comunidades energéticas en operación.</t>
  </si>
  <si>
    <t>Número de comunidades energéticas en operación en proyectos ejecutados con recursos del Sistema General de Regalías</t>
  </si>
  <si>
    <t>Matriz con número de comunidades energéticas en operación en proyectos ejecutados con recursos del Sistema General de Regalías</t>
  </si>
  <si>
    <t>Durante el primer trimestre se realizó el acompañamiento a las entidades territoriales en la estructuración de tres (3) proyectos que se traducen en 35 comunidades energéticas en operación en proyectos ejecutados con recursos del Sistema General de Regalías. Se prevé que para el segundo trimestre con el avance en la incorporación de nuevos recursos del SGR, las entidades avanzarán con la estructuración de nuevos proyectos de inversión.</t>
  </si>
  <si>
    <t>Cobertura de energía</t>
  </si>
  <si>
    <t>Acompañar a las entidades territoriales en la estructuración de proyectos que se traduzcan en territorios energéticos,  financiados con recursos del Sistema General de Regalías (SGR)</t>
  </si>
  <si>
    <t>Número de territorios energéticos en proyectos  estructurados, a financiar, con recursos del Sistema General de Regalías</t>
  </si>
  <si>
    <t>Matriz con número de territorios energéticos en proyectos, a financiar, con recursos del Sistema General de Regalías</t>
  </si>
  <si>
    <t>Durante el primer trimestre se realizó el acompañamiento a las entidades territoriales en la estructuración de tres (3) proyectos  que se traducen en 3 territorios energéticos estructurados, a financiar, con recursos del Sistema General de Regalías. Se prevé que para el segundo trimestre con el avance en la incorporación de nuevos recursos del SGR, las entidades avanzarán con la estructuración de nuevos proyectos de inversión.</t>
  </si>
  <si>
    <t>Teniendo en cuenta los tiempos de incorporación de la totalidad de recursos del SGR para la vigencia actual, bienio 2025-2026, se han prolongado los tiempos para la estructuración de proyectos que se traduzcan en territorios energéticos en proyectos, a financiar, con recursos del SGR.</t>
  </si>
  <si>
    <t>Acompañar a las entidades territoriales en la presentación y aprobación de proyectos que se traduzcan en territorios energéticos,  financiados con recursos del Sistema General de Regalías (SGR)</t>
  </si>
  <si>
    <t>Número de territorios energéticos financiados, en proyectos aprobados, con recursos del Sistema General de Regalías</t>
  </si>
  <si>
    <t>Matriz con número de territorios energéticos financiados, en proyectos aprobados, con recursos del Sistema General de Regalías</t>
  </si>
  <si>
    <t>Durante el primer trimestre se realizó el acompañamiento a las entidades territoriales en la estructuración de cinco (5) proyectos que se traducen en 5 territorios energéticos financiados, en proyectos aprobados, con recursos del Sistema General de Regalías. Se prevé que para el segundo trimestre con el avance en la incorporación de nuevos recursos del SGR, las entidades avanzarán con la estructuración de nuevos proyectos de inversión.</t>
  </si>
  <si>
    <t>Transición Energetica Justa</t>
  </si>
  <si>
    <t>Acompañar a las entidades territoriales en la estructuración, presentación y aprobación de proyectos que se traduzcan en distritos mineros,  financiados con recursos del Sistema General de Regalías (SGR)</t>
  </si>
  <si>
    <t>Número de proyectos aprobados en distritos mineros  con recursos del Sistema General de Regalías</t>
  </si>
  <si>
    <t>Matriz con número de proyectos aprobados en distritos mineros  con recursos del Sistema General de Regalías</t>
  </si>
  <si>
    <t xml:space="preserve">Hidrocarburos </t>
  </si>
  <si>
    <t>Acompañar en territorio la socialización de proyectos de inversión del sector minero energetico o que contemplen FNCER financiados con recursos del Incentivo a la producción - 30% rendimientos financieros.</t>
  </si>
  <si>
    <t>Jornadas de socialización realizadas de proyectos del sector minero energético o que contemplen FNCER financiados con recursos del Incentivo a la producción - 30% rendimientos financieros.</t>
  </si>
  <si>
    <t>Matriz con jornadas de socialización  realizadas de proyectos del sector minero energético o que contemplen FNCER financiados con recursos del Incentivo a la producción - 30% rendimientos financieros.</t>
  </si>
  <si>
    <t>El Ministerio, a través del Grupo de Regalías, participa en los espacios de socialización en territorio de los proyectos aprobados con los recursos del incentivo a la producción.  Durante el primer trimestre de 2025 se socializaron 3 proyectos financiados con recursos del incentivo a la producción, alcanzando el 10% de avance en la meta propuesta para el 2025.</t>
  </si>
  <si>
    <t>Teniendo en cuenta los tiempos de incorporación de la totalidad de recursos del SGR para la vigencia actual, bienio 2025-2026, se han prolongado los tiempos para la estructuración de proyectos que a la vez son socializados con las comunidades.</t>
  </si>
  <si>
    <t>Acompañar en territorio la entrega de proyectos de inversión del sector minero energetico o que contemplen FNCER financiados con recursos del Incentivo a la producción - 30% rendimientos financieros.</t>
  </si>
  <si>
    <t>Número de entregas realizadas de proyectos del sector minero energético o que contemplen FNCER  financiados con recursos del Incentivo a la producción - 30% rendimientos financieros.</t>
  </si>
  <si>
    <t>Matriz con número de entregas realizadas de proyectos del sector minero energético o que contemplen FNCER  financiados con recursos del Incentivo a la producción - 30% rendimientos financieros.</t>
  </si>
  <si>
    <t>El Ministerio, a través del Grupo de Regalías, participa  en territorio en la entrega de los proyectos ejecutados con los recursos del incentivo a la producción. Durante el primer trimestre de 2025 sno hubo proyectos financiados con recursos del incentivo a la producción.</t>
  </si>
  <si>
    <t>Teniendo en cuenta los tiempos de incorporación de la totalidad de recursos del SGR para la vigencia actual, bienio 2025-2026, se han prolongado los tiempos para la entrega de proyectos a las comunidades.</t>
  </si>
  <si>
    <t>Acompañar a las entidades territoriales en la estructuración, presentación y aprobación de proyectos que representen nuevos usuarios de energía eléctrica.</t>
  </si>
  <si>
    <t>Número de usuarios de energía eléctrica con recursos del Sistema general de regalias SGR en proyectos aprobados</t>
  </si>
  <si>
    <t>Matriz con proyectos que inlcuye detalle de número de usuarios de energía eléctrica con recursos del SGR en proyectos aprobados</t>
  </si>
  <si>
    <t>Durante el primer trimestre se realizó el acompañamiento a las entidades territoriales en la estructuración de tres (3) proyectos que se traducen en 100 nuevos usuarios de energía eléctrica con recursos del Sistema general de regalias SGR en proyectos aprobados. Se prevé que para el segundo trimestre con el avance en la incorporación de nuevos recursos del SGR, las entidades avanzarán con la estructuración de nuevos proyectos.</t>
  </si>
  <si>
    <t>Teniendo en cuenta los tiempos de incorporación de la totalidad de recursos del SGR para la vigencia actual, bienio 2025-2026, se han prolongado los tiempos para la estructuración de proyectos que se traduzcan en nuevos usuarios de energía eléctrica con recursos del Sistema general de regalias SGR en proyectos aprobados.</t>
  </si>
  <si>
    <t>Acompañar a las entidades territoriales en la ejecución y terminación de los contratos de los proyectos de energía eléctrica que representen nuevos usuarios.​</t>
  </si>
  <si>
    <t>Número de usuarios de energía eléctrica con recursos del Sistema General de Regalías en proyectos terminados</t>
  </si>
  <si>
    <t>Matriz con proyectos que inlcuye detalle de número de usuarios de energía eléctrica con recursos del SGR en proyectos terminados</t>
  </si>
  <si>
    <t>Durante el primer trimestre se realizó el acompañamiento a las entidades territoriales en la estructuración de ocho (8) proyectos que se traducen en 2.009 de usuarios de energía eléctrica con recursos del SGR en proyectos terminados. Se prevé que para el segundo trimestre con el avance en la incorporación de nuevos recursos del SGR, las entidades avanzarán con la estructuración de nuevos proyectos.</t>
  </si>
  <si>
    <t>Acompañar a las entidades territoriales en la formulación y aprobación de proyectos de inversión que representen nuevos usuarios de gas domiciliario.​</t>
  </si>
  <si>
    <t>Número de usuarios de gas domiciliario en  proyectos aprobados financiados con recursos del Sistema General de Regalías</t>
  </si>
  <si>
    <t>Matriz con número de usuarios de gas domiciliario en  proyectos aprobados financiados con recursos del SGR</t>
  </si>
  <si>
    <t>Durante el primer trimestre se realizó el acompañamiento a las entidades territoriales en la estructuración de cinco (5) proyectos que se traducen en 8.968 de usuarios de gas domiciliario en  proyectos aprobados financiados con recursos del Sistema General de Regalías. Se prevé que para el segundo trimestre con el avance en la incorporación de nuevos recursos del SGR, las entidades avanzarán con la estructuración de nuevos proyectos.</t>
  </si>
  <si>
    <t>Gestionar la consecusión de recursos provenientes de la modalidad de Obras por Impuestos y de Responsabilidad Social Empresarial para aumentar la inversión en la TEJ.</t>
  </si>
  <si>
    <t xml:space="preserve">Recursos obtenidos por Obras por Impuestos y Responsabilidad Social Empresarial </t>
  </si>
  <si>
    <t>Matriz con proyectos financiados por OxI</t>
  </si>
  <si>
    <t>No se logró el cumplimiento de la meta en este periodo</t>
  </si>
  <si>
    <t>Gestionar la habilitación de recursos a través de créditos  para fortalecer los convenios relacionados con proyectos TEJ</t>
  </si>
  <si>
    <t>Recursos habilitados a través de créditos  para fortalecer los convenios relacionados con proyectos TEJ</t>
  </si>
  <si>
    <t>Matriz con relación de convenios firmados</t>
  </si>
  <si>
    <t>Acompañar a las entidades territoriales en la presentación de proyectos estratégicos orientados a la TEJ  para la consecución de créditos</t>
  </si>
  <si>
    <t>Proyectos estratégicos de transición energética acompañados para la consecución de crédito</t>
  </si>
  <si>
    <t>Matriz con la relación de proyectos estratégicos de transición energética acompañados para la consecución de crédito</t>
  </si>
  <si>
    <t>Acompañar a las entidades territoriales en la ejecución de proyectos  bajo los programas de RSE del sector minero-energético que representen nuevas comunidades energéticas.</t>
  </si>
  <si>
    <t>Número de comunidades energéticas ejecutadas bajo los programas de Responsabilidad Social Empresarial del sector minero-energético</t>
  </si>
  <si>
    <t>Matriz con proyectos de CE financiados bajo programas de RSE de las empresas el sector</t>
  </si>
  <si>
    <t>Acompañar a las entidades territoriales en el proceso de financiamiento de comunidades energéticas con recursos de la Estampilla Pro Electrificación Rural</t>
  </si>
  <si>
    <t>Número de entidades territoriales acompañadas en el financiamiento de comunidades energéticas con recursos de la Estampilla Pro Electrificación Rural</t>
  </si>
  <si>
    <t>Matriz de seguimiento al acompañamiento realizado en cada trimestre a las respectivas entidades territoriales</t>
  </si>
  <si>
    <t>Acompañar la aprobación de los proyectos bajo el mecanismo Obras por Impuestos (OxI) que representen nuevas comunidades energéticas.</t>
  </si>
  <si>
    <t>Número de comunidades energéticas aprobadas para financiar por el mecanismo Obras por Impuestos (OxI)</t>
  </si>
  <si>
    <t>Matriz con la relación de comunidades energéticas aprobadas para financiar por el mecanismo Obras por Impuestos (OxI)</t>
  </si>
  <si>
    <t>Misional</t>
  </si>
  <si>
    <t>0</t>
  </si>
  <si>
    <t xml:space="preserve">Gestón </t>
  </si>
  <si>
    <t>Asuntos Nucleares</t>
  </si>
  <si>
    <t>Gestión</t>
  </si>
  <si>
    <t>Socioambiental</t>
  </si>
  <si>
    <t>Evaluación y Control</t>
  </si>
  <si>
    <t>Gestión Documental</t>
  </si>
  <si>
    <t>Etiquetas de fila</t>
  </si>
  <si>
    <t>Promedio de Programación marzo</t>
  </si>
  <si>
    <t>Promedio de Seguimiento cuantitativo</t>
  </si>
  <si>
    <t>Total general</t>
  </si>
  <si>
    <t>Promedio</t>
  </si>
  <si>
    <t>Nuevo proceso</t>
  </si>
  <si>
    <t>Tipo de proceso</t>
  </si>
  <si>
    <t>Tipo de Indicador</t>
  </si>
  <si>
    <t>Objetivos SIG</t>
  </si>
  <si>
    <t>Eficiencia</t>
  </si>
  <si>
    <t>Efectividad</t>
  </si>
  <si>
    <t>Gestión del conocimiento, la información y la innovación</t>
  </si>
  <si>
    <t>Pivote</t>
  </si>
  <si>
    <t>Prioridad Estratégica</t>
  </si>
  <si>
    <t>Temática Línea de acción</t>
  </si>
  <si>
    <t>Comunidades Energéticas</t>
  </si>
  <si>
    <t>Almacenamiento energético</t>
  </si>
  <si>
    <t>Municipios y Territorios Energéticos</t>
  </si>
  <si>
    <t>Captura y almacenamiento de Carbono</t>
  </si>
  <si>
    <t>Proyectos FNCER a Gran Escala</t>
  </si>
  <si>
    <t>Costos de la Energía y Modernización del Sistema Eléctrico</t>
  </si>
  <si>
    <t> </t>
  </si>
  <si>
    <t>Transición de termoeléctricas y Plan Energía Suroccidente</t>
  </si>
  <si>
    <t>Programa Colombia Solar</t>
  </si>
  <si>
    <t>Electromovilidad</t>
  </si>
  <si>
    <t>Ordenamiento del territorio alrededor del agua y Justicia Ambiental</t>
  </si>
  <si>
    <t>Justicia Ambiental y gobernanza
inclusiva</t>
  </si>
  <si>
    <t>Democratización del conocimiento, la información ambiental y de riesgo de desastres</t>
  </si>
  <si>
    <t>Nuevo Marco Regulatorio para la Minería</t>
  </si>
  <si>
    <t>Conocimiento Geocientífico</t>
  </si>
  <si>
    <t>Instrumentos de control y vigilancia ambiental para la resiliencia</t>
  </si>
  <si>
    <t>Empresa Pública Minera - Ecominerales</t>
  </si>
  <si>
    <t>El agua, la biodiversidad y las personas, en el centro del ordenamiento
 territorial</t>
  </si>
  <si>
    <t>Ciclo del agua como base del ordenamiento territorial</t>
  </si>
  <si>
    <t xml:space="preserve">Plan Nacional de Conocimiento Geocientífico </t>
  </si>
  <si>
    <t>Consumo indispensable</t>
  </si>
  <si>
    <t>Lucha contra la corrupción en las entidades públicas nacionales y territoriales</t>
  </si>
  <si>
    <t>Distritos Mineros Especiales para la Paz</t>
  </si>
  <si>
    <t>Costos de la energía y justicia tarifaria</t>
  </si>
  <si>
    <t>Distritos Mineros Especiales para la Transición Energética Justa</t>
  </si>
  <si>
    <t>Dispositivos democráticos de participación: política de diálogo permanente con decisiones desde y para el territorio</t>
  </si>
  <si>
    <t>Condiciones y capacidades institucionales, organizativas e individuales para la participación ciudadana</t>
  </si>
  <si>
    <t>Gestión Eficiente de Reservas y Producción de Hidrocarburos</t>
  </si>
  <si>
    <t>Economía popular</t>
  </si>
  <si>
    <t>Habilitadores que potencian la seguridad humana y las oportunidades de bienestar</t>
  </si>
  <si>
    <t>Eólica Costa Afuera</t>
  </si>
  <si>
    <t>Educación, formación y reconversión laboral como respuesta al cambio productivo</t>
  </si>
  <si>
    <t>Geotermia</t>
  </si>
  <si>
    <t>Seguridad Humana y Justicia Social</t>
  </si>
  <si>
    <t>Reconocimiento e impulso a la Economía Popular y Comunitaria (EP)</t>
  </si>
  <si>
    <t>Hidrógeno</t>
  </si>
  <si>
    <t xml:space="preserve">Gobernanza del Dato y Monitoreo </t>
  </si>
  <si>
    <t>Financiación y Cooperación para la Transición Energética Justa</t>
  </si>
  <si>
    <t xml:space="preserve">Gestión de riesgo de desastres y cambio climático </t>
  </si>
  <si>
    <t>Instituto de investigación de energías limpias</t>
  </si>
  <si>
    <t>Integración energética regional</t>
  </si>
  <si>
    <t>Lucha contra la corrupción</t>
  </si>
  <si>
    <t>Mercado eléctrico</t>
  </si>
  <si>
    <t>Participación ciudadana</t>
  </si>
  <si>
    <t>Recobro mejorado</t>
  </si>
  <si>
    <t>Reindustrialización</t>
  </si>
  <si>
    <t>Servicios públicos domiciliarios</t>
  </si>
  <si>
    <t>Sustitución de leña</t>
  </si>
  <si>
    <t>Termoeléctricas</t>
  </si>
  <si>
    <t>Validación</t>
  </si>
  <si>
    <t>Dirección de Energía Eléctrica</t>
  </si>
  <si>
    <t>Dirección de Formalización Minera</t>
  </si>
  <si>
    <t xml:space="preserve">Grupo de Regalías </t>
  </si>
  <si>
    <t>Oficina Asesora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</si>
</sst>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 #,##0_-;\-* #,##0_-;_-* &quot;-&quot;??_-;_-@_-"/>
    <numFmt numFmtId="166" formatCode="0.0%"/>
  </numFmts>
  <fonts count="40" x14ac:knownFonts="1">
    <font>
      <sz val="11"/>
      <color theme="1"/>
      <name val="Aptos Narrow"/>
      <family val="2"/>
      <scheme val="minor"/>
    </font>
    <font>
      <b/>
      <sz val="11"/>
      <color theme="0"/>
      <name val="Aptos Narrow"/>
      <family val="2"/>
      <scheme val="minor"/>
    </font>
    <font>
      <sz val="11"/>
      <name val="Aptos Narrow"/>
      <family val="2"/>
      <scheme val="minor"/>
    </font>
    <font>
      <b/>
      <sz val="8"/>
      <color rgb="FF000000"/>
      <name val="Aptos Narrow"/>
      <family val="2"/>
      <scheme val="minor"/>
    </font>
    <font>
      <b/>
      <sz val="8"/>
      <color theme="1"/>
      <name val="Aptos Narrow"/>
      <family val="2"/>
      <scheme val="minor"/>
    </font>
    <font>
      <sz val="8"/>
      <color theme="1"/>
      <name val="Aptos Narrow"/>
      <family val="2"/>
      <scheme val="minor"/>
    </font>
    <font>
      <sz val="8"/>
      <color rgb="FF000000"/>
      <name val="Aptos Narrow"/>
      <family val="2"/>
      <scheme val="minor"/>
    </font>
    <font>
      <sz val="11"/>
      <color theme="1"/>
      <name val="Aptos Narrow"/>
      <family val="2"/>
      <scheme val="minor"/>
    </font>
    <font>
      <sz val="11"/>
      <color theme="2" tint="-0.499984740745262"/>
      <name val="Aptos Narrow"/>
      <family val="2"/>
      <scheme val="minor"/>
    </font>
    <font>
      <b/>
      <sz val="12"/>
      <color theme="1"/>
      <name val="Aptos Narrow"/>
      <scheme val="minor"/>
    </font>
    <font>
      <sz val="12"/>
      <color theme="1"/>
      <name val="Aptos Narrow"/>
      <scheme val="minor"/>
    </font>
    <font>
      <sz val="12"/>
      <color theme="1"/>
      <name val="Aptos Narrow"/>
      <family val="2"/>
      <scheme val="minor"/>
    </font>
    <font>
      <sz val="12"/>
      <color theme="2" tint="-0.499984740745262"/>
      <name val="Aptos Narrow"/>
      <family val="2"/>
      <scheme val="minor"/>
    </font>
    <font>
      <sz val="9"/>
      <color theme="1"/>
      <name val="Aptos Narrow"/>
      <family val="2"/>
      <scheme val="minor"/>
    </font>
    <font>
      <sz val="9"/>
      <name val="Aptos Narrow"/>
      <family val="2"/>
      <scheme val="minor"/>
    </font>
    <font>
      <b/>
      <sz val="11"/>
      <color theme="1"/>
      <name val="Aptos Narrow"/>
      <family val="2"/>
      <scheme val="minor"/>
    </font>
    <font>
      <sz val="12"/>
      <color theme="1"/>
      <name val="Arial"/>
      <family val="2"/>
    </font>
    <font>
      <sz val="8"/>
      <color rgb="FF000000"/>
      <name val="Tahoma"/>
      <family val="2"/>
    </font>
    <font>
      <b/>
      <sz val="10"/>
      <color rgb="FF000000"/>
      <name val="Tahoma"/>
      <family val="2"/>
    </font>
    <font>
      <b/>
      <sz val="11"/>
      <color theme="1"/>
      <name val="Aptos Narrow"/>
      <scheme val="minor"/>
    </font>
    <font>
      <sz val="11"/>
      <color theme="0"/>
      <name val="Aptos Narrow"/>
      <family val="2"/>
      <scheme val="minor"/>
    </font>
    <font>
      <sz val="8"/>
      <color theme="1"/>
      <name val="Arial"/>
      <family val="2"/>
    </font>
    <font>
      <sz val="11"/>
      <color rgb="FF000000"/>
      <name val="Aptos Display"/>
      <family val="2"/>
      <scheme val="major"/>
    </font>
    <font>
      <sz val="11"/>
      <color rgb="FF000000"/>
      <name val="Arial"/>
      <family val="2"/>
    </font>
    <font>
      <sz val="11"/>
      <name val="Arial"/>
      <family val="2"/>
    </font>
    <font>
      <sz val="11"/>
      <color rgb="FF000000"/>
      <name val="Aptos Display"/>
      <scheme val="major"/>
    </font>
    <font>
      <sz val="11"/>
      <color theme="1"/>
      <name val="Aptos Display"/>
      <family val="2"/>
      <scheme val="major"/>
    </font>
    <font>
      <sz val="11"/>
      <color theme="1"/>
      <name val="Arial"/>
      <family val="2"/>
    </font>
    <font>
      <sz val="11"/>
      <color rgb="FF000000"/>
      <name val="Calibri Light"/>
      <family val="2"/>
    </font>
    <font>
      <sz val="11"/>
      <name val="Aptos Display"/>
      <family val="2"/>
      <scheme val="major"/>
    </font>
    <font>
      <b/>
      <sz val="11"/>
      <color rgb="FF000000"/>
      <name val="Aptos Narrow"/>
      <scheme val="minor"/>
    </font>
    <font>
      <b/>
      <sz val="11"/>
      <color rgb="FF000000"/>
      <name val="Aptos Display"/>
      <family val="2"/>
      <scheme val="major"/>
    </font>
    <font>
      <b/>
      <sz val="11"/>
      <color theme="0"/>
      <name val="Arial"/>
      <family val="2"/>
    </font>
    <font>
      <b/>
      <sz val="14"/>
      <color theme="1"/>
      <name val="Aptos Narrow"/>
      <family val="2"/>
      <scheme val="minor"/>
    </font>
    <font>
      <b/>
      <sz val="9"/>
      <color indexed="81"/>
      <name val="Tahoma"/>
      <charset val="1"/>
    </font>
    <font>
      <sz val="9"/>
      <color indexed="81"/>
      <name val="Tahoma"/>
      <charset val="1"/>
    </font>
    <font>
      <b/>
      <sz val="12"/>
      <color indexed="81"/>
      <name val="Tahoma"/>
      <family val="2"/>
    </font>
    <font>
      <b/>
      <i/>
      <sz val="11"/>
      <color theme="1"/>
      <name val="Aptos Narrow"/>
      <family val="2"/>
      <scheme val="minor"/>
    </font>
    <font>
      <i/>
      <sz val="11"/>
      <color theme="1"/>
      <name val="Aptos Narrow"/>
      <family val="2"/>
      <scheme val="minor"/>
    </font>
    <font>
      <b/>
      <i/>
      <sz val="11"/>
      <name val="Aptos Narrow"/>
      <family val="2"/>
      <scheme val="minor"/>
    </font>
  </fonts>
  <fills count="20">
    <fill>
      <patternFill patternType="none"/>
    </fill>
    <fill>
      <patternFill patternType="gray125"/>
    </fill>
    <fill>
      <patternFill patternType="solid">
        <fgColor rgb="FF002060"/>
        <bgColor indexed="64"/>
      </patternFill>
    </fill>
    <fill>
      <patternFill patternType="solid">
        <fgColor rgb="FFFFFFFF"/>
        <bgColor rgb="FF000000"/>
      </patternFill>
    </fill>
    <fill>
      <patternFill patternType="solid">
        <fgColor rgb="FFFBE2D5"/>
        <bgColor rgb="FF000000"/>
      </patternFill>
    </fill>
    <fill>
      <patternFill patternType="solid">
        <fgColor rgb="FFF2CEEF"/>
        <bgColor rgb="FF000000"/>
      </patternFill>
    </fill>
    <fill>
      <patternFill patternType="solid">
        <fgColor rgb="FFDAE9F8"/>
        <bgColor rgb="FF000000"/>
      </patternFill>
    </fill>
    <fill>
      <patternFill patternType="solid">
        <fgColor rgb="FFDAF2D0"/>
        <bgColor rgb="FF000000"/>
      </patternFill>
    </fill>
    <fill>
      <patternFill patternType="solid">
        <fgColor rgb="FFCAEDFB"/>
        <bgColor rgb="FF000000"/>
      </patternFill>
    </fill>
    <fill>
      <patternFill patternType="solid">
        <fgColor rgb="FF92D050"/>
        <bgColor indexed="64"/>
      </patternFill>
    </fill>
    <fill>
      <patternFill patternType="solid">
        <fgColor theme="4"/>
        <bgColor indexed="64"/>
      </patternFill>
    </fill>
    <fill>
      <patternFill patternType="solid">
        <fgColor theme="0"/>
        <bgColor rgb="FF000000"/>
      </patternFill>
    </fill>
    <fill>
      <patternFill patternType="solid">
        <fgColor theme="0"/>
        <bgColor indexed="64"/>
      </patternFill>
    </fill>
    <fill>
      <patternFill patternType="solid">
        <fgColor theme="2" tint="-9.9978637043366805E-2"/>
        <bgColor rgb="FF000000"/>
      </patternFill>
    </fill>
    <fill>
      <patternFill patternType="solid">
        <fgColor theme="9" tint="-0.249977111117893"/>
        <bgColor indexed="64"/>
      </patternFill>
    </fill>
    <fill>
      <patternFill patternType="solid">
        <fgColor rgb="FF92D050"/>
        <bgColor rgb="FF000000"/>
      </patternFill>
    </fill>
    <fill>
      <patternFill patternType="solid">
        <fgColor rgb="FFFDD7F8"/>
        <bgColor rgb="FF000000"/>
      </patternFill>
    </fill>
    <fill>
      <patternFill patternType="solid">
        <fgColor rgb="FFFFFF00"/>
        <bgColor rgb="FF000000"/>
      </patternFill>
    </fill>
    <fill>
      <patternFill patternType="solid">
        <fgColor rgb="FFFFFF00"/>
        <bgColor indexed="64"/>
      </patternFill>
    </fill>
    <fill>
      <patternFill patternType="solid">
        <fgColor rgb="FF00B0F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style="thin">
        <color indexed="64"/>
      </left>
      <right style="thin">
        <color indexed="64"/>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right/>
      <top style="thin">
        <color indexed="64"/>
      </top>
      <bottom style="double">
        <color indexed="64"/>
      </bottom>
      <diagonal/>
    </border>
    <border>
      <left style="thin">
        <color rgb="FF000000"/>
      </left>
      <right style="medium">
        <color rgb="FF000000"/>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s>
  <cellStyleXfs count="4">
    <xf numFmtId="0" fontId="0" fillId="0" borderId="0"/>
    <xf numFmtId="16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cellStyleXfs>
  <cellXfs count="208">
    <xf numFmtId="0" fontId="0" fillId="0" borderId="0" xfId="0"/>
    <xf numFmtId="0" fontId="0" fillId="0" borderId="0" xfId="0" applyAlignment="1">
      <alignment vertical="center" wrapText="1"/>
    </xf>
    <xf numFmtId="0" fontId="0" fillId="0" borderId="1" xfId="0" applyBorder="1" applyAlignment="1">
      <alignment vertical="center" wrapText="1"/>
    </xf>
    <xf numFmtId="0" fontId="0" fillId="0" borderId="0" xfId="0" applyAlignment="1">
      <alignment horizontal="center" vertical="center" wrapText="1"/>
    </xf>
    <xf numFmtId="0" fontId="2" fillId="0" borderId="1" xfId="0" applyFont="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wrapText="1"/>
    </xf>
    <xf numFmtId="0" fontId="0" fillId="0" borderId="1" xfId="0" applyBorder="1" applyAlignment="1">
      <alignment horizontal="justify" vertical="center" wrapText="1"/>
    </xf>
    <xf numFmtId="0" fontId="1" fillId="2" borderId="4" xfId="0" applyFont="1" applyFill="1" applyBorder="1" applyAlignment="1">
      <alignment horizontal="center" vertical="center" wrapText="1"/>
    </xf>
    <xf numFmtId="0" fontId="3" fillId="0" borderId="1" xfId="0" applyFont="1" applyBorder="1" applyAlignment="1">
      <alignment wrapText="1"/>
    </xf>
    <xf numFmtId="0" fontId="3" fillId="0" borderId="2" xfId="0" applyFont="1" applyBorder="1" applyAlignment="1">
      <alignment wrapText="1"/>
    </xf>
    <xf numFmtId="0" fontId="3" fillId="3" borderId="2" xfId="0" applyFont="1" applyFill="1" applyBorder="1" applyAlignment="1">
      <alignment wrapText="1"/>
    </xf>
    <xf numFmtId="0" fontId="4" fillId="0" borderId="3" xfId="0" applyFont="1" applyBorder="1" applyAlignment="1">
      <alignment horizontal="center"/>
    </xf>
    <xf numFmtId="0" fontId="5" fillId="0" borderId="0" xfId="0" applyFont="1"/>
    <xf numFmtId="0" fontId="6" fillId="0" borderId="5" xfId="0" applyFont="1" applyBorder="1" applyAlignment="1">
      <alignment wrapText="1"/>
    </xf>
    <xf numFmtId="0" fontId="6" fillId="4" borderId="7" xfId="0" applyFont="1" applyFill="1" applyBorder="1" applyAlignment="1">
      <alignment wrapText="1"/>
    </xf>
    <xf numFmtId="0" fontId="6" fillId="5" borderId="7" xfId="0" applyFont="1" applyFill="1" applyBorder="1" applyAlignment="1">
      <alignment wrapText="1"/>
    </xf>
    <xf numFmtId="0" fontId="6" fillId="6" borderId="7" xfId="0" applyFont="1" applyFill="1" applyBorder="1" applyAlignment="1">
      <alignment wrapText="1"/>
    </xf>
    <xf numFmtId="0" fontId="6" fillId="3" borderId="7" xfId="0" applyFont="1" applyFill="1" applyBorder="1" applyAlignment="1">
      <alignment wrapText="1"/>
    </xf>
    <xf numFmtId="0" fontId="6" fillId="7" borderId="7" xfId="0" applyFont="1" applyFill="1" applyBorder="1" applyAlignment="1">
      <alignment wrapText="1"/>
    </xf>
    <xf numFmtId="0" fontId="6" fillId="8" borderId="7" xfId="0" applyFont="1" applyFill="1" applyBorder="1" applyAlignment="1">
      <alignment wrapText="1"/>
    </xf>
    <xf numFmtId="0" fontId="6" fillId="0" borderId="7" xfId="0" applyFont="1" applyBorder="1" applyAlignment="1">
      <alignment wrapText="1"/>
    </xf>
    <xf numFmtId="0" fontId="2" fillId="0" borderId="9" xfId="0" applyFont="1" applyBorder="1" applyAlignment="1">
      <alignment vertical="center" wrapText="1"/>
    </xf>
    <xf numFmtId="0" fontId="0" fillId="0" borderId="9" xfId="0" applyBorder="1" applyAlignment="1">
      <alignment vertical="center" wrapText="1"/>
    </xf>
    <xf numFmtId="0" fontId="2" fillId="0" borderId="1" xfId="0" applyFont="1" applyBorder="1" applyAlignment="1">
      <alignment horizontal="left" vertical="center" wrapText="1"/>
    </xf>
    <xf numFmtId="0" fontId="1" fillId="2" borderId="10" xfId="0" applyFont="1" applyFill="1" applyBorder="1" applyAlignment="1">
      <alignment horizontal="center" vertical="center" wrapText="1"/>
    </xf>
    <xf numFmtId="0" fontId="0" fillId="0" borderId="6" xfId="0" applyBorder="1" applyAlignment="1">
      <alignment horizontal="center" vertical="center" wrapText="1"/>
    </xf>
    <xf numFmtId="165" fontId="0" fillId="0" borderId="6" xfId="0" applyNumberFormat="1" applyBorder="1" applyAlignment="1">
      <alignment horizontal="center" vertical="center" wrapText="1"/>
    </xf>
    <xf numFmtId="9" fontId="0" fillId="0" borderId="6" xfId="0" applyNumberFormat="1" applyBorder="1" applyAlignment="1">
      <alignment horizontal="center" vertical="center" wrapText="1"/>
    </xf>
    <xf numFmtId="164" fontId="0" fillId="0" borderId="6" xfId="0" applyNumberFormat="1"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xf>
    <xf numFmtId="9" fontId="0" fillId="0" borderId="6" xfId="0" applyNumberFormat="1" applyBorder="1" applyAlignment="1">
      <alignment horizontal="center" vertical="center"/>
    </xf>
    <xf numFmtId="10" fontId="0" fillId="0" borderId="6" xfId="0" applyNumberFormat="1" applyBorder="1" applyAlignment="1">
      <alignment horizontal="center" vertical="center" wrapText="1"/>
    </xf>
    <xf numFmtId="9" fontId="0" fillId="0" borderId="8" xfId="0" applyNumberFormat="1" applyBorder="1" applyAlignment="1">
      <alignment horizontal="center" vertical="center" wrapText="1"/>
    </xf>
    <xf numFmtId="1" fontId="0" fillId="0" borderId="6" xfId="1" applyNumberFormat="1" applyFont="1" applyBorder="1" applyAlignment="1">
      <alignment horizontal="center" vertical="center" wrapText="1"/>
    </xf>
    <xf numFmtId="0" fontId="1" fillId="2" borderId="1" xfId="0" applyFont="1" applyFill="1" applyBorder="1" applyAlignment="1">
      <alignment horizontal="center" vertical="center" wrapText="1"/>
    </xf>
    <xf numFmtId="9" fontId="0" fillId="0" borderId="1" xfId="0" applyNumberFormat="1" applyBorder="1" applyAlignment="1">
      <alignment horizontal="center" vertical="center" wrapText="1"/>
    </xf>
    <xf numFmtId="10" fontId="0" fillId="0" borderId="1" xfId="0" applyNumberFormat="1" applyBorder="1" applyAlignment="1">
      <alignment horizontal="center" vertical="center" wrapText="1"/>
    </xf>
    <xf numFmtId="0" fontId="8" fillId="0" borderId="1" xfId="0" applyFont="1" applyBorder="1" applyAlignment="1">
      <alignment vertical="center" wrapText="1"/>
    </xf>
    <xf numFmtId="0" fontId="0" fillId="9" borderId="1" xfId="0" applyFill="1" applyBorder="1" applyAlignment="1">
      <alignment vertical="center" wrapText="1"/>
    </xf>
    <xf numFmtId="0" fontId="9" fillId="0" borderId="1" xfId="0" applyFont="1" applyBorder="1" applyAlignment="1">
      <alignment horizontal="center" vertical="center" wrapText="1"/>
    </xf>
    <xf numFmtId="0" fontId="10" fillId="0" borderId="1" xfId="0" applyFont="1" applyBorder="1" applyAlignment="1">
      <alignment vertical="center" wrapText="1"/>
    </xf>
    <xf numFmtId="9" fontId="9" fillId="0" borderId="1" xfId="0" applyNumberFormat="1" applyFont="1" applyBorder="1" applyAlignment="1">
      <alignment horizontal="center" vertical="center" wrapText="1"/>
    </xf>
    <xf numFmtId="0" fontId="11" fillId="0" borderId="1" xfId="0" applyFont="1" applyBorder="1" applyAlignment="1">
      <alignment vertical="center" wrapText="1"/>
    </xf>
    <xf numFmtId="3" fontId="9" fillId="0" borderId="1" xfId="0" applyNumberFormat="1" applyFont="1" applyBorder="1" applyAlignment="1">
      <alignment horizontal="center" vertical="center" wrapText="1"/>
    </xf>
    <xf numFmtId="0" fontId="12" fillId="0" borderId="1" xfId="0" applyFont="1" applyBorder="1" applyAlignment="1">
      <alignment vertical="center" wrapText="1"/>
    </xf>
    <xf numFmtId="10" fontId="0" fillId="9" borderId="1" xfId="0" applyNumberFormat="1" applyFill="1" applyBorder="1" applyAlignment="1">
      <alignment horizontal="center" vertical="center" wrapText="1"/>
    </xf>
    <xf numFmtId="0" fontId="13" fillId="0" borderId="1" xfId="0" applyFont="1" applyBorder="1" applyAlignment="1">
      <alignment horizontal="justify" vertical="top" wrapText="1"/>
    </xf>
    <xf numFmtId="0" fontId="14" fillId="0" borderId="1" xfId="0" applyFont="1" applyBorder="1" applyAlignment="1">
      <alignment horizontal="justify" vertical="top" wrapText="1"/>
    </xf>
    <xf numFmtId="165" fontId="0" fillId="0" borderId="1" xfId="1" applyNumberFormat="1" applyFont="1" applyFill="1" applyBorder="1" applyAlignment="1">
      <alignment horizontal="right" vertical="center"/>
    </xf>
    <xf numFmtId="0" fontId="16" fillId="0" borderId="1" xfId="0" applyFont="1" applyBorder="1" applyAlignment="1">
      <alignment vertical="center" wrapText="1"/>
    </xf>
    <xf numFmtId="0" fontId="0" fillId="0" borderId="1" xfId="0" applyBorder="1" applyAlignment="1">
      <alignment vertical="top" wrapText="1"/>
    </xf>
    <xf numFmtId="0" fontId="15" fillId="0" borderId="1" xfId="0" applyFont="1" applyBorder="1" applyAlignment="1">
      <alignment horizontal="center" vertical="center" wrapText="1"/>
    </xf>
    <xf numFmtId="49" fontId="17" fillId="0" borderId="1" xfId="0" applyNumberFormat="1" applyFont="1" applyBorder="1" applyAlignment="1">
      <alignment horizontal="left" vertical="center" wrapText="1" readingOrder="1"/>
    </xf>
    <xf numFmtId="49" fontId="18" fillId="10" borderId="1" xfId="0" applyNumberFormat="1" applyFont="1" applyFill="1" applyBorder="1" applyAlignment="1">
      <alignment horizontal="center" vertical="center" wrapText="1" readingOrder="1"/>
    </xf>
    <xf numFmtId="0" fontId="1" fillId="2" borderId="4" xfId="0" applyFont="1" applyFill="1" applyBorder="1" applyAlignment="1">
      <alignment horizontal="left" vertical="center" wrapText="1"/>
    </xf>
    <xf numFmtId="0" fontId="2" fillId="0" borderId="9" xfId="0" applyFont="1" applyBorder="1" applyAlignment="1">
      <alignment horizontal="left" vertical="center" wrapText="1"/>
    </xf>
    <xf numFmtId="0" fontId="0" fillId="0" borderId="2" xfId="0" applyBorder="1" applyAlignment="1">
      <alignment horizontal="left" vertical="center"/>
    </xf>
    <xf numFmtId="0" fontId="2" fillId="0" borderId="2" xfId="0" applyFont="1" applyBorder="1" applyAlignment="1">
      <alignment horizontal="left" vertical="center" wrapText="1"/>
    </xf>
    <xf numFmtId="0" fontId="0" fillId="0" borderId="0" xfId="0" applyAlignment="1">
      <alignment horizontal="left" vertical="center" wrapText="1"/>
    </xf>
    <xf numFmtId="2" fontId="0" fillId="0" borderId="1" xfId="0" applyNumberFormat="1" applyBorder="1" applyAlignment="1">
      <alignment horizontal="center" vertical="center" wrapText="1"/>
    </xf>
    <xf numFmtId="2" fontId="9" fillId="0" borderId="1" xfId="0" applyNumberFormat="1" applyFont="1" applyBorder="1" applyAlignment="1">
      <alignment horizontal="center" vertical="center" wrapText="1"/>
    </xf>
    <xf numFmtId="2" fontId="0" fillId="9" borderId="1" xfId="0" applyNumberFormat="1" applyFill="1" applyBorder="1" applyAlignment="1">
      <alignment horizontal="center" vertical="center" wrapText="1"/>
    </xf>
    <xf numFmtId="2" fontId="15" fillId="0" borderId="1" xfId="0" applyNumberFormat="1" applyFont="1" applyBorder="1" applyAlignment="1">
      <alignment horizontal="center" vertical="center" wrapText="1"/>
    </xf>
    <xf numFmtId="2" fontId="0" fillId="0" borderId="6" xfId="0" applyNumberFormat="1" applyBorder="1" applyAlignment="1">
      <alignment horizontal="center" vertical="center" wrapText="1"/>
    </xf>
    <xf numFmtId="49" fontId="18" fillId="10" borderId="11" xfId="0" applyNumberFormat="1" applyFont="1" applyFill="1" applyBorder="1" applyAlignment="1">
      <alignment horizontal="center" vertical="center" wrapText="1" readingOrder="1"/>
    </xf>
    <xf numFmtId="0" fontId="2" fillId="0" borderId="1" xfId="0" applyFont="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xf>
    <xf numFmtId="0" fontId="0" fillId="0" borderId="1" xfId="0" applyBorder="1" applyAlignment="1">
      <alignment horizontal="lef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1" fillId="0" borderId="0" xfId="0" applyFont="1" applyAlignment="1">
      <alignment horizontal="center" vertical="center"/>
    </xf>
    <xf numFmtId="1" fontId="22" fillId="11" borderId="1" xfId="0" applyNumberFormat="1" applyFont="1" applyFill="1" applyBorder="1" applyAlignment="1">
      <alignment horizontal="center" vertical="center" wrapText="1"/>
    </xf>
    <xf numFmtId="0" fontId="22" fillId="12" borderId="1" xfId="0" applyFont="1" applyFill="1" applyBorder="1" applyAlignment="1">
      <alignment horizontal="center" vertical="center" wrapText="1"/>
    </xf>
    <xf numFmtId="1" fontId="22" fillId="12" borderId="2" xfId="0" applyNumberFormat="1" applyFont="1" applyFill="1" applyBorder="1" applyAlignment="1">
      <alignment horizontal="center" vertical="center" wrapText="1"/>
    </xf>
    <xf numFmtId="2" fontId="22" fillId="13" borderId="1" xfId="3" applyNumberFormat="1"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2" fillId="12" borderId="8"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5" fillId="12" borderId="9" xfId="0" applyFont="1" applyFill="1" applyBorder="1" applyAlignment="1">
      <alignment horizontal="center" vertical="center" wrapText="1"/>
    </xf>
    <xf numFmtId="0" fontId="22" fillId="12" borderId="6" xfId="0" applyFont="1" applyFill="1" applyBorder="1" applyAlignment="1">
      <alignment horizontal="center" vertical="center" wrapText="1"/>
    </xf>
    <xf numFmtId="0" fontId="25" fillId="12" borderId="1" xfId="0" applyFont="1" applyFill="1" applyBorder="1" applyAlignment="1">
      <alignment horizontal="center" vertical="center" wrapText="1"/>
    </xf>
    <xf numFmtId="1" fontId="22" fillId="12" borderId="1" xfId="0" applyNumberFormat="1" applyFont="1" applyFill="1" applyBorder="1" applyAlignment="1">
      <alignment horizontal="center" vertical="center" wrapText="1"/>
    </xf>
    <xf numFmtId="1" fontId="22" fillId="11" borderId="10" xfId="0" applyNumberFormat="1" applyFont="1" applyFill="1" applyBorder="1" applyAlignment="1">
      <alignment horizontal="center" vertical="center" wrapText="1"/>
    </xf>
    <xf numFmtId="0" fontId="22" fillId="11" borderId="12" xfId="0" applyFont="1" applyFill="1" applyBorder="1" applyAlignment="1">
      <alignment horizontal="center" vertical="center" wrapText="1"/>
    </xf>
    <xf numFmtId="1" fontId="22" fillId="11" borderId="13" xfId="0" applyNumberFormat="1" applyFont="1" applyFill="1" applyBorder="1" applyAlignment="1">
      <alignment horizontal="center" vertical="center" wrapText="1"/>
    </xf>
    <xf numFmtId="0" fontId="22" fillId="11" borderId="14" xfId="0" applyFont="1" applyFill="1" applyBorder="1" applyAlignment="1">
      <alignment horizontal="center" vertical="center" wrapText="1"/>
    </xf>
    <xf numFmtId="3" fontId="23" fillId="0" borderId="1" xfId="0" applyNumberFormat="1" applyFont="1" applyBorder="1" applyAlignment="1">
      <alignment horizontal="center" vertical="center" wrapText="1"/>
    </xf>
    <xf numFmtId="2" fontId="25" fillId="11" borderId="1" xfId="0" applyNumberFormat="1" applyFont="1" applyFill="1" applyBorder="1" applyAlignment="1">
      <alignment horizontal="center" vertical="center" wrapText="1"/>
    </xf>
    <xf numFmtId="2" fontId="22" fillId="11" borderId="1" xfId="0" applyNumberFormat="1" applyFont="1" applyFill="1" applyBorder="1" applyAlignment="1">
      <alignment horizontal="center" vertical="center" wrapText="1"/>
    </xf>
    <xf numFmtId="2" fontId="22" fillId="11" borderId="15" xfId="0" applyNumberFormat="1" applyFont="1" applyFill="1" applyBorder="1" applyAlignment="1">
      <alignment horizontal="center" vertical="center" wrapText="1"/>
    </xf>
    <xf numFmtId="2" fontId="22" fillId="0" borderId="1" xfId="3" applyNumberFormat="1" applyFont="1" applyFill="1" applyBorder="1" applyAlignment="1">
      <alignment horizontal="center" vertical="center" wrapText="1"/>
    </xf>
    <xf numFmtId="1" fontId="22" fillId="11" borderId="16" xfId="0" applyNumberFormat="1" applyFont="1" applyFill="1" applyBorder="1" applyAlignment="1">
      <alignment horizontal="center" vertical="center" wrapText="1"/>
    </xf>
    <xf numFmtId="1" fontId="22" fillId="14" borderId="1" xfId="0" applyNumberFormat="1" applyFont="1" applyFill="1" applyBorder="1" applyAlignment="1">
      <alignment horizontal="center" vertical="center" wrapText="1"/>
    </xf>
    <xf numFmtId="2" fontId="25" fillId="11" borderId="16" xfId="0" applyNumberFormat="1"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1" borderId="14" xfId="0" applyFont="1" applyFill="1" applyBorder="1" applyAlignment="1">
      <alignment horizontal="center" vertical="center" wrapText="1"/>
    </xf>
    <xf numFmtId="2" fontId="26" fillId="11" borderId="1" xfId="0" applyNumberFormat="1" applyFont="1" applyFill="1" applyBorder="1" applyAlignment="1">
      <alignment horizontal="center" vertical="center" wrapText="1"/>
    </xf>
    <xf numFmtId="2" fontId="26" fillId="11" borderId="16" xfId="0" applyNumberFormat="1"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6" fillId="12" borderId="6" xfId="0" applyFont="1" applyFill="1" applyBorder="1" applyAlignment="1">
      <alignment horizontal="center" vertical="center" wrapText="1"/>
    </xf>
    <xf numFmtId="0" fontId="26" fillId="11" borderId="14" xfId="0" applyFont="1" applyFill="1" applyBorder="1" applyAlignment="1">
      <alignment horizontal="center" vertical="center" wrapText="1"/>
    </xf>
    <xf numFmtId="0" fontId="26" fillId="12" borderId="1" xfId="0" applyFont="1" applyFill="1" applyBorder="1" applyAlignment="1">
      <alignment horizontal="center" vertical="center" wrapText="1"/>
    </xf>
    <xf numFmtId="0" fontId="22" fillId="12" borderId="17" xfId="0" applyFont="1" applyFill="1" applyBorder="1" applyAlignment="1">
      <alignment horizontal="center" vertical="center" wrapText="1"/>
    </xf>
    <xf numFmtId="0" fontId="22" fillId="12" borderId="5" xfId="0" applyFont="1" applyFill="1" applyBorder="1" applyAlignment="1">
      <alignment horizontal="center" vertical="center" wrapText="1"/>
    </xf>
    <xf numFmtId="1" fontId="22" fillId="13" borderId="1" xfId="0" applyNumberFormat="1" applyFont="1" applyFill="1" applyBorder="1" applyAlignment="1">
      <alignment horizontal="center" vertical="center" wrapText="1"/>
    </xf>
    <xf numFmtId="0" fontId="22" fillId="11"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29" fillId="12" borderId="1" xfId="0" applyFont="1" applyFill="1" applyBorder="1" applyAlignment="1">
      <alignment horizontal="center" vertical="center" wrapText="1"/>
    </xf>
    <xf numFmtId="9" fontId="25" fillId="12" borderId="1" xfId="0" applyNumberFormat="1" applyFont="1" applyFill="1" applyBorder="1" applyAlignment="1">
      <alignment horizontal="center" vertical="center" wrapText="1"/>
    </xf>
    <xf numFmtId="2" fontId="28" fillId="3" borderId="1" xfId="0" applyNumberFormat="1" applyFont="1" applyFill="1" applyBorder="1" applyAlignment="1">
      <alignment horizontal="center" vertical="center" wrapText="1"/>
    </xf>
    <xf numFmtId="9" fontId="23" fillId="12" borderId="1" xfId="0" applyNumberFormat="1" applyFont="1" applyFill="1" applyBorder="1" applyAlignment="1">
      <alignment horizontal="center" vertical="center" wrapText="1"/>
    </xf>
    <xf numFmtId="0" fontId="25" fillId="12" borderId="4"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0" fillId="12" borderId="1" xfId="0" applyFill="1" applyBorder="1" applyAlignment="1">
      <alignment horizontal="center" vertical="center"/>
    </xf>
    <xf numFmtId="9" fontId="24" fillId="12" borderId="1" xfId="0" applyNumberFormat="1" applyFont="1" applyFill="1" applyBorder="1" applyAlignment="1">
      <alignment horizontal="center" vertical="center" wrapText="1"/>
    </xf>
    <xf numFmtId="2" fontId="22" fillId="11" borderId="1" xfId="3" applyNumberFormat="1" applyFont="1" applyFill="1" applyBorder="1" applyAlignment="1">
      <alignment horizontal="center" vertical="center" wrapText="1"/>
    </xf>
    <xf numFmtId="2" fontId="0" fillId="12" borderId="1" xfId="0" applyNumberFormat="1" applyFill="1" applyBorder="1" applyAlignment="1">
      <alignment horizontal="center" vertical="center"/>
    </xf>
    <xf numFmtId="0" fontId="25" fillId="12" borderId="18" xfId="0" applyFont="1" applyFill="1" applyBorder="1" applyAlignment="1">
      <alignment horizontal="center" vertical="center" wrapText="1"/>
    </xf>
    <xf numFmtId="2" fontId="25" fillId="12" borderId="4" xfId="0" applyNumberFormat="1" applyFont="1" applyFill="1" applyBorder="1" applyAlignment="1">
      <alignment horizontal="center" vertical="center" wrapText="1"/>
    </xf>
    <xf numFmtId="0" fontId="22" fillId="12" borderId="4" xfId="0" applyFont="1" applyFill="1" applyBorder="1" applyAlignment="1">
      <alignment horizontal="center" vertical="center" wrapText="1"/>
    </xf>
    <xf numFmtId="1" fontId="22" fillId="12" borderId="4" xfId="0" applyNumberFormat="1" applyFont="1" applyFill="1" applyBorder="1" applyAlignment="1">
      <alignment horizontal="center" vertical="center" wrapText="1"/>
    </xf>
    <xf numFmtId="0" fontId="22" fillId="12" borderId="3" xfId="0" applyFont="1" applyFill="1" applyBorder="1" applyAlignment="1">
      <alignment horizontal="center" vertical="center" wrapText="1"/>
    </xf>
    <xf numFmtId="0" fontId="26" fillId="12" borderId="3" xfId="0" applyFont="1" applyFill="1" applyBorder="1" applyAlignment="1">
      <alignment horizontal="center" vertical="center"/>
    </xf>
    <xf numFmtId="2" fontId="25" fillId="12" borderId="3" xfId="0" applyNumberFormat="1" applyFont="1" applyFill="1" applyBorder="1" applyAlignment="1">
      <alignment horizontal="center" vertical="center" wrapText="1"/>
    </xf>
    <xf numFmtId="1" fontId="22" fillId="12" borderId="3" xfId="0" applyNumberFormat="1" applyFont="1" applyFill="1" applyBorder="1" applyAlignment="1">
      <alignment horizontal="center" vertical="center" wrapText="1"/>
    </xf>
    <xf numFmtId="2" fontId="27" fillId="0" borderId="1" xfId="0" applyNumberFormat="1" applyFont="1" applyBorder="1" applyAlignment="1">
      <alignment horizontal="center" vertical="center" wrapText="1"/>
    </xf>
    <xf numFmtId="1" fontId="24" fillId="12" borderId="1" xfId="0" applyNumberFormat="1" applyFont="1" applyFill="1" applyBorder="1" applyAlignment="1">
      <alignment horizontal="center" vertical="center" wrapText="1"/>
    </xf>
    <xf numFmtId="9" fontId="27" fillId="0" borderId="1"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10" fontId="24" fillId="12" borderId="1" xfId="0" applyNumberFormat="1" applyFont="1" applyFill="1" applyBorder="1" applyAlignment="1">
      <alignment horizontal="center" vertical="center" wrapText="1"/>
    </xf>
    <xf numFmtId="9" fontId="27" fillId="0" borderId="1" xfId="3" applyFont="1" applyBorder="1" applyAlignment="1">
      <alignment horizontal="center" vertical="center" wrapText="1"/>
    </xf>
    <xf numFmtId="2" fontId="22" fillId="12" borderId="13" xfId="0" applyNumberFormat="1" applyFont="1" applyFill="1" applyBorder="1" applyAlignment="1">
      <alignment horizontal="center" vertical="center" wrapText="1"/>
    </xf>
    <xf numFmtId="2" fontId="22" fillId="12" borderId="3" xfId="0" applyNumberFormat="1" applyFont="1" applyFill="1" applyBorder="1" applyAlignment="1">
      <alignment horizontal="center" vertical="center" wrapText="1"/>
    </xf>
    <xf numFmtId="0" fontId="26" fillId="0" borderId="3" xfId="0" applyFont="1" applyBorder="1" applyAlignment="1">
      <alignment horizontal="center" vertical="center" wrapText="1"/>
    </xf>
    <xf numFmtId="1" fontId="26" fillId="0" borderId="3" xfId="0" applyNumberFormat="1" applyFont="1" applyBorder="1" applyAlignment="1">
      <alignment horizontal="center" vertical="center" wrapText="1"/>
    </xf>
    <xf numFmtId="3" fontId="24" fillId="12" borderId="1" xfId="0" applyNumberFormat="1" applyFont="1" applyFill="1" applyBorder="1" applyAlignment="1">
      <alignment horizontal="center" vertical="center" wrapText="1"/>
    </xf>
    <xf numFmtId="9" fontId="22" fillId="12" borderId="3" xfId="3" applyFont="1" applyFill="1" applyBorder="1" applyAlignment="1">
      <alignment horizontal="center" vertical="center" wrapText="1"/>
    </xf>
    <xf numFmtId="1" fontId="0" fillId="0" borderId="1" xfId="0" applyNumberFormat="1" applyBorder="1" applyAlignment="1">
      <alignment horizontal="center" vertical="center" wrapText="1"/>
    </xf>
    <xf numFmtId="0" fontId="30" fillId="15" borderId="1"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3" fillId="0" borderId="1" xfId="0" applyFont="1" applyBorder="1" applyAlignment="1">
      <alignment horizontal="center" vertical="center"/>
    </xf>
    <xf numFmtId="0" fontId="0" fillId="0" borderId="2" xfId="0" applyBorder="1" applyAlignment="1">
      <alignment horizontal="center" vertical="center"/>
    </xf>
    <xf numFmtId="2" fontId="22" fillId="17" borderId="1" xfId="3" applyNumberFormat="1" applyFont="1" applyFill="1" applyBorder="1" applyAlignment="1">
      <alignment horizontal="center" vertical="center" wrapText="1"/>
    </xf>
    <xf numFmtId="166" fontId="0" fillId="18" borderId="1" xfId="0" applyNumberFormat="1" applyFill="1" applyBorder="1" applyAlignment="1">
      <alignment horizontal="center" vertical="center" wrapText="1"/>
    </xf>
    <xf numFmtId="0" fontId="24" fillId="12" borderId="1" xfId="0" applyFont="1" applyFill="1" applyBorder="1" applyAlignment="1">
      <alignment vertical="center" wrapText="1"/>
    </xf>
    <xf numFmtId="0" fontId="23" fillId="12" borderId="1" xfId="0" applyFont="1" applyFill="1" applyBorder="1" applyAlignment="1">
      <alignment vertical="center" wrapText="1"/>
    </xf>
    <xf numFmtId="0" fontId="24" fillId="19" borderId="1" xfId="0" applyFont="1" applyFill="1" applyBorder="1" applyAlignment="1">
      <alignment horizontal="center" vertical="center" wrapText="1"/>
    </xf>
    <xf numFmtId="0" fontId="24" fillId="19" borderId="1" xfId="0" applyFont="1" applyFill="1" applyBorder="1" applyAlignment="1">
      <alignment vertical="center" wrapText="1"/>
    </xf>
    <xf numFmtId="0" fontId="23" fillId="19" borderId="1" xfId="0" applyFont="1" applyFill="1" applyBorder="1" applyAlignment="1">
      <alignment vertical="center" wrapText="1"/>
    </xf>
    <xf numFmtId="0" fontId="23" fillId="19" borderId="1" xfId="0" applyFont="1" applyFill="1" applyBorder="1" applyAlignment="1">
      <alignment horizontal="center" vertical="center" wrapText="1"/>
    </xf>
    <xf numFmtId="0" fontId="0" fillId="0" borderId="0" xfId="0" pivotButton="1"/>
    <xf numFmtId="0" fontId="0" fillId="0" borderId="0" xfId="0" applyAlignment="1">
      <alignment horizontal="left"/>
    </xf>
    <xf numFmtId="166" fontId="0" fillId="0" borderId="0" xfId="0" applyNumberFormat="1" applyAlignment="1">
      <alignment horizontal="center"/>
    </xf>
    <xf numFmtId="166" fontId="0" fillId="0" borderId="0" xfId="0" applyNumberFormat="1" applyAlignment="1">
      <alignment horizontal="center" vertical="center"/>
    </xf>
    <xf numFmtId="2" fontId="22" fillId="12" borderId="3" xfId="3" applyNumberFormat="1" applyFont="1" applyFill="1" applyBorder="1" applyAlignment="1">
      <alignment horizontal="center" vertical="center" wrapText="1"/>
    </xf>
    <xf numFmtId="166" fontId="20" fillId="0" borderId="0" xfId="0" applyNumberFormat="1" applyFont="1" applyAlignment="1">
      <alignment horizontal="center" vertical="center"/>
    </xf>
    <xf numFmtId="0" fontId="0" fillId="0" borderId="0" xfId="0" applyAlignment="1">
      <alignment horizontal="left" wrapText="1"/>
    </xf>
    <xf numFmtId="0" fontId="37" fillId="0" borderId="19" xfId="0" applyFont="1" applyBorder="1" applyAlignment="1">
      <alignment horizontal="left"/>
    </xf>
    <xf numFmtId="166" fontId="37" fillId="0" borderId="19" xfId="0" applyNumberFormat="1" applyFont="1" applyBorder="1" applyAlignment="1">
      <alignment horizontal="center"/>
    </xf>
    <xf numFmtId="166" fontId="37" fillId="0" borderId="19" xfId="0" applyNumberFormat="1" applyFont="1" applyBorder="1" applyAlignment="1">
      <alignment horizontal="center" vertical="center"/>
    </xf>
    <xf numFmtId="0" fontId="37" fillId="0" borderId="19" xfId="0" applyFont="1" applyBorder="1" applyAlignment="1">
      <alignment horizontal="center"/>
    </xf>
    <xf numFmtId="0" fontId="38" fillId="0" borderId="19" xfId="0" applyFont="1" applyBorder="1" applyAlignment="1">
      <alignment horizontal="center" vertical="center"/>
    </xf>
    <xf numFmtId="166" fontId="39" fillId="0" borderId="19" xfId="0" applyNumberFormat="1" applyFont="1" applyBorder="1" applyAlignment="1">
      <alignment horizontal="center" vertical="center"/>
    </xf>
    <xf numFmtId="0" fontId="37" fillId="0" borderId="19" xfId="0" applyFont="1" applyBorder="1" applyAlignment="1">
      <alignment horizontal="center" vertical="center"/>
    </xf>
    <xf numFmtId="2" fontId="0" fillId="18" borderId="1" xfId="0" applyNumberFormat="1" applyFill="1" applyBorder="1" applyAlignment="1">
      <alignment horizontal="center" vertical="center"/>
    </xf>
    <xf numFmtId="0" fontId="24" fillId="12" borderId="6" xfId="0" applyFont="1" applyFill="1" applyBorder="1" applyAlignment="1">
      <alignment horizontal="center" vertical="center" wrapText="1"/>
    </xf>
    <xf numFmtId="0" fontId="27" fillId="0" borderId="2" xfId="0" applyFont="1" applyBorder="1" applyAlignment="1">
      <alignment horizontal="center" vertical="center" wrapText="1"/>
    </xf>
    <xf numFmtId="0" fontId="24" fillId="12" borderId="9" xfId="0" applyFont="1" applyFill="1" applyBorder="1" applyAlignment="1">
      <alignment horizontal="center" vertical="center" wrapText="1"/>
    </xf>
    <xf numFmtId="0" fontId="22" fillId="12" borderId="9" xfId="0" applyFont="1" applyFill="1" applyBorder="1" applyAlignment="1">
      <alignment horizontal="center" vertical="center" wrapText="1"/>
    </xf>
    <xf numFmtId="0" fontId="27" fillId="0" borderId="9" xfId="0" applyFont="1" applyBorder="1" applyAlignment="1">
      <alignment horizontal="center" vertical="center" wrapText="1"/>
    </xf>
    <xf numFmtId="9" fontId="24" fillId="12" borderId="5" xfId="0" applyNumberFormat="1" applyFont="1" applyFill="1" applyBorder="1" applyAlignment="1">
      <alignment horizontal="center" vertical="center" wrapText="1"/>
    </xf>
    <xf numFmtId="0" fontId="27" fillId="0" borderId="20" xfId="0" applyFont="1" applyBorder="1" applyAlignment="1">
      <alignment horizontal="center" vertical="center" wrapText="1"/>
    </xf>
    <xf numFmtId="2" fontId="0" fillId="14" borderId="1" xfId="0" applyNumberFormat="1" applyFill="1" applyBorder="1" applyAlignment="1">
      <alignment horizontal="center" vertical="center" wrapText="1"/>
    </xf>
    <xf numFmtId="2" fontId="27" fillId="14" borderId="9" xfId="0" applyNumberFormat="1" applyFont="1" applyFill="1" applyBorder="1" applyAlignment="1">
      <alignment horizontal="center" vertical="center" wrapText="1"/>
    </xf>
    <xf numFmtId="2" fontId="27" fillId="14" borderId="1" xfId="0" applyNumberFormat="1" applyFont="1" applyFill="1" applyBorder="1" applyAlignment="1">
      <alignment horizontal="center" vertical="center" wrapText="1"/>
    </xf>
    <xf numFmtId="2" fontId="25" fillId="14" borderId="3" xfId="0" applyNumberFormat="1" applyFont="1" applyFill="1" applyBorder="1" applyAlignment="1">
      <alignment horizontal="center" vertical="center" wrapText="1"/>
    </xf>
    <xf numFmtId="2" fontId="22" fillId="14" borderId="1" xfId="0" applyNumberFormat="1" applyFont="1" applyFill="1" applyBorder="1" applyAlignment="1">
      <alignment horizontal="center" vertical="center" wrapText="1"/>
    </xf>
    <xf numFmtId="2" fontId="22" fillId="14" borderId="1" xfId="3" applyNumberFormat="1" applyFont="1" applyFill="1" applyBorder="1" applyAlignment="1">
      <alignment horizontal="center" vertical="center" wrapText="1"/>
    </xf>
    <xf numFmtId="0" fontId="22" fillId="14" borderId="1" xfId="0" applyFont="1" applyFill="1" applyBorder="1" applyAlignment="1">
      <alignment horizontal="center" vertical="center" wrapText="1"/>
    </xf>
    <xf numFmtId="9" fontId="24" fillId="12" borderId="21" xfId="0" applyNumberFormat="1" applyFont="1" applyFill="1" applyBorder="1" applyAlignment="1">
      <alignment horizontal="center" vertical="center" wrapText="1"/>
    </xf>
    <xf numFmtId="9" fontId="24" fillId="12" borderId="22" xfId="0" applyNumberFormat="1" applyFont="1" applyFill="1" applyBorder="1" applyAlignment="1">
      <alignment horizontal="center" vertical="center" wrapText="1"/>
    </xf>
    <xf numFmtId="9" fontId="27" fillId="14" borderId="22" xfId="3" applyFont="1" applyFill="1" applyBorder="1" applyAlignment="1">
      <alignment horizontal="center" vertical="center" wrapText="1"/>
    </xf>
    <xf numFmtId="0" fontId="22" fillId="14" borderId="23" xfId="0" applyFont="1" applyFill="1" applyBorder="1" applyAlignment="1">
      <alignment horizontal="center" vertical="center" wrapText="1"/>
    </xf>
    <xf numFmtId="0" fontId="27" fillId="0" borderId="7" xfId="0" applyFont="1" applyBorder="1" applyAlignment="1">
      <alignment horizontal="center" vertical="center" wrapText="1"/>
    </xf>
    <xf numFmtId="0" fontId="24" fillId="12" borderId="24" xfId="0" applyFont="1" applyFill="1" applyBorder="1" applyAlignment="1">
      <alignment horizontal="center" vertical="center" wrapText="1"/>
    </xf>
    <xf numFmtId="0" fontId="22" fillId="12" borderId="25" xfId="0" applyFont="1" applyFill="1" applyBorder="1" applyAlignment="1">
      <alignment horizontal="center" vertical="center" wrapText="1"/>
    </xf>
    <xf numFmtId="0" fontId="27" fillId="0" borderId="25" xfId="0" applyFont="1" applyBorder="1" applyAlignment="1">
      <alignment horizontal="center" vertical="center" wrapText="1"/>
    </xf>
    <xf numFmtId="9" fontId="27" fillId="14" borderId="5" xfId="0" applyNumberFormat="1" applyFont="1" applyFill="1" applyBorder="1" applyAlignment="1">
      <alignment horizontal="center" vertical="center" wrapText="1"/>
    </xf>
    <xf numFmtId="0" fontId="22" fillId="14" borderId="5" xfId="0" applyFont="1" applyFill="1" applyBorder="1" applyAlignment="1">
      <alignment horizontal="center" vertical="center" wrapText="1"/>
    </xf>
    <xf numFmtId="0" fontId="5" fillId="0" borderId="3" xfId="0" applyFont="1" applyBorder="1"/>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1" xfId="0" applyFont="1" applyBorder="1" applyAlignment="1">
      <alignment horizontal="center" vertical="center"/>
    </xf>
    <xf numFmtId="0" fontId="24" fillId="12" borderId="1" xfId="0" applyFont="1" applyFill="1" applyBorder="1" applyAlignment="1">
      <alignment horizontal="center" vertical="center" wrapText="1"/>
    </xf>
    <xf numFmtId="9" fontId="24" fillId="12" borderId="1" xfId="0" applyNumberFormat="1" applyFont="1" applyFill="1" applyBorder="1" applyAlignment="1">
      <alignment horizontal="center" vertical="center" wrapText="1"/>
    </xf>
    <xf numFmtId="0" fontId="23" fillId="12" borderId="1" xfId="0" applyFont="1" applyFill="1" applyBorder="1" applyAlignment="1">
      <alignment horizontal="center" vertical="center" wrapText="1"/>
    </xf>
    <xf numFmtId="9" fontId="23" fillId="12" borderId="1" xfId="0" applyNumberFormat="1" applyFont="1" applyFill="1" applyBorder="1" applyAlignment="1">
      <alignment horizontal="center" vertical="center" wrapText="1"/>
    </xf>
  </cellXfs>
  <cellStyles count="4">
    <cellStyle name="Millares" xfId="1" builtinId="3"/>
    <cellStyle name="Millares 2" xfId="2" xr:uid="{723CE764-8DF6-4570-819E-A04966961AA4}"/>
    <cellStyle name="Normal" xfId="0" builtinId="0"/>
    <cellStyle name="Porcentaje" xfId="3" builtinId="5"/>
  </cellStyles>
  <dxfs count="17">
    <dxf>
      <alignment vertical="center"/>
    </dxf>
    <dxf>
      <alignment horizontal="center"/>
    </dxf>
    <dxf>
      <numFmt numFmtId="166" formatCode="0.0%"/>
    </dxf>
    <dxf>
      <numFmt numFmtId="166" formatCode="0.0%"/>
    </dxf>
    <dxf>
      <alignment horizontal="center"/>
    </dxf>
    <dxf>
      <alignment horizontal="center"/>
    </dxf>
    <dxf>
      <alignment vertical="center"/>
    </dxf>
    <dxf>
      <numFmt numFmtId="166" formatCode="0.0%"/>
    </dxf>
    <dxf>
      <alignment vertical="center"/>
    </dxf>
    <dxf>
      <alignment horizontal="center"/>
    </dxf>
    <dxf>
      <numFmt numFmtId="166" formatCode="0.0%"/>
    </dxf>
    <dxf>
      <alignment wrapText="1"/>
    </dxf>
    <dxf>
      <font>
        <color theme="0"/>
      </font>
    </dxf>
    <dxf>
      <alignment horizontal="center"/>
    </dxf>
    <dxf>
      <alignment vertical="center"/>
    </dxf>
    <dxf>
      <alignment horizontal="center"/>
    </dxf>
    <dxf>
      <numFmt numFmtId="166" formatCode="0.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[SEGUIMIENTO PLAN DE ACCIÓN 2025 1ER TRIMESTRE.xlsx]Avance por dependencia!TablaDinámica2</c:name>
    <c:fmtId val="4"/>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'Avance por dependencia'!$B$3</c:f>
              <c:strCache>
                <c:ptCount val="1"/>
                <c:pt idx="0">
                  <c:v>Promedio de Programación marzo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'Avance por dependencia'!$A$4:$A$27</c:f>
              <c:strCache>
                <c:ptCount val="23"/>
                <c:pt idx="0">
                  <c:v>Dirección de Energía Eléctrica</c:v>
                </c:pt>
                <c:pt idx="1">
                  <c:v>Dirección de Formalización Minera</c:v>
                </c:pt>
                <c:pt idx="2">
                  <c:v>Dirección de Hidrocarburos </c:v>
                </c:pt>
                <c:pt idx="3">
                  <c:v>Dirección de Minería Empresarial</c:v>
                </c:pt>
                <c:pt idx="4">
                  <c:v>Grupo Asuntos Legislativos</c:v>
                </c:pt>
                <c:pt idx="5">
                  <c:v>Grupo de Comunicaciones y Prensa</c:v>
                </c:pt>
                <c:pt idx="6">
                  <c:v>Grupo de Gestión Administrativa</c:v>
                </c:pt>
                <c:pt idx="7">
                  <c:v>Grupo de Gestión Contractual</c:v>
                </c:pt>
                <c:pt idx="8">
                  <c:v>Grupo de Gestión Financiera y Contable</c:v>
                </c:pt>
                <c:pt idx="9">
                  <c:v>Grupo de Jurisdicción  Coactiva</c:v>
                </c:pt>
                <c:pt idx="10">
                  <c:v>Grupo de Regalías </c:v>
                </c:pt>
                <c:pt idx="11">
                  <c:v>Grupo de Relacionamiento con el Ciudadano y Gestión de la Información</c:v>
                </c:pt>
                <c:pt idx="12">
                  <c:v>Grupo de Tecnologías de la Información y las Comunicaciones</c:v>
                </c:pt>
                <c:pt idx="13">
                  <c:v>Grupo de Tesoreria</c:v>
                </c:pt>
                <c:pt idx="14">
                  <c:v>Grupo Presupuesto</c:v>
                </c:pt>
                <c:pt idx="15">
                  <c:v>Oficina de Asuntos Ambientales y Sociales  </c:v>
                </c:pt>
                <c:pt idx="16">
                  <c:v>Oficina de Asuntos Regulatorios y Empresariales</c:v>
                </c:pt>
                <c:pt idx="17">
                  <c:v>Oficina de Asuntos Regulatorios y Empresariales Nuclear</c:v>
                </c:pt>
                <c:pt idx="18">
                  <c:v>Oficina de Control Disciplinario Interno</c:v>
                </c:pt>
                <c:pt idx="19">
                  <c:v>Oficina de Control Interno</c:v>
                </c:pt>
                <c:pt idx="20">
                  <c:v>Oficina de Planeación y Gestión Internacional</c:v>
                </c:pt>
                <c:pt idx="21">
                  <c:v>Subdirección de Talento Humano</c:v>
                </c:pt>
                <c:pt idx="22">
                  <c:v>Oficina Asesora Jurídica</c:v>
                </c:pt>
              </c:strCache>
            </c:strRef>
          </c:cat>
          <c:val>
            <c:numRef>
              <c:f>'Avance por dependencia'!$B$4:$B$27</c:f>
              <c:numCache>
                <c:formatCode>0.0%</c:formatCode>
                <c:ptCount val="23"/>
                <c:pt idx="0">
                  <c:v>0.10555555555555556</c:v>
                </c:pt>
                <c:pt idx="1">
                  <c:v>5.1723766429648779E-2</c:v>
                </c:pt>
                <c:pt idx="2">
                  <c:v>0.15</c:v>
                </c:pt>
                <c:pt idx="3">
                  <c:v>2.2527472527472527E-2</c:v>
                </c:pt>
                <c:pt idx="4">
                  <c:v>0.25</c:v>
                </c:pt>
                <c:pt idx="5">
                  <c:v>0.25</c:v>
                </c:pt>
                <c:pt idx="6">
                  <c:v>0.27500000000000002</c:v>
                </c:pt>
                <c:pt idx="7">
                  <c:v>0.42857142857142855</c:v>
                </c:pt>
                <c:pt idx="8">
                  <c:v>0.25</c:v>
                </c:pt>
                <c:pt idx="9">
                  <c:v>8.3333333333333329E-2</c:v>
                </c:pt>
                <c:pt idx="10">
                  <c:v>3.7222222222222226E-2</c:v>
                </c:pt>
                <c:pt idx="11">
                  <c:v>0.11607142857142856</c:v>
                </c:pt>
                <c:pt idx="12">
                  <c:v>7.6923076923076927E-2</c:v>
                </c:pt>
                <c:pt idx="13">
                  <c:v>1</c:v>
                </c:pt>
                <c:pt idx="14">
                  <c:v>0.25</c:v>
                </c:pt>
                <c:pt idx="15">
                  <c:v>0</c:v>
                </c:pt>
                <c:pt idx="16">
                  <c:v>0.1542857142857143</c:v>
                </c:pt>
                <c:pt idx="17">
                  <c:v>0.11851851851851852</c:v>
                </c:pt>
                <c:pt idx="18">
                  <c:v>0.58333333333333337</c:v>
                </c:pt>
                <c:pt idx="19">
                  <c:v>6.4477468839884949E-2</c:v>
                </c:pt>
                <c:pt idx="20">
                  <c:v>0.15000000000000002</c:v>
                </c:pt>
                <c:pt idx="21">
                  <c:v>0.28528571428571431</c:v>
                </c:pt>
                <c:pt idx="22">
                  <c:v>0.47154663518299883</c:v>
                </c:pt>
              </c:numCache>
            </c:numRef>
          </c:val>
          <c:extLst>
            <c:ext xmlns:c16="http://schemas.microsoft.com/office/drawing/2014/chart" uri="{C3380CC4-5D6E-409C-BE32-E72D297353CC}">
              <c16:uniqueId val="{00000000-C32B-4EDB-AAA2-A01BC7D5E80E}"/>
            </c:ext>
          </c:extLst>
        </c:ser>
        <c:ser>
          <c:idx val="1"/>
          <c:order val="1"/>
          <c:tx>
            <c:strRef>
              <c:f>'Avance por dependencia'!$C$3</c:f>
              <c:strCache>
                <c:ptCount val="1"/>
                <c:pt idx="0">
                  <c:v>Promedio de Seguimiento cuantitativo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'Avance por dependencia'!$A$4:$A$27</c:f>
              <c:strCache>
                <c:ptCount val="23"/>
                <c:pt idx="0">
                  <c:v>Dirección de Energía Eléctrica</c:v>
                </c:pt>
                <c:pt idx="1">
                  <c:v>Dirección de Formalización Minera</c:v>
                </c:pt>
                <c:pt idx="2">
                  <c:v>Dirección de Hidrocarburos </c:v>
                </c:pt>
                <c:pt idx="3">
                  <c:v>Dirección de Minería Empresarial</c:v>
                </c:pt>
                <c:pt idx="4">
                  <c:v>Grupo Asuntos Legislativos</c:v>
                </c:pt>
                <c:pt idx="5">
                  <c:v>Grupo de Comunicaciones y Prensa</c:v>
                </c:pt>
                <c:pt idx="6">
                  <c:v>Grupo de Gestión Administrativa</c:v>
                </c:pt>
                <c:pt idx="7">
                  <c:v>Grupo de Gestión Contractual</c:v>
                </c:pt>
                <c:pt idx="8">
                  <c:v>Grupo de Gestión Financiera y Contable</c:v>
                </c:pt>
                <c:pt idx="9">
                  <c:v>Grupo de Jurisdicción  Coactiva</c:v>
                </c:pt>
                <c:pt idx="10">
                  <c:v>Grupo de Regalías </c:v>
                </c:pt>
                <c:pt idx="11">
                  <c:v>Grupo de Relacionamiento con el Ciudadano y Gestión de la Información</c:v>
                </c:pt>
                <c:pt idx="12">
                  <c:v>Grupo de Tecnologías de la Información y las Comunicaciones</c:v>
                </c:pt>
                <c:pt idx="13">
                  <c:v>Grupo de Tesoreria</c:v>
                </c:pt>
                <c:pt idx="14">
                  <c:v>Grupo Presupuesto</c:v>
                </c:pt>
                <c:pt idx="15">
                  <c:v>Oficina de Asuntos Ambientales y Sociales  </c:v>
                </c:pt>
                <c:pt idx="16">
                  <c:v>Oficina de Asuntos Regulatorios y Empresariales</c:v>
                </c:pt>
                <c:pt idx="17">
                  <c:v>Oficina de Asuntos Regulatorios y Empresariales Nuclear</c:v>
                </c:pt>
                <c:pt idx="18">
                  <c:v>Oficina de Control Disciplinario Interno</c:v>
                </c:pt>
                <c:pt idx="19">
                  <c:v>Oficina de Control Interno</c:v>
                </c:pt>
                <c:pt idx="20">
                  <c:v>Oficina de Planeación y Gestión Internacional</c:v>
                </c:pt>
                <c:pt idx="21">
                  <c:v>Subdirección de Talento Humano</c:v>
                </c:pt>
                <c:pt idx="22">
                  <c:v>Oficina Asesora Jurídica</c:v>
                </c:pt>
              </c:strCache>
            </c:strRef>
          </c:cat>
          <c:val>
            <c:numRef>
              <c:f>'Avance por dependencia'!$C$4:$C$27</c:f>
              <c:numCache>
                <c:formatCode>0.0%</c:formatCode>
                <c:ptCount val="23"/>
                <c:pt idx="0">
                  <c:v>0.15234444444444445</c:v>
                </c:pt>
                <c:pt idx="1">
                  <c:v>3.4862098685628097E-2</c:v>
                </c:pt>
                <c:pt idx="2">
                  <c:v>0.11666666666666667</c:v>
                </c:pt>
                <c:pt idx="3">
                  <c:v>2.4230769230769236E-2</c:v>
                </c:pt>
                <c:pt idx="4">
                  <c:v>0.25</c:v>
                </c:pt>
                <c:pt idx="5">
                  <c:v>0.18068161836139171</c:v>
                </c:pt>
                <c:pt idx="6">
                  <c:v>0.35</c:v>
                </c:pt>
                <c:pt idx="7">
                  <c:v>0.42857142857142855</c:v>
                </c:pt>
                <c:pt idx="8">
                  <c:v>0.25</c:v>
                </c:pt>
                <c:pt idx="9">
                  <c:v>0.16666666666666666</c:v>
                </c:pt>
                <c:pt idx="10">
                  <c:v>9.7139464840871909E-2</c:v>
                </c:pt>
                <c:pt idx="11">
                  <c:v>0.11726190476190478</c:v>
                </c:pt>
                <c:pt idx="12">
                  <c:v>7.6923076923076927E-2</c:v>
                </c:pt>
                <c:pt idx="13">
                  <c:v>1</c:v>
                </c:pt>
                <c:pt idx="14">
                  <c:v>0.25</c:v>
                </c:pt>
                <c:pt idx="15">
                  <c:v>3.1250000000000002E-3</c:v>
                </c:pt>
                <c:pt idx="16">
                  <c:v>0.33285714285714285</c:v>
                </c:pt>
                <c:pt idx="17">
                  <c:v>0.22870370370370371</c:v>
                </c:pt>
                <c:pt idx="18">
                  <c:v>0.58333333333333337</c:v>
                </c:pt>
                <c:pt idx="19">
                  <c:v>0.32545541706615527</c:v>
                </c:pt>
                <c:pt idx="20">
                  <c:v>0.2141547619047619</c:v>
                </c:pt>
                <c:pt idx="21">
                  <c:v>0.28503174603174608</c:v>
                </c:pt>
                <c:pt idx="22">
                  <c:v>0.51557774505175535</c:v>
                </c:pt>
              </c:numCache>
            </c:numRef>
          </c:val>
          <c:extLst>
            <c:ext xmlns:c16="http://schemas.microsoft.com/office/drawing/2014/chart" uri="{C3380CC4-5D6E-409C-BE32-E72D297353CC}">
              <c16:uniqueId val="{00000001-C32B-4EDB-AAA2-A01BC7D5E80E}"/>
            </c:ext>
          </c:extLst>
        </c:ser>
        <c:dLbls>
          <c:dLblPos val="outEnd"/>
          <c:showLegendKey val="0"/>
          <c:showVal val="1"/>
          <c:showCatName val="0"/>
          <c:showSerName val="0"/>
          <c:showPercent val="0"/>
          <c:showBubbleSize val="0"/>
        </c:dLbls>
        <c:gapWidth val="182"/>
        <c:axId val="1577009728"/>
        <c:axId val="1577010208"/>
      </c:barChart>
      <c:catAx>
        <c:axId val="15770097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77010208"/>
        <c:crosses val="autoZero"/>
        <c:auto val="1"/>
        <c:lblAlgn val="ctr"/>
        <c:lblOffset val="100"/>
        <c:noMultiLvlLbl val="0"/>
      </c:catAx>
      <c:valAx>
        <c:axId val="1577010208"/>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7700972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[SEGUIMIENTO PLAN DE ACCIÓN 2025 1ER TRIMESTRE.xlsx]Objetivos del SIG!TablaDinámica3</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Desempeño</a:t>
            </a:r>
            <a:r>
              <a:rPr lang="es-CO" b="1" baseline="0"/>
              <a:t> objetivos del SIG</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'Objetivos del SIG'!$B$3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'Objetivos del SIG'!$A$4:$A$11</c:f>
              <c:strCache>
                <c:ptCount val="7"/>
                <c:pt idx="0">
                  <c:v>Asegurar el cumplimiento de los requisitos legales vigentes y demás compromisos que el Ministerio suscriba relacionados con la calidad, la seguridad y la salud en el trabajo, el medio ambiente y el Modelo Integrado de Planeación y Gestión.</c:v>
                </c:pt>
                <c:pt idx="1">
                  <c:v>Aumentar el nivel de satisfacción de los grupos de valor y partes interesadas del Ministerio, frente a los productos y servicios generados.</c:v>
                </c:pt>
                <c:pt idx="2">
                  <c:v>Fortalecer la gestión del conocimiento, la información y la innovación de acuerdo con las necesidades de la entidad y a las expectativas de las partes interesadas; preservando la confidencialidad, integridad, disponibilidad y privacidad de los datos.</c:v>
                </c:pt>
                <c:pt idx="3">
                  <c:v>Identificar, valorar, controlar y dar tratamiento a los peligros y riesgos con el fin de proteger la seguridad y salud de los trabajadores, así como asegurar el cumplimiento de los objetivos estratégicos y la misionalidad de la Entidad.</c:v>
                </c:pt>
                <c:pt idx="4">
                  <c:v>Implementar y cumplir los planes, proyectos o programas orientados al uso racional y eficiente de los recursos conforme a los aspectos e impactos ambientales identificados, mediante un enfoque de ciclo de vida.</c:v>
                </c:pt>
                <c:pt idx="5">
                  <c:v>Promover la toma de conciencia y apropiación del Sistema integrado de gestión y sus beneficios para el mejoramiento institucional.</c:v>
                </c:pt>
                <c:pt idx="6">
                  <c:v>Valorar y analizar los resultados del desempeño de los procesos a través de indicadores, ejercicios de auditoría y de revisión por la dirección que favorezcan la mejora continua del Sistema Integrado de Gestión.</c:v>
                </c:pt>
              </c:strCache>
            </c:strRef>
          </c:cat>
          <c:val>
            <c:numRef>
              <c:f>'Objetivos del SIG'!$B$4:$B$11</c:f>
              <c:numCache>
                <c:formatCode>0.0%</c:formatCode>
                <c:ptCount val="7"/>
                <c:pt idx="0">
                  <c:v>0.20366507061961608</c:v>
                </c:pt>
                <c:pt idx="1">
                  <c:v>0.14839898545102034</c:v>
                </c:pt>
                <c:pt idx="2">
                  <c:v>0.22369576719576717</c:v>
                </c:pt>
                <c:pt idx="3">
                  <c:v>0.375</c:v>
                </c:pt>
                <c:pt idx="4">
                  <c:v>0.19509166666666666</c:v>
                </c:pt>
                <c:pt idx="5">
                  <c:v>0.4</c:v>
                </c:pt>
                <c:pt idx="6">
                  <c:v>0.32545541706615527</c:v>
                </c:pt>
              </c:numCache>
            </c:numRef>
          </c:val>
          <c:extLst>
            <c:ext xmlns:c16="http://schemas.microsoft.com/office/drawing/2014/chart" uri="{C3380CC4-5D6E-409C-BE32-E72D297353CC}">
              <c16:uniqueId val="{00000000-F45B-487D-81F0-B63E9BC9DB18}"/>
            </c:ext>
          </c:extLst>
        </c:ser>
        <c:dLbls>
          <c:dLblPos val="outEnd"/>
          <c:showLegendKey val="0"/>
          <c:showVal val="1"/>
          <c:showCatName val="0"/>
          <c:showSerName val="0"/>
          <c:showPercent val="0"/>
          <c:showBubbleSize val="0"/>
        </c:dLbls>
        <c:gapWidth val="182"/>
        <c:axId val="1568449552"/>
        <c:axId val="1568448112"/>
      </c:barChart>
      <c:catAx>
        <c:axId val="15684495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CO"/>
          </a:p>
        </c:txPr>
        <c:crossAx val="1568448112"/>
        <c:crosses val="autoZero"/>
        <c:auto val="1"/>
        <c:lblAlgn val="ctr"/>
        <c:lblOffset val="100"/>
        <c:noMultiLvlLbl val="0"/>
      </c:catAx>
      <c:valAx>
        <c:axId val="1568448112"/>
        <c:scaling>
          <c:orientation val="minMax"/>
          <c:max val="0.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68449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[SEGUIMIENTO PLAN DE ACCIÓN 2025 1ER TRIMESTRE.xlsx]Tipo de indicador!TablaDinámica4</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Desempeño</a:t>
            </a:r>
            <a:r>
              <a:rPr lang="en-US" b="1" baseline="0"/>
              <a:t> por tipo de indicador</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'Tipo de indicador'!$B$3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 de indicador'!$A$4:$A$10</c:f>
              <c:strCache>
                <c:ptCount val="6"/>
                <c:pt idx="0">
                  <c:v>Eficacia</c:v>
                </c:pt>
                <c:pt idx="1">
                  <c:v>Gestión</c:v>
                </c:pt>
                <c:pt idx="2">
                  <c:v>Gestión </c:v>
                </c:pt>
                <c:pt idx="3">
                  <c:v>Gestón </c:v>
                </c:pt>
                <c:pt idx="4">
                  <c:v>Producto</c:v>
                </c:pt>
                <c:pt idx="5">
                  <c:v>Resultado</c:v>
                </c:pt>
              </c:strCache>
            </c:strRef>
          </c:cat>
          <c:val>
            <c:numRef>
              <c:f>'Tipo de indicador'!$B$4:$B$10</c:f>
              <c:numCache>
                <c:formatCode>0.0%</c:formatCode>
                <c:ptCount val="6"/>
                <c:pt idx="0">
                  <c:v>0.27139907072792979</c:v>
                </c:pt>
                <c:pt idx="1">
                  <c:v>0.25</c:v>
                </c:pt>
                <c:pt idx="2">
                  <c:v>0</c:v>
                </c:pt>
                <c:pt idx="3">
                  <c:v>0.495</c:v>
                </c:pt>
                <c:pt idx="4">
                  <c:v>0.235787163776358</c:v>
                </c:pt>
                <c:pt idx="5">
                  <c:v>0.10604014121038485</c:v>
                </c:pt>
              </c:numCache>
            </c:numRef>
          </c:val>
          <c:extLst>
            <c:ext xmlns:c16="http://schemas.microsoft.com/office/drawing/2014/chart" uri="{C3380CC4-5D6E-409C-BE32-E72D297353CC}">
              <c16:uniqueId val="{00000000-8E19-44BB-92DA-945774EAB044}"/>
            </c:ext>
          </c:extLst>
        </c:ser>
        <c:dLbls>
          <c:dLblPos val="outEnd"/>
          <c:showLegendKey val="0"/>
          <c:showVal val="1"/>
          <c:showCatName val="0"/>
          <c:showSerName val="0"/>
          <c:showPercent val="0"/>
          <c:showBubbleSize val="0"/>
        </c:dLbls>
        <c:gapWidth val="182"/>
        <c:axId val="1187833343"/>
        <c:axId val="1187834303"/>
      </c:barChart>
      <c:catAx>
        <c:axId val="118783334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87834303"/>
        <c:crosses val="autoZero"/>
        <c:auto val="1"/>
        <c:lblAlgn val="ctr"/>
        <c:lblOffset val="100"/>
        <c:noMultiLvlLbl val="0"/>
      </c:catAx>
      <c:valAx>
        <c:axId val="1187834303"/>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878333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[SEGUIMIENTO PLAN DE ACCIÓN 2025 1ER TRIMESTRE.xlsx]Por proceso!TablaDinámica5</c:name>
    <c:fmtId val="4"/>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'Por proceso'!$B$3</c:f>
              <c:strCache>
                <c:ptCount val="1"/>
                <c:pt idx="0">
                  <c:v>Promedio de Programación marzo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proceso'!$A$4:$A$22</c:f>
              <c:strCache>
                <c:ptCount val="18"/>
                <c:pt idx="0">
                  <c:v>Asuntos Nucleares</c:v>
                </c:pt>
                <c:pt idx="1">
                  <c:v>Control Disciplinario</c:v>
                </c:pt>
                <c:pt idx="2">
                  <c:v>Direccionamiento Estratégico</c:v>
                </c:pt>
                <c:pt idx="3">
                  <c:v>Energía</c:v>
                </c:pt>
                <c:pt idx="4">
                  <c:v>Evaluación Independiente</c:v>
                </c:pt>
                <c:pt idx="5">
                  <c:v>Gestión Contractual</c:v>
                </c:pt>
                <c:pt idx="6">
                  <c:v>Gestión de Comunicaciones</c:v>
                </c:pt>
                <c:pt idx="7">
                  <c:v>Gestión de Recursos Físicos</c:v>
                </c:pt>
                <c:pt idx="8">
                  <c:v>Gestión del relacionamiento con Grupos de Valor</c:v>
                </c:pt>
                <c:pt idx="9">
                  <c:v>Gestión Documental</c:v>
                </c:pt>
                <c:pt idx="10">
                  <c:v>Gestión Financiera</c:v>
                </c:pt>
                <c:pt idx="11">
                  <c:v>Gestión Jurídica</c:v>
                </c:pt>
                <c:pt idx="12">
                  <c:v>Gestión Talento Humano</c:v>
                </c:pt>
                <c:pt idx="13">
                  <c:v>Gestión Tecnológica</c:v>
                </c:pt>
                <c:pt idx="14">
                  <c:v>Hidrocarburos</c:v>
                </c:pt>
                <c:pt idx="15">
                  <c:v>Mejoramiento</c:v>
                </c:pt>
                <c:pt idx="16">
                  <c:v>Minería</c:v>
                </c:pt>
                <c:pt idx="17">
                  <c:v>Socioambiental</c:v>
                </c:pt>
              </c:strCache>
            </c:strRef>
          </c:cat>
          <c:val>
            <c:numRef>
              <c:f>'Por proceso'!$B$4:$B$22</c:f>
              <c:numCache>
                <c:formatCode>0.0%</c:formatCode>
                <c:ptCount val="18"/>
                <c:pt idx="0">
                  <c:v>0.11851851851851852</c:v>
                </c:pt>
                <c:pt idx="1">
                  <c:v>0.58333333333333337</c:v>
                </c:pt>
                <c:pt idx="2">
                  <c:v>0.13</c:v>
                </c:pt>
                <c:pt idx="3">
                  <c:v>6.5350877192982451E-2</c:v>
                </c:pt>
                <c:pt idx="4">
                  <c:v>6.4477468839884949E-2</c:v>
                </c:pt>
                <c:pt idx="5">
                  <c:v>0.42857142857142855</c:v>
                </c:pt>
                <c:pt idx="6">
                  <c:v>0.25</c:v>
                </c:pt>
                <c:pt idx="7">
                  <c:v>0.27500000000000002</c:v>
                </c:pt>
                <c:pt idx="8">
                  <c:v>0.1875</c:v>
                </c:pt>
                <c:pt idx="9">
                  <c:v>3.5714285714285712E-2</c:v>
                </c:pt>
                <c:pt idx="10">
                  <c:v>0.29411764705882354</c:v>
                </c:pt>
                <c:pt idx="11">
                  <c:v>0.41182151182151178</c:v>
                </c:pt>
                <c:pt idx="12">
                  <c:v>0.28528571428571431</c:v>
                </c:pt>
                <c:pt idx="13">
                  <c:v>7.6923076923076927E-2</c:v>
                </c:pt>
                <c:pt idx="14">
                  <c:v>0.13823529411764707</c:v>
                </c:pt>
                <c:pt idx="15">
                  <c:v>0.25</c:v>
                </c:pt>
                <c:pt idx="16">
                  <c:v>3.7811650714876514E-2</c:v>
                </c:pt>
                <c:pt idx="17">
                  <c:v>0</c:v>
                </c:pt>
              </c:numCache>
            </c:numRef>
          </c:val>
          <c:extLst>
            <c:ext xmlns:c16="http://schemas.microsoft.com/office/drawing/2014/chart" uri="{C3380CC4-5D6E-409C-BE32-E72D297353CC}">
              <c16:uniqueId val="{00000000-5B98-4350-A7A8-7D64E4C36575}"/>
            </c:ext>
          </c:extLst>
        </c:ser>
        <c:ser>
          <c:idx val="1"/>
          <c:order val="1"/>
          <c:tx>
            <c:strRef>
              <c:f>'Por proceso'!$C$3</c:f>
              <c:strCache>
                <c:ptCount val="1"/>
                <c:pt idx="0">
                  <c:v>Promedio de Seguimiento cuantitativo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proceso'!$A$4:$A$22</c:f>
              <c:strCache>
                <c:ptCount val="18"/>
                <c:pt idx="0">
                  <c:v>Asuntos Nucleares</c:v>
                </c:pt>
                <c:pt idx="1">
                  <c:v>Control Disciplinario</c:v>
                </c:pt>
                <c:pt idx="2">
                  <c:v>Direccionamiento Estratégico</c:v>
                </c:pt>
                <c:pt idx="3">
                  <c:v>Energía</c:v>
                </c:pt>
                <c:pt idx="4">
                  <c:v>Evaluación Independiente</c:v>
                </c:pt>
                <c:pt idx="5">
                  <c:v>Gestión Contractual</c:v>
                </c:pt>
                <c:pt idx="6">
                  <c:v>Gestión de Comunicaciones</c:v>
                </c:pt>
                <c:pt idx="7">
                  <c:v>Gestión de Recursos Físicos</c:v>
                </c:pt>
                <c:pt idx="8">
                  <c:v>Gestión del relacionamiento con Grupos de Valor</c:v>
                </c:pt>
                <c:pt idx="9">
                  <c:v>Gestión Documental</c:v>
                </c:pt>
                <c:pt idx="10">
                  <c:v>Gestión Financiera</c:v>
                </c:pt>
                <c:pt idx="11">
                  <c:v>Gestión Jurídica</c:v>
                </c:pt>
                <c:pt idx="12">
                  <c:v>Gestión Talento Humano</c:v>
                </c:pt>
                <c:pt idx="13">
                  <c:v>Gestión Tecnológica</c:v>
                </c:pt>
                <c:pt idx="14">
                  <c:v>Hidrocarburos</c:v>
                </c:pt>
                <c:pt idx="15">
                  <c:v>Mejoramiento</c:v>
                </c:pt>
                <c:pt idx="16">
                  <c:v>Minería</c:v>
                </c:pt>
                <c:pt idx="17">
                  <c:v>Socioambiental</c:v>
                </c:pt>
              </c:strCache>
            </c:strRef>
          </c:cat>
          <c:val>
            <c:numRef>
              <c:f>'Por proceso'!$C$4:$C$22</c:f>
              <c:numCache>
                <c:formatCode>0.0%</c:formatCode>
                <c:ptCount val="18"/>
                <c:pt idx="0">
                  <c:v>0.22870370370370371</c:v>
                </c:pt>
                <c:pt idx="1">
                  <c:v>0.58333333333333337</c:v>
                </c:pt>
                <c:pt idx="2">
                  <c:v>0.21698571428571428</c:v>
                </c:pt>
                <c:pt idx="3">
                  <c:v>0.12804764124041301</c:v>
                </c:pt>
                <c:pt idx="4">
                  <c:v>0.32545541706615527</c:v>
                </c:pt>
                <c:pt idx="5">
                  <c:v>0.42857142857142855</c:v>
                </c:pt>
                <c:pt idx="6">
                  <c:v>0.18068161836139171</c:v>
                </c:pt>
                <c:pt idx="7">
                  <c:v>0.35</c:v>
                </c:pt>
                <c:pt idx="8">
                  <c:v>0.16666666666666666</c:v>
                </c:pt>
                <c:pt idx="9">
                  <c:v>0.10178571428571427</c:v>
                </c:pt>
                <c:pt idx="10">
                  <c:v>0.29411764705882354</c:v>
                </c:pt>
                <c:pt idx="11">
                  <c:v>0.46189911760789559</c:v>
                </c:pt>
                <c:pt idx="12">
                  <c:v>0.28503174603174608</c:v>
                </c:pt>
                <c:pt idx="13">
                  <c:v>7.6923076923076927E-2</c:v>
                </c:pt>
                <c:pt idx="14">
                  <c:v>0.159678431372549</c:v>
                </c:pt>
                <c:pt idx="15">
                  <c:v>0.19999999999999998</c:v>
                </c:pt>
                <c:pt idx="16">
                  <c:v>2.9279215408247666E-2</c:v>
                </c:pt>
                <c:pt idx="17">
                  <c:v>0</c:v>
                </c:pt>
              </c:numCache>
            </c:numRef>
          </c:val>
          <c:extLst>
            <c:ext xmlns:c16="http://schemas.microsoft.com/office/drawing/2014/chart" uri="{C3380CC4-5D6E-409C-BE32-E72D297353CC}">
              <c16:uniqueId val="{00000001-5B98-4350-A7A8-7D64E4C36575}"/>
            </c:ext>
          </c:extLst>
        </c:ser>
        <c:dLbls>
          <c:dLblPos val="outEnd"/>
          <c:showLegendKey val="0"/>
          <c:showVal val="1"/>
          <c:showCatName val="0"/>
          <c:showSerName val="0"/>
          <c:showPercent val="0"/>
          <c:showBubbleSize val="0"/>
        </c:dLbls>
        <c:gapWidth val="182"/>
        <c:axId val="1059549279"/>
        <c:axId val="1059552159"/>
      </c:barChart>
      <c:catAx>
        <c:axId val="10595492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59552159"/>
        <c:crosses val="autoZero"/>
        <c:auto val="1"/>
        <c:lblAlgn val="ctr"/>
        <c:lblOffset val="100"/>
        <c:noMultiLvlLbl val="0"/>
      </c:catAx>
      <c:valAx>
        <c:axId val="1059552159"/>
        <c:scaling>
          <c:orientation val="minMax"/>
          <c:max val="0.60000000000000009"/>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59549279"/>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[SEGUIMIENTO PLAN DE ACCIÓN 2025 1ER TRIMESTRE.xlsx]Tipo de proceso!TablaDinámica6</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Desempeño</a:t>
            </a:r>
            <a:r>
              <a:rPr lang="en-US" baseline="0"/>
              <a:t> por tipo de indicador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'Tipo de proceso'!$B$3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 de proceso'!$A$4:$A$8</c:f>
              <c:strCache>
                <c:ptCount val="4"/>
                <c:pt idx="0">
                  <c:v>Evaluación y Control</c:v>
                </c:pt>
                <c:pt idx="1">
                  <c:v>Transversal</c:v>
                </c:pt>
                <c:pt idx="2">
                  <c:v>Misional</c:v>
                </c:pt>
                <c:pt idx="3">
                  <c:v>Estratégico</c:v>
                </c:pt>
              </c:strCache>
            </c:strRef>
          </c:cat>
          <c:val>
            <c:numRef>
              <c:f>'Tipo de proceso'!$B$4:$B$8</c:f>
              <c:numCache>
                <c:formatCode>0.0%</c:formatCode>
                <c:ptCount val="4"/>
                <c:pt idx="0">
                  <c:v>0.40281879194630871</c:v>
                </c:pt>
                <c:pt idx="1">
                  <c:v>0.26140079473151639</c:v>
                </c:pt>
                <c:pt idx="2">
                  <c:v>9.6668839219087532E-2</c:v>
                </c:pt>
                <c:pt idx="3">
                  <c:v>0.2141547619047619</c:v>
                </c:pt>
              </c:numCache>
            </c:numRef>
          </c:val>
          <c:extLst>
            <c:ext xmlns:c16="http://schemas.microsoft.com/office/drawing/2014/chart" uri="{C3380CC4-5D6E-409C-BE32-E72D297353CC}">
              <c16:uniqueId val="{00000000-3EBF-4C97-8061-5A3922A52C14}"/>
            </c:ext>
          </c:extLst>
        </c:ser>
        <c:dLbls>
          <c:dLblPos val="outEnd"/>
          <c:showLegendKey val="0"/>
          <c:showVal val="1"/>
          <c:showCatName val="0"/>
          <c:showSerName val="0"/>
          <c:showPercent val="0"/>
          <c:showBubbleSize val="0"/>
        </c:dLbls>
        <c:gapWidth val="182"/>
        <c:axId val="1908328496"/>
        <c:axId val="1908328976"/>
      </c:barChart>
      <c:catAx>
        <c:axId val="19083284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8328976"/>
        <c:crosses val="autoZero"/>
        <c:auto val="1"/>
        <c:lblAlgn val="ctr"/>
        <c:lblOffset val="100"/>
        <c:noMultiLvlLbl val="0"/>
      </c:catAx>
      <c:valAx>
        <c:axId val="1908328976"/>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83284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ocumenttasks/documenttask1.xml><?xml version="1.0" encoding="utf-8"?>
<Tasks xmlns="http://schemas.microsoft.com/office/tasks/2019/documenttasks">
  <Task id="{0825D005-B02E-4364-833E-BEAB84CFEAEF}">
    <Anchor>
      <Comment id="{63430D70-3AB3-4F39-9104-B8C235A10022}"/>
    </Anchor>
    <History>
      <Event time="2024-12-30T15:37:27.67" id="{308CD7C9-1D10-4335-9C2C-B969C8E397AE}">
        <Attribution userId="S::lvbermudez@minenergia.gov.co::48ee80ac-7d06-45e9-adba-2cfd8af7f361" userName="LAURA VIVIANNE BERMUDEZ FRANCO" userProvider="AD"/>
        <Anchor>
          <Comment id="{63430D70-3AB3-4F39-9104-B8C235A10022}"/>
        </Anchor>
        <Create/>
      </Event>
      <Event time="2024-12-30T15:37:27.67" id="{76979F3D-92E2-4DE5-B0F7-C51F89553AE3}">
        <Attribution userId="S::lvbermudez@minenergia.gov.co::48ee80ac-7d06-45e9-adba-2cfd8af7f361" userName="LAURA VIVIANNE BERMUDEZ FRANCO" userProvider="AD"/>
        <Anchor>
          <Comment id="{63430D70-3AB3-4F39-9104-B8C235A10022}"/>
        </Anchor>
        <Assign userId="S::ccperdomo@minenergia.gov.co::0ad8fa40-de5f-4b6f-b7a0-24037e236f04" userName="CINDY CATALINA PERDOMO ESCOBAR" userProvider="AD"/>
      </Event>
      <Event time="2024-12-30T15:37:27.67" id="{C490FFEB-9218-475D-A19D-C8EF7CF5441B}">
        <Attribution userId="S::lvbermudez@minenergia.gov.co::48ee80ac-7d06-45e9-adba-2cfd8af7f361" userName="LAURA VIVIANNE BERMUDEZ FRANCO" userProvider="AD"/>
        <Anchor>
          <Comment id="{63430D70-3AB3-4F39-9104-B8C235A10022}"/>
        </Anchor>
        <SetTitle title="@CINDY CATALINA PERDOMO ESCOBAR la redacción del indicador es confusa. Cómo se va a hacer ese acompañamiento técnico? Capacitaciones??"/>
      </Event>
    </History>
  </Task>
  <Task id="{C5906D08-773E-4952-995E-16E99A5E721F}">
    <Anchor>
      <Comment id="{786D2BEA-C9B0-4CD2-9EC0-D444788FD29C}"/>
    </Anchor>
    <History>
      <Event time="2024-12-30T15:21:36.37" id="{A383B170-8BDE-4628-B77F-055B48913CBA}">
        <Attribution userId="S::lvbermudez@minenergia.gov.co::48ee80ac-7d06-45e9-adba-2cfd8af7f361" userName="LAURA VIVIANNE BERMUDEZ FRANCO" userProvider="AD"/>
        <Anchor>
          <Comment id="{786D2BEA-C9B0-4CD2-9EC0-D444788FD29C}"/>
        </Anchor>
        <Create/>
      </Event>
      <Event time="2024-12-30T15:21:36.37" id="{5C45AB27-2285-4277-9BEA-1638B84C7754}">
        <Attribution userId="S::lvbermudez@minenergia.gov.co::48ee80ac-7d06-45e9-adba-2cfd8af7f361" userName="LAURA VIVIANNE BERMUDEZ FRANCO" userProvider="AD"/>
        <Anchor>
          <Comment id="{786D2BEA-C9B0-4CD2-9EC0-D444788FD29C}"/>
        </Anchor>
        <Assign userId="S::ccperdomo@minenergia.gov.co::0ad8fa40-de5f-4b6f-b7a0-24037e236f04" userName="CINDY CATALINA PERDOMO ESCOBAR" userProvider="AD"/>
      </Event>
      <Event time="2024-12-30T15:21:36.37" id="{EC45D0F9-2154-4660-A528-32AAFB1A3ADF}">
        <Attribution userId="S::lvbermudez@minenergia.gov.co::48ee80ac-7d06-45e9-adba-2cfd8af7f361" userName="LAURA VIVIANNE BERMUDEZ FRANCO" userProvider="AD"/>
        <Anchor>
          <Comment id="{786D2BEA-C9B0-4CD2-9EC0-D444788FD29C}"/>
        </Anchor>
        <SetTitle title="@CINDY CATALINA PERDOMO ESCOBAR se repite instancias. Incluir verbo..."/>
      </Event>
    </History>
  </Task>
  <Task id="{345A1819-F1C1-4DC6-8B8A-14AEF2D7E187}">
    <Anchor>
      <Comment id="{C2C2F505-9DB7-4DF2-B14B-3FBD98382570}"/>
    </Anchor>
    <History>
      <Event time="2024-12-30T15:40:53.98" id="{5E12BC14-B6CA-4359-ACC1-6C0036445AE2}">
        <Attribution userId="S::lvbermudez@minenergia.gov.co::48ee80ac-7d06-45e9-adba-2cfd8af7f361" userName="LAURA VIVIANNE BERMUDEZ FRANCO" userProvider="AD"/>
        <Anchor>
          <Comment id="{C2C2F505-9DB7-4DF2-B14B-3FBD98382570}"/>
        </Anchor>
        <Create/>
      </Event>
      <Event time="2024-12-30T15:40:53.98" id="{E94E44C6-D846-4F2E-BE6F-F174CFB6B566}">
        <Attribution userId="S::lvbermudez@minenergia.gov.co::48ee80ac-7d06-45e9-adba-2cfd8af7f361" userName="LAURA VIVIANNE BERMUDEZ FRANCO" userProvider="AD"/>
        <Anchor>
          <Comment id="{C2C2F505-9DB7-4DF2-B14B-3FBD98382570}"/>
        </Anchor>
        <Assign userId="S::ccperdomo@minenergia.gov.co::0ad8fa40-de5f-4b6f-b7a0-24037e236f04" userName="CINDY CATALINA PERDOMO ESCOBAR" userProvider="AD"/>
      </Event>
      <Event time="2024-12-30T15:40:53.98" id="{CE2165FC-9033-47BE-A93F-6740C446CCDC}">
        <Attribution userId="S::lvbermudez@minenergia.gov.co::48ee80ac-7d06-45e9-adba-2cfd8af7f361" userName="LAURA VIVIANNE BERMUDEZ FRANCO" userProvider="AD"/>
        <Anchor>
          <Comment id="{C2C2F505-9DB7-4DF2-B14B-3FBD98382570}"/>
        </Anchor>
        <SetTitle title="@CINDY CATALINA PERDOMO ESCOBAR dados los productos de este indicador, el indicador de resultado debería ser más amplio. Es decir, se debería hablar de Distritos Mineros delimitados, puesto que su delimitación implica todo lo que está en los productos."/>
      </Event>
    </History>
  </Task>
  <Task id="{04A67027-0F5E-483E-BB93-B697460CAAEC}">
    <Anchor>
      <Comment id="{5BA61C72-DE6A-4FE5-931E-CB794C417966}"/>
    </Anchor>
    <History>
      <Event time="2024-12-30T14:48:44.02" id="{384F0D77-0D3B-46B0-B563-1708609DD100}">
        <Attribution userId="S::lvbermudez@minenergia.gov.co::48ee80ac-7d06-45e9-adba-2cfd8af7f361" userName="LAURA VIVIANNE BERMUDEZ FRANCO" userProvider="AD"/>
        <Anchor>
          <Comment id="{5BA61C72-DE6A-4FE5-931E-CB794C417966}"/>
        </Anchor>
        <Create/>
      </Event>
      <Event time="2024-12-30T14:48:44.02" id="{E99B4637-A142-4892-9DEE-770A21FA7CD1}">
        <Attribution userId="S::lvbermudez@minenergia.gov.co::48ee80ac-7d06-45e9-adba-2cfd8af7f361" userName="LAURA VIVIANNE BERMUDEZ FRANCO" userProvider="AD"/>
        <Anchor>
          <Comment id="{5BA61C72-DE6A-4FE5-931E-CB794C417966}"/>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5BA61C72-DE6A-4FE5-931E-CB794C417966}"/>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F94A0631-894E-486E-AAFC-D6FFD3920C5D}">
    <Anchor>
      <Comment id="{E83C7AB7-D704-4E09-89C0-10BBDAF48A83}"/>
    </Anchor>
    <History>
      <Event time="2024-12-30T14:39:41.83" id="{FF8D9AF2-FA32-4D02-9CC6-534F2F5095D6}">
        <Attribution userId="S::lvbermudez@minenergia.gov.co::48ee80ac-7d06-45e9-adba-2cfd8af7f361" userName="LAURA VIVIANNE BERMUDEZ FRANCO" userProvider="AD"/>
        <Anchor>
          <Comment id="{E83C7AB7-D704-4E09-89C0-10BBDAF48A83}"/>
        </Anchor>
        <Create/>
      </Event>
      <Event time="2024-12-30T14:39:41.83" id="{65599F6E-8824-4CA8-A72C-24AAFEB1C435}">
        <Attribution userId="S::lvbermudez@minenergia.gov.co::48ee80ac-7d06-45e9-adba-2cfd8af7f361" userName="LAURA VIVIANNE BERMUDEZ FRANCO" userProvider="AD"/>
        <Anchor>
          <Comment id="{E83C7AB7-D704-4E09-89C0-10BBDAF48A83}"/>
        </Anchor>
        <Assign userId="S::ccperdomo@minenergia.gov.co::0ad8fa40-de5f-4b6f-b7a0-24037e236f04" userName="CINDY CATALINA PERDOMO ESCOBAR" userProvider="AD"/>
      </Event>
      <Event time="2024-12-30T14:39:41.83" id="{E18488A2-DD9F-45A7-9E28-F2E2CA3D112F}">
        <Attribution userId="S::lvbermudez@minenergia.gov.co::48ee80ac-7d06-45e9-adba-2cfd8af7f361" userName="LAURA VIVIANNE BERMUDEZ FRANCO" userProvider="AD"/>
        <Anchor>
          <Comment id="{E83C7AB7-D704-4E09-89C0-10BBDAF48A83}"/>
        </Anchor>
        <SetTitle title="@CINDY CATALINA PERDOMO ESCOBAR revisar el indicador, qué implica que sean gestionadas? Que tengan recursos, que haya convenios?? Ver qué producto se puede asociar a esa gestión"/>
      </Event>
    </History>
  </Task>
  <Task id="{078A4651-23F6-4960-9B2B-7D105620CA01}">
    <Anchor>
      <Comment id="{4D5DD669-62D1-40ED-924B-153F5BD6344F}"/>
    </Anchor>
    <History>
      <Event time="2024-12-30T15:35:01.66" id="{AE3DB601-89FB-49E2-B677-496DFF8804BB}">
        <Attribution userId="S::lvbermudez@minenergia.gov.co::48ee80ac-7d06-45e9-adba-2cfd8af7f361" userName="LAURA VIVIANNE BERMUDEZ FRANCO" userProvider="AD"/>
        <Anchor>
          <Comment id="{4D5DD669-62D1-40ED-924B-153F5BD6344F}"/>
        </Anchor>
        <Create/>
      </Event>
      <Event time="2024-12-30T15:35:01.66" id="{3060B5FA-6829-4510-9CB8-0F7FFA2786EC}">
        <Attribution userId="S::lvbermudez@minenergia.gov.co::48ee80ac-7d06-45e9-adba-2cfd8af7f361" userName="LAURA VIVIANNE BERMUDEZ FRANCO" userProvider="AD"/>
        <Anchor>
          <Comment id="{4D5DD669-62D1-40ED-924B-153F5BD6344F}"/>
        </Anchor>
        <Assign userId="S::ccperdomo@minenergia.gov.co::0ad8fa40-de5f-4b6f-b7a0-24037e236f04" userName="CINDY CATALINA PERDOMO ESCOBAR" userProvider="AD"/>
      </Event>
      <Event time="2024-12-30T15:35:01.66" id="{72478A71-E39F-4045-BD64-10871070939C}">
        <Attribution userId="S::lvbermudez@minenergia.gov.co::48ee80ac-7d06-45e9-adba-2cfd8af7f361" userName="LAURA VIVIANNE BERMUDEZ FRANCO" userProvider="AD"/>
        <Anchor>
          <Comment id="{4D5DD669-62D1-40ED-924B-153F5BD6344F}"/>
        </Anchor>
        <SetTitle title="@CINDY CATALINA PERDOMO ESCOBAR estos proyectos de primera producción estarían enfocados en minerales? si es así, la temática no debería ser integración regional. revisar por favor"/>
      </Event>
    </History>
  </Task>
  <Task id="{C95F0A58-9BFF-4F5D-A117-131B7E1E8BAE}">
    <Anchor>
      <Comment id="{4C674EB5-525F-4B1C-88CC-67C177E74718}"/>
    </Anchor>
    <History>
      <Event time="2024-12-30T14:41:07.61" id="{63486141-C805-486A-9605-27708DC0F8E8}">
        <Attribution userId="S::lvbermudez@minenergia.gov.co::48ee80ac-7d06-45e9-adba-2cfd8af7f361" userName="LAURA VIVIANNE BERMUDEZ FRANCO" userProvider="AD"/>
        <Anchor>
          <Comment id="{4C674EB5-525F-4B1C-88CC-67C177E74718}"/>
        </Anchor>
        <Create/>
      </Event>
      <Event time="2024-12-30T14:41:07.61" id="{5E8CC8AD-CD07-4411-BF71-CC5BD252F909}">
        <Attribution userId="S::lvbermudez@minenergia.gov.co::48ee80ac-7d06-45e9-adba-2cfd8af7f361" userName="LAURA VIVIANNE BERMUDEZ FRANCO" userProvider="AD"/>
        <Anchor>
          <Comment id="{4C674EB5-525F-4B1C-88CC-67C177E74718}"/>
        </Anchor>
        <Assign userId="S::ccperdomo@minenergia.gov.co::0ad8fa40-de5f-4b6f-b7a0-24037e236f04" userName="CINDY CATALINA PERDOMO ESCOBAR" userProvider="AD"/>
      </Event>
      <Event time="2024-12-30T14:41:07.61" id="{1831D6B8-92E4-42D7-A6A1-8599840211E9}">
        <Attribution userId="S::lvbermudez@minenergia.gov.co::48ee80ac-7d06-45e9-adba-2cfd8af7f361" userName="LAURA VIVIANNE BERMUDEZ FRANCO" userProvider="AD"/>
        <Anchor>
          <Comment id="{4C674EB5-525F-4B1C-88CC-67C177E74718}"/>
        </Anchor>
        <SetTitle title="@CINDY CATALINA PERDOMO ESCOBAR cómo se va a medir la vinculación de esos mineros al proceso de fortalecimiento? Mineros inscritos en algún programa, por ejemplo?"/>
      </Event>
    </History>
  </Task>
  <Task id="{794B4583-C2DC-4217-A326-79B496C9D46C}">
    <Anchor>
      <Comment id="{57D3BA19-E8F9-42CE-94BA-A3E74843A18C}"/>
    </Anchor>
    <History>
      <Event time="2024-12-30T15:26:55.27" id="{447A5E96-7128-4BCC-9CC7-C2B494814E69}">
        <Attribution userId="S::lvbermudez@minenergia.gov.co::48ee80ac-7d06-45e9-adba-2cfd8af7f361" userName="LAURA VIVIANNE BERMUDEZ FRANCO" userProvider="AD"/>
        <Anchor>
          <Comment id="{57D3BA19-E8F9-42CE-94BA-A3E74843A18C}"/>
        </Anchor>
        <Create/>
      </Event>
      <Event time="2024-12-30T15:26:55.27" id="{F3EDB3DB-6B7B-48F0-9189-BC06FA35C853}">
        <Attribution userId="S::lvbermudez@minenergia.gov.co::48ee80ac-7d06-45e9-adba-2cfd8af7f361" userName="LAURA VIVIANNE BERMUDEZ FRANCO" userProvider="AD"/>
        <Anchor>
          <Comment id="{57D3BA19-E8F9-42CE-94BA-A3E74843A18C}"/>
        </Anchor>
        <Assign userId="S::ccperdomo@minenergia.gov.co::0ad8fa40-de5f-4b6f-b7a0-24037e236f04" userName="CINDY CATALINA PERDOMO ESCOBAR" userProvider="AD"/>
      </Event>
      <Event time="2024-12-30T15:26:55.27" id="{483B3D25-15F8-4A59-929B-E2C211A9E68E}">
        <Attribution userId="S::lvbermudez@minenergia.gov.co::48ee80ac-7d06-45e9-adba-2cfd8af7f361" userName="LAURA VIVIANNE BERMUDEZ FRANCO" userProvider="AD"/>
        <Anchor>
          <Comment id="{57D3BA19-E8F9-42CE-94BA-A3E74843A18C}"/>
        </Anchor>
        <SetTitle title="@CINDY CATALINA PERDOMO ESCOBAR cómo se van a fortalecer estas asambleas?? Cambiar el verbo. Si por ejemplo el fortalecimiento se va a dar a través de capacitaciones, entonces lo que se debe medir son asambleas capacitadas."/>
      </Event>
    </History>
  </Task>
  <Task id="{887BF2B3-2815-403A-AE81-043D22ECE328}">
    <Anchor>
      <Comment id="{E4582516-A84C-4B1F-B387-69A3098CA805}"/>
    </Anchor>
    <History>
      <Event time="2024-12-30T15:43:37.86" id="{CDC18F7C-E5CB-4F9D-8175-321F9C5F178D}">
        <Attribution userId="S::lvbermudez@minenergia.gov.co::48ee80ac-7d06-45e9-adba-2cfd8af7f361" userName="LAURA VIVIANNE BERMUDEZ FRANCO" userProvider="AD"/>
        <Anchor>
          <Comment id="{E4582516-A84C-4B1F-B387-69A3098CA805}"/>
        </Anchor>
        <Create/>
      </Event>
      <Event time="2024-12-30T15:43:37.86" id="{756DF5A8-9656-46B6-B6EB-88B5FB1E8197}">
        <Attribution userId="S::lvbermudez@minenergia.gov.co::48ee80ac-7d06-45e9-adba-2cfd8af7f361" userName="LAURA VIVIANNE BERMUDEZ FRANCO" userProvider="AD"/>
        <Anchor>
          <Comment id="{E4582516-A84C-4B1F-B387-69A3098CA805}"/>
        </Anchor>
        <Assign userId="S::ccperdomo@minenergia.gov.co::0ad8fa40-de5f-4b6f-b7a0-24037e236f04" userName="CINDY CATALINA PERDOMO ESCOBAR" userProvider="AD"/>
      </Event>
      <Event time="2024-12-30T15:43:37.86" id="{F231DE21-8E9A-4A58-AFC6-E2F347F2C7A6}">
        <Attribution userId="S::lvbermudez@minenergia.gov.co::48ee80ac-7d06-45e9-adba-2cfd8af7f361" userName="LAURA VIVIANNE BERMUDEZ FRANCO" userProvider="AD"/>
        <Anchor>
          <Comment id="{E4582516-A84C-4B1F-B387-69A3098CA805}"/>
        </Anchor>
        <SetTitle title="@CINDY CATALINA PERDOMO ESCOBAR dado que en los productos se habla de elaboración del proyecto de resolución y actas para su socialización, se debería pensar en un indicador de resultado más amplio que haga referencia a la publicación y socialización …"/>
      </Event>
    </History>
  </Task>
  <Task id="{299593BA-FFDB-4C81-A1FF-3795F929119C}">
    <Anchor>
      <Comment id="{9498A568-4910-423F-A07B-BA9D2BFF3A8B}"/>
    </Anchor>
    <History>
      <Event time="2024-12-30T14:48:44.02" id="{384F0D77-0D3B-46B0-B563-1708609DD100}">
        <Attribution userId="S::lvbermudez@minenergia.gov.co::48ee80ac-7d06-45e9-adba-2cfd8af7f361" userName="LAURA VIVIANNE BERMUDEZ FRANCO" userProvider="AD"/>
        <Anchor>
          <Comment id="{9498A568-4910-423F-A07B-BA9D2BFF3A8B}"/>
        </Anchor>
        <Create/>
      </Event>
      <Event time="2024-12-30T14:48:44.02" id="{E99B4637-A142-4892-9DEE-770A21FA7CD1}">
        <Attribution userId="S::lvbermudez@minenergia.gov.co::48ee80ac-7d06-45e9-adba-2cfd8af7f361" userName="LAURA VIVIANNE BERMUDEZ FRANCO" userProvider="AD"/>
        <Anchor>
          <Comment id="{9498A568-4910-423F-A07B-BA9D2BFF3A8B}"/>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9498A568-4910-423F-A07B-BA9D2BFF3A8B}"/>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9F1735E6-CF04-43C8-B543-EFD8CF18A593}">
    <Anchor>
      <Comment id="{CF1D80EA-6479-435A-8CC5-4A7381FB07E1}"/>
    </Anchor>
    <History>
      <Event time="2024-12-30T15:33:54.47" id="{B11CFD87-FC18-48B6-A9ED-981E8B7074B9}">
        <Attribution userId="S::lvbermudez@minenergia.gov.co::48ee80ac-7d06-45e9-adba-2cfd8af7f361" userName="LAURA VIVIANNE BERMUDEZ FRANCO" userProvider="AD"/>
        <Anchor>
          <Comment id="{CF1D80EA-6479-435A-8CC5-4A7381FB07E1}"/>
        </Anchor>
        <Create/>
      </Event>
      <Event time="2024-12-30T15:33:54.47" id="{DC30633B-4D22-4119-B07F-58C5C21AF57F}">
        <Attribution userId="S::lvbermudez@minenergia.gov.co::48ee80ac-7d06-45e9-adba-2cfd8af7f361" userName="LAURA VIVIANNE BERMUDEZ FRANCO" userProvider="AD"/>
        <Anchor>
          <Comment id="{CF1D80EA-6479-435A-8CC5-4A7381FB07E1}"/>
        </Anchor>
        <Assign userId="S::ccperdomo@minenergia.gov.co::0ad8fa40-de5f-4b6f-b7a0-24037e236f04" userName="CINDY CATALINA PERDOMO ESCOBAR" userProvider="AD"/>
      </Event>
      <Event time="2024-12-30T15:33:54.47" id="{E6180600-2E7D-4B38-A8F2-AF8502311320}">
        <Attribution userId="S::lvbermudez@minenergia.gov.co::48ee80ac-7d06-45e9-adba-2cfd8af7f361" userName="LAURA VIVIANNE BERMUDEZ FRANCO" userProvider="AD"/>
        <Anchor>
          <Comment id="{CF1D80EA-6479-435A-8CC5-4A7381FB07E1}"/>
        </Anchor>
        <SetTitle title="@CINDY CATALINA PERDOMO ESCOBAR si es un solo documento, dejarlo como documento elaborado..."/>
      </Event>
    </History>
  </Task>
  <Task id="{BEDB0AEF-FDA7-4FFB-A70A-EDD0B292A08E}">
    <Anchor>
      <Comment id="{6FA61261-D0C3-4A13-B877-867CB60E57F9}"/>
    </Anchor>
    <History>
      <Event time="2024-12-30T15:45:00.23" id="{1B4F60FC-7B67-4815-BB0E-3478070D92DF}">
        <Attribution userId="S::lvbermudez@minenergia.gov.co::48ee80ac-7d06-45e9-adba-2cfd8af7f361" userName="LAURA VIVIANNE BERMUDEZ FRANCO" userProvider="AD"/>
        <Anchor>
          <Comment id="{6FA61261-D0C3-4A13-B877-867CB60E57F9}"/>
        </Anchor>
        <Create/>
      </Event>
      <Event time="2024-12-30T15:45:00.23" id="{9479C43D-C532-4DF7-9997-2D68D508EAA1}">
        <Attribution userId="S::lvbermudez@minenergia.gov.co::48ee80ac-7d06-45e9-adba-2cfd8af7f361" userName="LAURA VIVIANNE BERMUDEZ FRANCO" userProvider="AD"/>
        <Anchor>
          <Comment id="{6FA61261-D0C3-4A13-B877-867CB60E57F9}"/>
        </Anchor>
        <Assign userId="S::ccperdomo@minenergia.gov.co::0ad8fa40-de5f-4b6f-b7a0-24037e236f04" userName="CINDY CATALINA PERDOMO ESCOBAR" userProvider="AD"/>
      </Event>
      <Event time="2024-12-30T15:45:00.23" id="{BA5C53AF-CB8B-4719-813C-2FC713F630B3}">
        <Attribution userId="S::lvbermudez@minenergia.gov.co::48ee80ac-7d06-45e9-adba-2cfd8af7f361" userName="LAURA VIVIANNE BERMUDEZ FRANCO" userProvider="AD"/>
        <Anchor>
          <Comment id="{6FA61261-D0C3-4A13-B877-867CB60E57F9}"/>
        </Anchor>
        <SetTitle title="@CINDY CATALINA PERDOMO ESCOBAR más que la matriz, se debería poner un indicador con el monto de dinero movilizado para la inversión y la meta debería estar dada en $ o USD, según se proyecte."/>
      </Event>
    </History>
  </Task>
</Tasks>
</file>

<file path=xl/documenttasks/documenttask2.xml><?xml version="1.0" encoding="utf-8"?>
<Tasks xmlns="http://schemas.microsoft.com/office/tasks/2019/documenttasks">
  <Task id="{09942433-B017-4A1A-AB0C-35857738A9B1}">
    <Anchor>
      <Comment id="{59196BC2-F903-4DCF-B907-8BCCCD52FAB3}"/>
    </Anchor>
    <History>
      <Event time="2024-12-30T14:48:44.02" id="{384F0D77-0D3B-46B0-B563-1708609DD100}">
        <Attribution userId="S::lvbermudez@minenergia.gov.co::48ee80ac-7d06-45e9-adba-2cfd8af7f361" userName="LAURA VIVIANNE BERMUDEZ FRANCO" userProvider="AD"/>
        <Anchor>
          <Comment id="{59196BC2-F903-4DCF-B907-8BCCCD52FAB3}"/>
        </Anchor>
        <Create/>
      </Event>
      <Event time="2024-12-30T14:48:44.02" id="{E99B4637-A142-4892-9DEE-770A21FA7CD1}">
        <Attribution userId="S::lvbermudez@minenergia.gov.co::48ee80ac-7d06-45e9-adba-2cfd8af7f361" userName="LAURA VIVIANNE BERMUDEZ FRANCO" userProvider="AD"/>
        <Anchor>
          <Comment id="{59196BC2-F903-4DCF-B907-8BCCCD52FAB3}"/>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59196BC2-F903-4DCF-B907-8BCCCD52FAB3}"/>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15EEEF3E-E2E0-49F0-B2A2-983C5A074A82}">
    <Anchor>
      <Comment id="{0D2D1070-B404-4035-8850-D410EE920C0D}"/>
    </Anchor>
    <History>
      <Event time="2024-12-30T14:41:07.61" id="{63486141-C805-486A-9605-27708DC0F8E8}">
        <Attribution userId="S::lvbermudez@minenergia.gov.co::48ee80ac-7d06-45e9-adba-2cfd8af7f361" userName="LAURA VIVIANNE BERMUDEZ FRANCO" userProvider="AD"/>
        <Anchor>
          <Comment id="{0D2D1070-B404-4035-8850-D410EE920C0D}"/>
        </Anchor>
        <Create/>
      </Event>
      <Event time="2024-12-30T14:41:07.61" id="{5E8CC8AD-CD07-4411-BF71-CC5BD252F909}">
        <Attribution userId="S::lvbermudez@minenergia.gov.co::48ee80ac-7d06-45e9-adba-2cfd8af7f361" userName="LAURA VIVIANNE BERMUDEZ FRANCO" userProvider="AD"/>
        <Anchor>
          <Comment id="{0D2D1070-B404-4035-8850-D410EE920C0D}"/>
        </Anchor>
        <Assign userId="S::ccperdomo@minenergia.gov.co::0ad8fa40-de5f-4b6f-b7a0-24037e236f04" userName="CINDY CATALINA PERDOMO ESCOBAR" userProvider="AD"/>
      </Event>
      <Event time="2024-12-30T14:41:07.61" id="{1831D6B8-92E4-42D7-A6A1-8599840211E9}">
        <Attribution userId="S::lvbermudez@minenergia.gov.co::48ee80ac-7d06-45e9-adba-2cfd8af7f361" userName="LAURA VIVIANNE BERMUDEZ FRANCO" userProvider="AD"/>
        <Anchor>
          <Comment id="{0D2D1070-B404-4035-8850-D410EE920C0D}"/>
        </Anchor>
        <SetTitle title="@CINDY CATALINA PERDOMO ESCOBAR cómo se va a medir la vinculación de esos mineros al proceso de fortalecimiento? Mineros inscritos en algún programa, por ejemplo?"/>
      </Event>
    </History>
  </Task>
  <Task id="{276C8F6B-4905-4FAA-BC1E-520C146EECD0}">
    <Anchor>
      <Comment id="{B49ACCDA-E32F-42D4-B9C6-58A6EB1E27C4}"/>
    </Anchor>
    <History>
      <Event time="2024-12-30T15:45:00.23" id="{1B4F60FC-7B67-4815-BB0E-3478070D92DF}">
        <Attribution userId="S::lvbermudez@minenergia.gov.co::48ee80ac-7d06-45e9-adba-2cfd8af7f361" userName="LAURA VIVIANNE BERMUDEZ FRANCO" userProvider="AD"/>
        <Anchor>
          <Comment id="{B49ACCDA-E32F-42D4-B9C6-58A6EB1E27C4}"/>
        </Anchor>
        <Create/>
      </Event>
      <Event time="2024-12-30T15:45:00.23" id="{9479C43D-C532-4DF7-9997-2D68D508EAA1}">
        <Attribution userId="S::lvbermudez@minenergia.gov.co::48ee80ac-7d06-45e9-adba-2cfd8af7f361" userName="LAURA VIVIANNE BERMUDEZ FRANCO" userProvider="AD"/>
        <Anchor>
          <Comment id="{B49ACCDA-E32F-42D4-B9C6-58A6EB1E27C4}"/>
        </Anchor>
        <Assign userId="S::ccperdomo@minenergia.gov.co::0ad8fa40-de5f-4b6f-b7a0-24037e236f04" userName="CINDY CATALINA PERDOMO ESCOBAR" userProvider="AD"/>
      </Event>
      <Event time="2024-12-30T15:45:00.23" id="{BA5C53AF-CB8B-4719-813C-2FC713F630B3}">
        <Attribution userId="S::lvbermudez@minenergia.gov.co::48ee80ac-7d06-45e9-adba-2cfd8af7f361" userName="LAURA VIVIANNE BERMUDEZ FRANCO" userProvider="AD"/>
        <Anchor>
          <Comment id="{B49ACCDA-E32F-42D4-B9C6-58A6EB1E27C4}"/>
        </Anchor>
        <SetTitle title="@CINDY CATALINA PERDOMO ESCOBAR más que la matriz, se debería poner un indicador con el monto de dinero movilizado para la inversión y la meta debería estar dada en $ o USD, según se proyecte."/>
      </Event>
    </History>
  </Task>
  <Task id="{B9752F85-E49D-46E7-A7AB-4BB7B38BBC66}">
    <Anchor>
      <Comment id="{655B95A2-9A13-4C53-B885-A7A0F4FC8724}"/>
    </Anchor>
    <History>
      <Event time="2024-12-30T15:43:37.86" id="{CDC18F7C-E5CB-4F9D-8175-321F9C5F178D}">
        <Attribution userId="S::lvbermudez@minenergia.gov.co::48ee80ac-7d06-45e9-adba-2cfd8af7f361" userName="LAURA VIVIANNE BERMUDEZ FRANCO" userProvider="AD"/>
        <Anchor>
          <Comment id="{655B95A2-9A13-4C53-B885-A7A0F4FC8724}"/>
        </Anchor>
        <Create/>
      </Event>
      <Event time="2024-12-30T15:43:37.86" id="{756DF5A8-9656-46B6-B6EB-88B5FB1E8197}">
        <Attribution userId="S::lvbermudez@minenergia.gov.co::48ee80ac-7d06-45e9-adba-2cfd8af7f361" userName="LAURA VIVIANNE BERMUDEZ FRANCO" userProvider="AD"/>
        <Anchor>
          <Comment id="{655B95A2-9A13-4C53-B885-A7A0F4FC8724}"/>
        </Anchor>
        <Assign userId="S::ccperdomo@minenergia.gov.co::0ad8fa40-de5f-4b6f-b7a0-24037e236f04" userName="CINDY CATALINA PERDOMO ESCOBAR" userProvider="AD"/>
      </Event>
      <Event time="2024-12-30T15:43:37.86" id="{F231DE21-8E9A-4A58-AFC6-E2F347F2C7A6}">
        <Attribution userId="S::lvbermudez@minenergia.gov.co::48ee80ac-7d06-45e9-adba-2cfd8af7f361" userName="LAURA VIVIANNE BERMUDEZ FRANCO" userProvider="AD"/>
        <Anchor>
          <Comment id="{655B95A2-9A13-4C53-B885-A7A0F4FC8724}"/>
        </Anchor>
        <SetTitle title="@CINDY CATALINA PERDOMO ESCOBAR dado que en los productos se habla de elaboración del proyecto de resolución y actas para su socialización, se debería pensar en un indicador de resultado más amplio que haga referencia a la publicación y socialización …"/>
      </Event>
    </History>
  </Task>
  <Task id="{4D832CAF-1F2F-4583-AD3E-DBFBC1E00DF6}">
    <Anchor>
      <Comment id="{29FF9EEF-DAF5-4B9C-B88E-CF9985291FC8}"/>
    </Anchor>
    <History>
      <Event time="2024-12-30T15:21:36.37" id="{A383B170-8BDE-4628-B77F-055B48913CBA}">
        <Attribution userId="S::lvbermudez@minenergia.gov.co::48ee80ac-7d06-45e9-adba-2cfd8af7f361" userName="LAURA VIVIANNE BERMUDEZ FRANCO" userProvider="AD"/>
        <Anchor>
          <Comment id="{29FF9EEF-DAF5-4B9C-B88E-CF9985291FC8}"/>
        </Anchor>
        <Create/>
      </Event>
      <Event time="2024-12-30T15:21:36.37" id="{5C45AB27-2285-4277-9BEA-1638B84C7754}">
        <Attribution userId="S::lvbermudez@minenergia.gov.co::48ee80ac-7d06-45e9-adba-2cfd8af7f361" userName="LAURA VIVIANNE BERMUDEZ FRANCO" userProvider="AD"/>
        <Anchor>
          <Comment id="{29FF9EEF-DAF5-4B9C-B88E-CF9985291FC8}"/>
        </Anchor>
        <Assign userId="S::ccperdomo@minenergia.gov.co::0ad8fa40-de5f-4b6f-b7a0-24037e236f04" userName="CINDY CATALINA PERDOMO ESCOBAR" userProvider="AD"/>
      </Event>
      <Event time="2024-12-30T15:21:36.37" id="{EC45D0F9-2154-4660-A528-32AAFB1A3ADF}">
        <Attribution userId="S::lvbermudez@minenergia.gov.co::48ee80ac-7d06-45e9-adba-2cfd8af7f361" userName="LAURA VIVIANNE BERMUDEZ FRANCO" userProvider="AD"/>
        <Anchor>
          <Comment id="{29FF9EEF-DAF5-4B9C-B88E-CF9985291FC8}"/>
        </Anchor>
        <SetTitle title="@CINDY CATALINA PERDOMO ESCOBAR se repite instancias. Incluir verbo..."/>
      </Event>
    </History>
  </Task>
  <Task id="{CAB370B1-C5B1-45CD-A444-574B25C6DF1D}">
    <Anchor>
      <Comment id="{B190D521-26CD-4CFB-9BB9-4A031400A845}"/>
    </Anchor>
    <History>
      <Event time="2024-12-30T15:35:01.66" id="{AE3DB601-89FB-49E2-B677-496DFF8804BB}">
        <Attribution userId="S::lvbermudez@minenergia.gov.co::48ee80ac-7d06-45e9-adba-2cfd8af7f361" userName="LAURA VIVIANNE BERMUDEZ FRANCO" userProvider="AD"/>
        <Anchor>
          <Comment id="{B190D521-26CD-4CFB-9BB9-4A031400A845}"/>
        </Anchor>
        <Create/>
      </Event>
      <Event time="2024-12-30T15:35:01.66" id="{3060B5FA-6829-4510-9CB8-0F7FFA2786EC}">
        <Attribution userId="S::lvbermudez@minenergia.gov.co::48ee80ac-7d06-45e9-adba-2cfd8af7f361" userName="LAURA VIVIANNE BERMUDEZ FRANCO" userProvider="AD"/>
        <Anchor>
          <Comment id="{B190D521-26CD-4CFB-9BB9-4A031400A845}"/>
        </Anchor>
        <Assign userId="S::ccperdomo@minenergia.gov.co::0ad8fa40-de5f-4b6f-b7a0-24037e236f04" userName="CINDY CATALINA PERDOMO ESCOBAR" userProvider="AD"/>
      </Event>
      <Event time="2024-12-30T15:35:01.66" id="{72478A71-E39F-4045-BD64-10871070939C}">
        <Attribution userId="S::lvbermudez@minenergia.gov.co::48ee80ac-7d06-45e9-adba-2cfd8af7f361" userName="LAURA VIVIANNE BERMUDEZ FRANCO" userProvider="AD"/>
        <Anchor>
          <Comment id="{B190D521-26CD-4CFB-9BB9-4A031400A845}"/>
        </Anchor>
        <SetTitle title="@CINDY CATALINA PERDOMO ESCOBAR estos proyectos de primera producción estarían enfocados en minerales? si es así, la temática no debería ser integración regional. revisar por favor"/>
      </Event>
    </History>
  </Task>
  <Task id="{79B2FEB2-10A0-4100-8117-07AED2203E0F}">
    <Anchor>
      <Comment id="{6016C106-1FD5-4832-A7EB-FBED00CB30C2}"/>
    </Anchor>
    <History>
      <Event time="2024-12-30T15:26:55.27" id="{447A5E96-7128-4BCC-9CC7-C2B494814E69}">
        <Attribution userId="S::lvbermudez@minenergia.gov.co::48ee80ac-7d06-45e9-adba-2cfd8af7f361" userName="LAURA VIVIANNE BERMUDEZ FRANCO" userProvider="AD"/>
        <Anchor>
          <Comment id="{6016C106-1FD5-4832-A7EB-FBED00CB30C2}"/>
        </Anchor>
        <Create/>
      </Event>
      <Event time="2024-12-30T15:26:55.27" id="{F3EDB3DB-6B7B-48F0-9189-BC06FA35C853}">
        <Attribution userId="S::lvbermudez@minenergia.gov.co::48ee80ac-7d06-45e9-adba-2cfd8af7f361" userName="LAURA VIVIANNE BERMUDEZ FRANCO" userProvider="AD"/>
        <Anchor>
          <Comment id="{6016C106-1FD5-4832-A7EB-FBED00CB30C2}"/>
        </Anchor>
        <Assign userId="S::ccperdomo@minenergia.gov.co::0ad8fa40-de5f-4b6f-b7a0-24037e236f04" userName="CINDY CATALINA PERDOMO ESCOBAR" userProvider="AD"/>
      </Event>
      <Event time="2024-12-30T15:26:55.27" id="{483B3D25-15F8-4A59-929B-E2C211A9E68E}">
        <Attribution userId="S::lvbermudez@minenergia.gov.co::48ee80ac-7d06-45e9-adba-2cfd8af7f361" userName="LAURA VIVIANNE BERMUDEZ FRANCO" userProvider="AD"/>
        <Anchor>
          <Comment id="{6016C106-1FD5-4832-A7EB-FBED00CB30C2}"/>
        </Anchor>
        <SetTitle title="@CINDY CATALINA PERDOMO ESCOBAR cómo se van a fortalecer estas asambleas?? Cambiar el verbo. Si por ejemplo el fortalecimiento se va a dar a través de capacitaciones, entonces lo que se debe medir son asambleas capacitadas."/>
      </Event>
    </History>
  </Task>
  <Task id="{B64FCAB4-9BCA-45DE-A6E3-174937637D87}">
    <Anchor>
      <Comment id="{99C4A1DE-A1BA-4A02-BB1A-A99C6BA5A664}"/>
    </Anchor>
    <History>
      <Event time="2024-12-30T14:48:44.02" id="{384F0D77-0D3B-46B0-B563-1708609DD100}">
        <Attribution userId="S::lvbermudez@minenergia.gov.co::48ee80ac-7d06-45e9-adba-2cfd8af7f361" userName="LAURA VIVIANNE BERMUDEZ FRANCO" userProvider="AD"/>
        <Anchor>
          <Comment id="{99C4A1DE-A1BA-4A02-BB1A-A99C6BA5A664}"/>
        </Anchor>
        <Create/>
      </Event>
      <Event time="2024-12-30T14:48:44.02" id="{E99B4637-A142-4892-9DEE-770A21FA7CD1}">
        <Attribution userId="S::lvbermudez@minenergia.gov.co::48ee80ac-7d06-45e9-adba-2cfd8af7f361" userName="LAURA VIVIANNE BERMUDEZ FRANCO" userProvider="AD"/>
        <Anchor>
          <Comment id="{99C4A1DE-A1BA-4A02-BB1A-A99C6BA5A664}"/>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99C4A1DE-A1BA-4A02-BB1A-A99C6BA5A664}"/>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3F8F03B6-D6E5-479F-96E5-02821382B253}">
    <Anchor>
      <Comment id="{FA127512-A332-4D11-8637-A30AF7BAC6F0}"/>
    </Anchor>
    <History>
      <Event time="2024-12-30T15:40:53.98" id="{5E12BC14-B6CA-4359-ACC1-6C0036445AE2}">
        <Attribution userId="S::lvbermudez@minenergia.gov.co::48ee80ac-7d06-45e9-adba-2cfd8af7f361" userName="LAURA VIVIANNE BERMUDEZ FRANCO" userProvider="AD"/>
        <Anchor>
          <Comment id="{FA127512-A332-4D11-8637-A30AF7BAC6F0}"/>
        </Anchor>
        <Create/>
      </Event>
      <Event time="2024-12-30T15:40:53.98" id="{E94E44C6-D846-4F2E-BE6F-F174CFB6B566}">
        <Attribution userId="S::lvbermudez@minenergia.gov.co::48ee80ac-7d06-45e9-adba-2cfd8af7f361" userName="LAURA VIVIANNE BERMUDEZ FRANCO" userProvider="AD"/>
        <Anchor>
          <Comment id="{FA127512-A332-4D11-8637-A30AF7BAC6F0}"/>
        </Anchor>
        <Assign userId="S::ccperdomo@minenergia.gov.co::0ad8fa40-de5f-4b6f-b7a0-24037e236f04" userName="CINDY CATALINA PERDOMO ESCOBAR" userProvider="AD"/>
      </Event>
      <Event time="2024-12-30T15:40:53.98" id="{CE2165FC-9033-47BE-A93F-6740C446CCDC}">
        <Attribution userId="S::lvbermudez@minenergia.gov.co::48ee80ac-7d06-45e9-adba-2cfd8af7f361" userName="LAURA VIVIANNE BERMUDEZ FRANCO" userProvider="AD"/>
        <Anchor>
          <Comment id="{FA127512-A332-4D11-8637-A30AF7BAC6F0}"/>
        </Anchor>
        <SetTitle title="@CINDY CATALINA PERDOMO ESCOBAR dados los productos de este indicador, el indicador de resultado debería ser más amplio. Es decir, se debería hablar de Distritos Mineros delimitados, puesto que su delimitación implica todo lo que está en los productos."/>
      </Event>
    </History>
  </Task>
  <Task id="{6F557BE0-AADB-4E1E-BE66-AB01ECF57F41}">
    <Anchor>
      <Comment id="{5ADC1A5C-A405-4B07-ADFF-21F0CCA87E27}"/>
    </Anchor>
    <History>
      <Event time="2024-12-30T15:33:54.47" id="{B11CFD87-FC18-48B6-A9ED-981E8B7074B9}">
        <Attribution userId="S::lvbermudez@minenergia.gov.co::48ee80ac-7d06-45e9-adba-2cfd8af7f361" userName="LAURA VIVIANNE BERMUDEZ FRANCO" userProvider="AD"/>
        <Anchor>
          <Comment id="{5ADC1A5C-A405-4B07-ADFF-21F0CCA87E27}"/>
        </Anchor>
        <Create/>
      </Event>
      <Event time="2024-12-30T15:33:54.47" id="{DC30633B-4D22-4119-B07F-58C5C21AF57F}">
        <Attribution userId="S::lvbermudez@minenergia.gov.co::48ee80ac-7d06-45e9-adba-2cfd8af7f361" userName="LAURA VIVIANNE BERMUDEZ FRANCO" userProvider="AD"/>
        <Anchor>
          <Comment id="{5ADC1A5C-A405-4B07-ADFF-21F0CCA87E27}"/>
        </Anchor>
        <Assign userId="S::ccperdomo@minenergia.gov.co::0ad8fa40-de5f-4b6f-b7a0-24037e236f04" userName="CINDY CATALINA PERDOMO ESCOBAR" userProvider="AD"/>
      </Event>
      <Event time="2024-12-30T15:33:54.47" id="{E6180600-2E7D-4B38-A8F2-AF8502311320}">
        <Attribution userId="S::lvbermudez@minenergia.gov.co::48ee80ac-7d06-45e9-adba-2cfd8af7f361" userName="LAURA VIVIANNE BERMUDEZ FRANCO" userProvider="AD"/>
        <Anchor>
          <Comment id="{5ADC1A5C-A405-4B07-ADFF-21F0CCA87E27}"/>
        </Anchor>
        <SetTitle title="@CINDY CATALINA PERDOMO ESCOBAR si es un solo documento, dejarlo como documento elaborado..."/>
      </Event>
    </History>
  </Task>
  <Task id="{821F3CE5-C5F7-46FC-8837-6B15D766C0ED}">
    <Anchor>
      <Comment id="{520BDC23-4646-4318-8570-46BB86EF6E27}"/>
    </Anchor>
    <History>
      <Event time="2024-12-30T14:39:41.83" id="{FF8D9AF2-FA32-4D02-9CC6-534F2F5095D6}">
        <Attribution userId="S::lvbermudez@minenergia.gov.co::48ee80ac-7d06-45e9-adba-2cfd8af7f361" userName="LAURA VIVIANNE BERMUDEZ FRANCO" userProvider="AD"/>
        <Anchor>
          <Comment id="{520BDC23-4646-4318-8570-46BB86EF6E27}"/>
        </Anchor>
        <Create/>
      </Event>
      <Event time="2024-12-30T14:39:41.83" id="{65599F6E-8824-4CA8-A72C-24AAFEB1C435}">
        <Attribution userId="S::lvbermudez@minenergia.gov.co::48ee80ac-7d06-45e9-adba-2cfd8af7f361" userName="LAURA VIVIANNE BERMUDEZ FRANCO" userProvider="AD"/>
        <Anchor>
          <Comment id="{520BDC23-4646-4318-8570-46BB86EF6E27}"/>
        </Anchor>
        <Assign userId="S::ccperdomo@minenergia.gov.co::0ad8fa40-de5f-4b6f-b7a0-24037e236f04" userName="CINDY CATALINA PERDOMO ESCOBAR" userProvider="AD"/>
      </Event>
      <Event time="2024-12-30T14:39:41.83" id="{E18488A2-DD9F-45A7-9E28-F2E2CA3D112F}">
        <Attribution userId="S::lvbermudez@minenergia.gov.co::48ee80ac-7d06-45e9-adba-2cfd8af7f361" userName="LAURA VIVIANNE BERMUDEZ FRANCO" userProvider="AD"/>
        <Anchor>
          <Comment id="{520BDC23-4646-4318-8570-46BB86EF6E27}"/>
        </Anchor>
        <SetTitle title="@CINDY CATALINA PERDOMO ESCOBAR revisar el indicador, qué implica que sean gestionadas? Que tengan recursos, que haya convenios?? Ver qué producto se puede asociar a esa gestión"/>
      </Event>
    </History>
  </Task>
  <Task id="{2B94CCEA-CD7A-4897-90BA-CDA30B1DD1A5}">
    <Anchor>
      <Comment id="{405452D5-0D30-4E6E-83F0-23BA4D7B2CA3}"/>
    </Anchor>
    <History>
      <Event time="2024-12-30T15:37:27.67" id="{308CD7C9-1D10-4335-9C2C-B969C8E397AE}">
        <Attribution userId="S::lvbermudez@minenergia.gov.co::48ee80ac-7d06-45e9-adba-2cfd8af7f361" userName="LAURA VIVIANNE BERMUDEZ FRANCO" userProvider="AD"/>
        <Anchor>
          <Comment id="{405452D5-0D30-4E6E-83F0-23BA4D7B2CA3}"/>
        </Anchor>
        <Create/>
      </Event>
      <Event time="2024-12-30T15:37:27.67" id="{76979F3D-92E2-4DE5-B0F7-C51F89553AE3}">
        <Attribution userId="S::lvbermudez@minenergia.gov.co::48ee80ac-7d06-45e9-adba-2cfd8af7f361" userName="LAURA VIVIANNE BERMUDEZ FRANCO" userProvider="AD"/>
        <Anchor>
          <Comment id="{405452D5-0D30-4E6E-83F0-23BA4D7B2CA3}"/>
        </Anchor>
        <Assign userId="S::ccperdomo@minenergia.gov.co::0ad8fa40-de5f-4b6f-b7a0-24037e236f04" userName="CINDY CATALINA PERDOMO ESCOBAR" userProvider="AD"/>
      </Event>
      <Event time="2024-12-30T15:37:27.67" id="{C490FFEB-9218-475D-A19D-C8EF7CF5441B}">
        <Attribution userId="S::lvbermudez@minenergia.gov.co::48ee80ac-7d06-45e9-adba-2cfd8af7f361" userName="LAURA VIVIANNE BERMUDEZ FRANCO" userProvider="AD"/>
        <Anchor>
          <Comment id="{405452D5-0D30-4E6E-83F0-23BA4D7B2CA3}"/>
        </Anchor>
        <SetTitle title="@CINDY CATALINA PERDOMO ESCOBAR la redacción del indicador es confusa. Cómo se va a hacer ese acompañamiento técnico? Capacitaciones??"/>
      </Event>
    </History>
  </Task>
</Tasks>
</file>

<file path=xl/documenttasks/documenttask3.xml><?xml version="1.0" encoding="utf-8"?>
<Tasks xmlns="http://schemas.microsoft.com/office/tasks/2019/documenttasks">
  <Task id="{D7FEC308-EAFC-4B6A-A8CC-C9F6B2A9C90F}">
    <Anchor>
      <Comment id="{84719B2E-190E-4378-AFB2-3B146F7EE16A}"/>
    </Anchor>
    <History>
      <Event time="2024-12-30T14:41:07.61" id="{63486141-C805-486A-9605-27708DC0F8E8}">
        <Attribution userId="S::lvbermudez@minenergia.gov.co::48ee80ac-7d06-45e9-adba-2cfd8af7f361" userName="LAURA VIVIANNE BERMUDEZ FRANCO" userProvider="AD"/>
        <Anchor>
          <Comment id="{84719B2E-190E-4378-AFB2-3B146F7EE16A}"/>
        </Anchor>
        <Create/>
      </Event>
      <Event time="2024-12-30T14:41:07.61" id="{5E8CC8AD-CD07-4411-BF71-CC5BD252F909}">
        <Attribution userId="S::lvbermudez@minenergia.gov.co::48ee80ac-7d06-45e9-adba-2cfd8af7f361" userName="LAURA VIVIANNE BERMUDEZ FRANCO" userProvider="AD"/>
        <Anchor>
          <Comment id="{84719B2E-190E-4378-AFB2-3B146F7EE16A}"/>
        </Anchor>
        <Assign userId="S::ccperdomo@minenergia.gov.co::0ad8fa40-de5f-4b6f-b7a0-24037e236f04" userName="CINDY CATALINA PERDOMO ESCOBAR" userProvider="AD"/>
      </Event>
      <Event time="2024-12-30T14:41:07.61" id="{1831D6B8-92E4-42D7-A6A1-8599840211E9}">
        <Attribution userId="S::lvbermudez@minenergia.gov.co::48ee80ac-7d06-45e9-adba-2cfd8af7f361" userName="LAURA VIVIANNE BERMUDEZ FRANCO" userProvider="AD"/>
        <Anchor>
          <Comment id="{84719B2E-190E-4378-AFB2-3B146F7EE16A}"/>
        </Anchor>
        <SetTitle title="@CINDY CATALINA PERDOMO ESCOBAR cómo se va a medir la vinculación de esos mineros al proceso de fortalecimiento? Mineros inscritos en algún programa, por ejemplo?"/>
      </Event>
    </History>
  </Task>
  <Task id="{A4061115-854B-4D96-ACF0-3E55B32E9E1F}">
    <Anchor>
      <Comment id="{54B46C06-438B-4260-8341-136F17405021}"/>
    </Anchor>
    <History>
      <Event time="2024-12-30T15:35:01.66" id="{AE3DB601-89FB-49E2-B677-496DFF8804BB}">
        <Attribution userId="S::lvbermudez@minenergia.gov.co::48ee80ac-7d06-45e9-adba-2cfd8af7f361" userName="LAURA VIVIANNE BERMUDEZ FRANCO" userProvider="AD"/>
        <Anchor>
          <Comment id="{54B46C06-438B-4260-8341-136F17405021}"/>
        </Anchor>
        <Create/>
      </Event>
      <Event time="2024-12-30T15:35:01.66" id="{3060B5FA-6829-4510-9CB8-0F7FFA2786EC}">
        <Attribution userId="S::lvbermudez@minenergia.gov.co::48ee80ac-7d06-45e9-adba-2cfd8af7f361" userName="LAURA VIVIANNE BERMUDEZ FRANCO" userProvider="AD"/>
        <Anchor>
          <Comment id="{54B46C06-438B-4260-8341-136F17405021}"/>
        </Anchor>
        <Assign userId="S::ccperdomo@minenergia.gov.co::0ad8fa40-de5f-4b6f-b7a0-24037e236f04" userName="CINDY CATALINA PERDOMO ESCOBAR" userProvider="AD"/>
      </Event>
      <Event time="2024-12-30T15:35:01.66" id="{72478A71-E39F-4045-BD64-10871070939C}">
        <Attribution userId="S::lvbermudez@minenergia.gov.co::48ee80ac-7d06-45e9-adba-2cfd8af7f361" userName="LAURA VIVIANNE BERMUDEZ FRANCO" userProvider="AD"/>
        <Anchor>
          <Comment id="{54B46C06-438B-4260-8341-136F17405021}"/>
        </Anchor>
        <SetTitle title="@CINDY CATALINA PERDOMO ESCOBAR estos proyectos de primera producción estarían enfocados en minerales? si es así, la temática no debería ser integración regional. revisar por favor"/>
      </Event>
    </History>
  </Task>
  <Task id="{55F56758-205E-46A9-B45D-3F56D924FDF9}">
    <Anchor>
      <Comment id="{71FBE1A6-30A5-4C3A-9375-788457930B01}"/>
    </Anchor>
    <History>
      <Event time="2024-12-30T14:39:41.83" id="{FF8D9AF2-FA32-4D02-9CC6-534F2F5095D6}">
        <Attribution userId="S::lvbermudez@minenergia.gov.co::48ee80ac-7d06-45e9-adba-2cfd8af7f361" userName="LAURA VIVIANNE BERMUDEZ FRANCO" userProvider="AD"/>
        <Anchor>
          <Comment id="{71FBE1A6-30A5-4C3A-9375-788457930B01}"/>
        </Anchor>
        <Create/>
      </Event>
      <Event time="2024-12-30T14:39:41.83" id="{65599F6E-8824-4CA8-A72C-24AAFEB1C435}">
        <Attribution userId="S::lvbermudez@minenergia.gov.co::48ee80ac-7d06-45e9-adba-2cfd8af7f361" userName="LAURA VIVIANNE BERMUDEZ FRANCO" userProvider="AD"/>
        <Anchor>
          <Comment id="{71FBE1A6-30A5-4C3A-9375-788457930B01}"/>
        </Anchor>
        <Assign userId="S::ccperdomo@minenergia.gov.co::0ad8fa40-de5f-4b6f-b7a0-24037e236f04" userName="CINDY CATALINA PERDOMO ESCOBAR" userProvider="AD"/>
      </Event>
      <Event time="2024-12-30T14:39:41.83" id="{E18488A2-DD9F-45A7-9E28-F2E2CA3D112F}">
        <Attribution userId="S::lvbermudez@minenergia.gov.co::48ee80ac-7d06-45e9-adba-2cfd8af7f361" userName="LAURA VIVIANNE BERMUDEZ FRANCO" userProvider="AD"/>
        <Anchor>
          <Comment id="{71FBE1A6-30A5-4C3A-9375-788457930B01}"/>
        </Anchor>
        <SetTitle title="@CINDY CATALINA PERDOMO ESCOBAR revisar el indicador, qué implica que sean gestionadas? Que tengan recursos, que haya convenios?? Ver qué producto se puede asociar a esa gestión"/>
      </Event>
    </History>
  </Task>
  <Task id="{28A5BA7C-594C-464D-8120-9874D5A3E6FA}">
    <Anchor>
      <Comment id="{E16DD285-AFE9-44FD-BF5B-3ADCAC5EDB79}"/>
    </Anchor>
    <History>
      <Event time="2024-12-30T15:37:27.67" id="{308CD7C9-1D10-4335-9C2C-B969C8E397AE}">
        <Attribution userId="S::lvbermudez@minenergia.gov.co::48ee80ac-7d06-45e9-adba-2cfd8af7f361" userName="LAURA VIVIANNE BERMUDEZ FRANCO" userProvider="AD"/>
        <Anchor>
          <Comment id="{E16DD285-AFE9-44FD-BF5B-3ADCAC5EDB79}"/>
        </Anchor>
        <Create/>
      </Event>
      <Event time="2024-12-30T15:37:27.67" id="{76979F3D-92E2-4DE5-B0F7-C51F89553AE3}">
        <Attribution userId="S::lvbermudez@minenergia.gov.co::48ee80ac-7d06-45e9-adba-2cfd8af7f361" userName="LAURA VIVIANNE BERMUDEZ FRANCO" userProvider="AD"/>
        <Anchor>
          <Comment id="{E16DD285-AFE9-44FD-BF5B-3ADCAC5EDB79}"/>
        </Anchor>
        <Assign userId="S::ccperdomo@minenergia.gov.co::0ad8fa40-de5f-4b6f-b7a0-24037e236f04" userName="CINDY CATALINA PERDOMO ESCOBAR" userProvider="AD"/>
      </Event>
      <Event time="2024-12-30T15:37:27.67" id="{C490FFEB-9218-475D-A19D-C8EF7CF5441B}">
        <Attribution userId="S::lvbermudez@minenergia.gov.co::48ee80ac-7d06-45e9-adba-2cfd8af7f361" userName="LAURA VIVIANNE BERMUDEZ FRANCO" userProvider="AD"/>
        <Anchor>
          <Comment id="{E16DD285-AFE9-44FD-BF5B-3ADCAC5EDB79}"/>
        </Anchor>
        <SetTitle title="@CINDY CATALINA PERDOMO ESCOBAR la redacción del indicador es confusa. Cómo se va a hacer ese acompañamiento técnico? Capacitaciones??"/>
      </Event>
    </History>
  </Task>
  <Task id="{53D750AF-BEB1-43CB-BC3E-B97F613EC396}">
    <Anchor>
      <Comment id="{6918AC64-64FC-4C69-BE33-A3415D192CB4}"/>
    </Anchor>
    <History>
      <Event time="2024-12-30T15:26:55.27" id="{447A5E96-7128-4BCC-9CC7-C2B494814E69}">
        <Attribution userId="S::lvbermudez@minenergia.gov.co::48ee80ac-7d06-45e9-adba-2cfd8af7f361" userName="LAURA VIVIANNE BERMUDEZ FRANCO" userProvider="AD"/>
        <Anchor>
          <Comment id="{6918AC64-64FC-4C69-BE33-A3415D192CB4}"/>
        </Anchor>
        <Create/>
      </Event>
      <Event time="2024-12-30T15:26:55.27" id="{F3EDB3DB-6B7B-48F0-9189-BC06FA35C853}">
        <Attribution userId="S::lvbermudez@minenergia.gov.co::48ee80ac-7d06-45e9-adba-2cfd8af7f361" userName="LAURA VIVIANNE BERMUDEZ FRANCO" userProvider="AD"/>
        <Anchor>
          <Comment id="{6918AC64-64FC-4C69-BE33-A3415D192CB4}"/>
        </Anchor>
        <Assign userId="S::ccperdomo@minenergia.gov.co::0ad8fa40-de5f-4b6f-b7a0-24037e236f04" userName="CINDY CATALINA PERDOMO ESCOBAR" userProvider="AD"/>
      </Event>
      <Event time="2024-12-30T15:26:55.27" id="{483B3D25-15F8-4A59-929B-E2C211A9E68E}">
        <Attribution userId="S::lvbermudez@minenergia.gov.co::48ee80ac-7d06-45e9-adba-2cfd8af7f361" userName="LAURA VIVIANNE BERMUDEZ FRANCO" userProvider="AD"/>
        <Anchor>
          <Comment id="{6918AC64-64FC-4C69-BE33-A3415D192CB4}"/>
        </Anchor>
        <SetTitle title="@CINDY CATALINA PERDOMO ESCOBAR cómo se van a fortalecer estas asambleas?? Cambiar el verbo. Si por ejemplo el fortalecimiento se va a dar a través de capacitaciones, entonces lo que se debe medir son asambleas capacitadas."/>
      </Event>
    </History>
  </Task>
  <Task id="{44962EBA-55A2-434B-86C1-8494C28FFE00}">
    <Anchor>
      <Comment id="{E20F1BEF-8B24-4467-B48E-D5DF3D178F4F}"/>
    </Anchor>
    <History>
      <Event time="2024-12-30T14:48:44.02" id="{384F0D77-0D3B-46B0-B563-1708609DD100}">
        <Attribution userId="S::lvbermudez@minenergia.gov.co::48ee80ac-7d06-45e9-adba-2cfd8af7f361" userName="LAURA VIVIANNE BERMUDEZ FRANCO" userProvider="AD"/>
        <Anchor>
          <Comment id="{E20F1BEF-8B24-4467-B48E-D5DF3D178F4F}"/>
        </Anchor>
        <Create/>
      </Event>
      <Event time="2024-12-30T14:48:44.02" id="{E99B4637-A142-4892-9DEE-770A21FA7CD1}">
        <Attribution userId="S::lvbermudez@minenergia.gov.co::48ee80ac-7d06-45e9-adba-2cfd8af7f361" userName="LAURA VIVIANNE BERMUDEZ FRANCO" userProvider="AD"/>
        <Anchor>
          <Comment id="{E20F1BEF-8B24-4467-B48E-D5DF3D178F4F}"/>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E20F1BEF-8B24-4467-B48E-D5DF3D178F4F}"/>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574B1FBD-066B-4308-ACAF-D27CCA2C94A0}">
    <Anchor>
      <Comment id="{DF4D34F3-A4B8-48AD-9A89-BE8AAA546EC7}"/>
    </Anchor>
    <History>
      <Event time="2024-12-30T15:21:36.37" id="{A383B170-8BDE-4628-B77F-055B48913CBA}">
        <Attribution userId="S::lvbermudez@minenergia.gov.co::48ee80ac-7d06-45e9-adba-2cfd8af7f361" userName="LAURA VIVIANNE BERMUDEZ FRANCO" userProvider="AD"/>
        <Anchor>
          <Comment id="{DF4D34F3-A4B8-48AD-9A89-BE8AAA546EC7}"/>
        </Anchor>
        <Create/>
      </Event>
      <Event time="2024-12-30T15:21:36.37" id="{5C45AB27-2285-4277-9BEA-1638B84C7754}">
        <Attribution userId="S::lvbermudez@minenergia.gov.co::48ee80ac-7d06-45e9-adba-2cfd8af7f361" userName="LAURA VIVIANNE BERMUDEZ FRANCO" userProvider="AD"/>
        <Anchor>
          <Comment id="{DF4D34F3-A4B8-48AD-9A89-BE8AAA546EC7}"/>
        </Anchor>
        <Assign userId="S::ccperdomo@minenergia.gov.co::0ad8fa40-de5f-4b6f-b7a0-24037e236f04" userName="CINDY CATALINA PERDOMO ESCOBAR" userProvider="AD"/>
      </Event>
      <Event time="2024-12-30T15:21:36.37" id="{EC45D0F9-2154-4660-A528-32AAFB1A3ADF}">
        <Attribution userId="S::lvbermudez@minenergia.gov.co::48ee80ac-7d06-45e9-adba-2cfd8af7f361" userName="LAURA VIVIANNE BERMUDEZ FRANCO" userProvider="AD"/>
        <Anchor>
          <Comment id="{DF4D34F3-A4B8-48AD-9A89-BE8AAA546EC7}"/>
        </Anchor>
        <SetTitle title="@CINDY CATALINA PERDOMO ESCOBAR se repite instancias. Incluir verbo..."/>
      </Event>
    </History>
  </Task>
  <Task id="{A285D8C2-7B8A-463B-9AEB-B3370DA134F7}">
    <Anchor>
      <Comment id="{06286CCB-369F-42F5-A3AD-99E9D334847F}"/>
    </Anchor>
    <History>
      <Event time="2024-12-30T15:33:54.47" id="{B11CFD87-FC18-48B6-A9ED-981E8B7074B9}">
        <Attribution userId="S::lvbermudez@minenergia.gov.co::48ee80ac-7d06-45e9-adba-2cfd8af7f361" userName="LAURA VIVIANNE BERMUDEZ FRANCO" userProvider="AD"/>
        <Anchor>
          <Comment id="{06286CCB-369F-42F5-A3AD-99E9D334847F}"/>
        </Anchor>
        <Create/>
      </Event>
      <Event time="2024-12-30T15:33:54.47" id="{DC30633B-4D22-4119-B07F-58C5C21AF57F}">
        <Attribution userId="S::lvbermudez@minenergia.gov.co::48ee80ac-7d06-45e9-adba-2cfd8af7f361" userName="LAURA VIVIANNE BERMUDEZ FRANCO" userProvider="AD"/>
        <Anchor>
          <Comment id="{06286CCB-369F-42F5-A3AD-99E9D334847F}"/>
        </Anchor>
        <Assign userId="S::ccperdomo@minenergia.gov.co::0ad8fa40-de5f-4b6f-b7a0-24037e236f04" userName="CINDY CATALINA PERDOMO ESCOBAR" userProvider="AD"/>
      </Event>
      <Event time="2024-12-30T15:33:54.47" id="{E6180600-2E7D-4B38-A8F2-AF8502311320}">
        <Attribution userId="S::lvbermudez@minenergia.gov.co::48ee80ac-7d06-45e9-adba-2cfd8af7f361" userName="LAURA VIVIANNE BERMUDEZ FRANCO" userProvider="AD"/>
        <Anchor>
          <Comment id="{06286CCB-369F-42F5-A3AD-99E9D334847F}"/>
        </Anchor>
        <SetTitle title="@CINDY CATALINA PERDOMO ESCOBAR si es un solo documento, dejarlo como documento elaborado..."/>
      </Event>
    </History>
  </Task>
  <Task id="{026356D5-73AF-46BF-BEBC-F920974AA98A}">
    <Anchor>
      <Comment id="{D70D87B2-A13A-4AA1-99F0-9A3FD0087863}"/>
    </Anchor>
    <History>
      <Event time="2024-12-30T15:43:37.86" id="{CDC18F7C-E5CB-4F9D-8175-321F9C5F178D}">
        <Attribution userId="S::lvbermudez@minenergia.gov.co::48ee80ac-7d06-45e9-adba-2cfd8af7f361" userName="LAURA VIVIANNE BERMUDEZ FRANCO" userProvider="AD"/>
        <Anchor>
          <Comment id="{D70D87B2-A13A-4AA1-99F0-9A3FD0087863}"/>
        </Anchor>
        <Create/>
      </Event>
      <Event time="2024-12-30T15:43:37.86" id="{756DF5A8-9656-46B6-B6EB-88B5FB1E8197}">
        <Attribution userId="S::lvbermudez@minenergia.gov.co::48ee80ac-7d06-45e9-adba-2cfd8af7f361" userName="LAURA VIVIANNE BERMUDEZ FRANCO" userProvider="AD"/>
        <Anchor>
          <Comment id="{D70D87B2-A13A-4AA1-99F0-9A3FD0087863}"/>
        </Anchor>
        <Assign userId="S::ccperdomo@minenergia.gov.co::0ad8fa40-de5f-4b6f-b7a0-24037e236f04" userName="CINDY CATALINA PERDOMO ESCOBAR" userProvider="AD"/>
      </Event>
      <Event time="2024-12-30T15:43:37.86" id="{F231DE21-8E9A-4A58-AFC6-E2F347F2C7A6}">
        <Attribution userId="S::lvbermudez@minenergia.gov.co::48ee80ac-7d06-45e9-adba-2cfd8af7f361" userName="LAURA VIVIANNE BERMUDEZ FRANCO" userProvider="AD"/>
        <Anchor>
          <Comment id="{D70D87B2-A13A-4AA1-99F0-9A3FD0087863}"/>
        </Anchor>
        <SetTitle title="@CINDY CATALINA PERDOMO ESCOBAR dado que en los productos se habla de elaboración del proyecto de resolución y actas para su socialización, se debería pensar en un indicador de resultado más amplio que haga referencia a la publicación y socialización …"/>
      </Event>
    </History>
  </Task>
  <Task id="{383ED4D6-8D1B-4652-8641-AF93835EE496}">
    <Anchor>
      <Comment id="{23CA1987-B4E0-496F-A3D8-76200ED587D0}"/>
    </Anchor>
    <History>
      <Event time="2024-12-30T15:45:00.23" id="{1B4F60FC-7B67-4815-BB0E-3478070D92DF}">
        <Attribution userId="S::lvbermudez@minenergia.gov.co::48ee80ac-7d06-45e9-adba-2cfd8af7f361" userName="LAURA VIVIANNE BERMUDEZ FRANCO" userProvider="AD"/>
        <Anchor>
          <Comment id="{23CA1987-B4E0-496F-A3D8-76200ED587D0}"/>
        </Anchor>
        <Create/>
      </Event>
      <Event time="2024-12-30T15:45:00.23" id="{9479C43D-C532-4DF7-9997-2D68D508EAA1}">
        <Attribution userId="S::lvbermudez@minenergia.gov.co::48ee80ac-7d06-45e9-adba-2cfd8af7f361" userName="LAURA VIVIANNE BERMUDEZ FRANCO" userProvider="AD"/>
        <Anchor>
          <Comment id="{23CA1987-B4E0-496F-A3D8-76200ED587D0}"/>
        </Anchor>
        <Assign userId="S::ccperdomo@minenergia.gov.co::0ad8fa40-de5f-4b6f-b7a0-24037e236f04" userName="CINDY CATALINA PERDOMO ESCOBAR" userProvider="AD"/>
      </Event>
      <Event time="2024-12-30T15:45:00.23" id="{BA5C53AF-CB8B-4719-813C-2FC713F630B3}">
        <Attribution userId="S::lvbermudez@minenergia.gov.co::48ee80ac-7d06-45e9-adba-2cfd8af7f361" userName="LAURA VIVIANNE BERMUDEZ FRANCO" userProvider="AD"/>
        <Anchor>
          <Comment id="{23CA1987-B4E0-496F-A3D8-76200ED587D0}"/>
        </Anchor>
        <SetTitle title="@CINDY CATALINA PERDOMO ESCOBAR más que la matriz, se debería poner un indicador con el monto de dinero movilizado para la inversión y la meta debería estar dada en $ o USD, según se proyecte."/>
      </Event>
    </History>
  </Task>
  <Task id="{5CE110E2-36D8-4401-B4BE-BFA3B1CFE148}">
    <Anchor>
      <Comment id="{CB9DE57C-5392-4560-9349-4F08EB28D1A7}"/>
    </Anchor>
    <History>
      <Event time="2024-12-30T14:48:44.02" id="{384F0D77-0D3B-46B0-B563-1708609DD100}">
        <Attribution userId="S::lvbermudez@minenergia.gov.co::48ee80ac-7d06-45e9-adba-2cfd8af7f361" userName="LAURA VIVIANNE BERMUDEZ FRANCO" userProvider="AD"/>
        <Anchor>
          <Comment id="{CB9DE57C-5392-4560-9349-4F08EB28D1A7}"/>
        </Anchor>
        <Create/>
      </Event>
      <Event time="2024-12-30T14:48:44.02" id="{E99B4637-A142-4892-9DEE-770A21FA7CD1}">
        <Attribution userId="S::lvbermudez@minenergia.gov.co::48ee80ac-7d06-45e9-adba-2cfd8af7f361" userName="LAURA VIVIANNE BERMUDEZ FRANCO" userProvider="AD"/>
        <Anchor>
          <Comment id="{CB9DE57C-5392-4560-9349-4F08EB28D1A7}"/>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CB9DE57C-5392-4560-9349-4F08EB28D1A7}"/>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E52BA5F3-19CF-49FF-A07E-EA666882FB1B}">
    <Anchor>
      <Comment id="{0B9C2A99-F35A-49E9-9CCD-9DBC87CC3CF3}"/>
    </Anchor>
    <History>
      <Event time="2024-12-30T15:40:53.98" id="{5E12BC14-B6CA-4359-ACC1-6C0036445AE2}">
        <Attribution userId="S::lvbermudez@minenergia.gov.co::48ee80ac-7d06-45e9-adba-2cfd8af7f361" userName="LAURA VIVIANNE BERMUDEZ FRANCO" userProvider="AD"/>
        <Anchor>
          <Comment id="{0B9C2A99-F35A-49E9-9CCD-9DBC87CC3CF3}"/>
        </Anchor>
        <Create/>
      </Event>
      <Event time="2024-12-30T15:40:53.98" id="{E94E44C6-D846-4F2E-BE6F-F174CFB6B566}">
        <Attribution userId="S::lvbermudez@minenergia.gov.co::48ee80ac-7d06-45e9-adba-2cfd8af7f361" userName="LAURA VIVIANNE BERMUDEZ FRANCO" userProvider="AD"/>
        <Anchor>
          <Comment id="{0B9C2A99-F35A-49E9-9CCD-9DBC87CC3CF3}"/>
        </Anchor>
        <Assign userId="S::ccperdomo@minenergia.gov.co::0ad8fa40-de5f-4b6f-b7a0-24037e236f04" userName="CINDY CATALINA PERDOMO ESCOBAR" userProvider="AD"/>
      </Event>
      <Event time="2024-12-30T15:40:53.98" id="{CE2165FC-9033-47BE-A93F-6740C446CCDC}">
        <Attribution userId="S::lvbermudez@minenergia.gov.co::48ee80ac-7d06-45e9-adba-2cfd8af7f361" userName="LAURA VIVIANNE BERMUDEZ FRANCO" userProvider="AD"/>
        <Anchor>
          <Comment id="{0B9C2A99-F35A-49E9-9CCD-9DBC87CC3CF3}"/>
        </Anchor>
        <SetTitle title="@CINDY CATALINA PERDOMO ESCOBAR dados los productos de este indicador, el indicador de resultado debería ser más amplio. Es decir, se debería hablar de Distritos Mineros delimitados, puesto que su delimitación implica todo lo que está en los productos."/>
      </Event>
    </History>
  </Task>
</Tasks>
</file>

<file path=xl/documenttasks/documenttask4.xml><?xml version="1.0" encoding="utf-8"?>
<Tasks xmlns="http://schemas.microsoft.com/office/tasks/2019/documenttasks">
  <Task id="{F2DB4164-759D-41DB-B640-D9577AD3C720}">
    <Anchor>
      <Comment id="{C043E366-8239-494D-A4F1-996A6D764214}"/>
    </Anchor>
    <History>
      <Event time="2024-12-30T14:48:44.02" id="{384F0D77-0D3B-46B0-B563-1708609DD100}">
        <Attribution userId="S::lvbermudez@minenergia.gov.co::48ee80ac-7d06-45e9-adba-2cfd8af7f361" userName="LAURA VIVIANNE BERMUDEZ FRANCO" userProvider="AD"/>
        <Anchor>
          <Comment id="{C043E366-8239-494D-A4F1-996A6D764214}"/>
        </Anchor>
        <Create/>
      </Event>
      <Event time="2024-12-30T14:48:44.02" id="{E99B4637-A142-4892-9DEE-770A21FA7CD1}">
        <Attribution userId="S::lvbermudez@minenergia.gov.co::48ee80ac-7d06-45e9-adba-2cfd8af7f361" userName="LAURA VIVIANNE BERMUDEZ FRANCO" userProvider="AD"/>
        <Anchor>
          <Comment id="{C043E366-8239-494D-A4F1-996A6D764214}"/>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C043E366-8239-494D-A4F1-996A6D764214}"/>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3E557E6D-170E-4C97-8C64-BBA32BF5F31D}">
    <Anchor>
      <Comment id="{1EE9E85C-8DE8-4261-ABEA-86C37505BF88}"/>
    </Anchor>
    <History>
      <Event time="2024-12-30T15:45:00.23" id="{1B4F60FC-7B67-4815-BB0E-3478070D92DF}">
        <Attribution userId="S::lvbermudez@minenergia.gov.co::48ee80ac-7d06-45e9-adba-2cfd8af7f361" userName="LAURA VIVIANNE BERMUDEZ FRANCO" userProvider="AD"/>
        <Anchor>
          <Comment id="{1EE9E85C-8DE8-4261-ABEA-86C37505BF88}"/>
        </Anchor>
        <Create/>
      </Event>
      <Event time="2024-12-30T15:45:00.23" id="{9479C43D-C532-4DF7-9997-2D68D508EAA1}">
        <Attribution userId="S::lvbermudez@minenergia.gov.co::48ee80ac-7d06-45e9-adba-2cfd8af7f361" userName="LAURA VIVIANNE BERMUDEZ FRANCO" userProvider="AD"/>
        <Anchor>
          <Comment id="{1EE9E85C-8DE8-4261-ABEA-86C37505BF88}"/>
        </Anchor>
        <Assign userId="S::ccperdomo@minenergia.gov.co::0ad8fa40-de5f-4b6f-b7a0-24037e236f04" userName="CINDY CATALINA PERDOMO ESCOBAR" userProvider="AD"/>
      </Event>
      <Event time="2024-12-30T15:45:00.23" id="{BA5C53AF-CB8B-4719-813C-2FC713F630B3}">
        <Attribution userId="S::lvbermudez@minenergia.gov.co::48ee80ac-7d06-45e9-adba-2cfd8af7f361" userName="LAURA VIVIANNE BERMUDEZ FRANCO" userProvider="AD"/>
        <Anchor>
          <Comment id="{1EE9E85C-8DE8-4261-ABEA-86C37505BF88}"/>
        </Anchor>
        <SetTitle title="@CINDY CATALINA PERDOMO ESCOBAR más que la matriz, se debería poner un indicador con el monto de dinero movilizado para la inversión y la meta debería estar dada en $ o USD, según se proyecte."/>
      </Event>
    </History>
  </Task>
  <Task id="{D1455C85-4A94-4E72-BE59-7707457CEB83}">
    <Anchor>
      <Comment id="{3F32004A-44AD-4406-953A-BCB18CEED780}"/>
    </Anchor>
    <History>
      <Event time="2024-12-30T15:35:01.66" id="{AE3DB601-89FB-49E2-B677-496DFF8804BB}">
        <Attribution userId="S::lvbermudez@minenergia.gov.co::48ee80ac-7d06-45e9-adba-2cfd8af7f361" userName="LAURA VIVIANNE BERMUDEZ FRANCO" userProvider="AD"/>
        <Anchor>
          <Comment id="{3F32004A-44AD-4406-953A-BCB18CEED780}"/>
        </Anchor>
        <Create/>
      </Event>
      <Event time="2024-12-30T15:35:01.66" id="{3060B5FA-6829-4510-9CB8-0F7FFA2786EC}">
        <Attribution userId="S::lvbermudez@minenergia.gov.co::48ee80ac-7d06-45e9-adba-2cfd8af7f361" userName="LAURA VIVIANNE BERMUDEZ FRANCO" userProvider="AD"/>
        <Anchor>
          <Comment id="{3F32004A-44AD-4406-953A-BCB18CEED780}"/>
        </Anchor>
        <Assign userId="S::ccperdomo@minenergia.gov.co::0ad8fa40-de5f-4b6f-b7a0-24037e236f04" userName="CINDY CATALINA PERDOMO ESCOBAR" userProvider="AD"/>
      </Event>
      <Event time="2024-12-30T15:35:01.66" id="{72478A71-E39F-4045-BD64-10871070939C}">
        <Attribution userId="S::lvbermudez@minenergia.gov.co::48ee80ac-7d06-45e9-adba-2cfd8af7f361" userName="LAURA VIVIANNE BERMUDEZ FRANCO" userProvider="AD"/>
        <Anchor>
          <Comment id="{3F32004A-44AD-4406-953A-BCB18CEED780}"/>
        </Anchor>
        <SetTitle title="@CINDY CATALINA PERDOMO ESCOBAR estos proyectos de primera producción estarían enfocados en minerales? si es así, la temática no debería ser integración regional. revisar por favor"/>
      </Event>
    </History>
  </Task>
  <Task id="{683EF189-A9AF-4B4F-BE0A-FE1E9CD20081}">
    <Anchor>
      <Comment id="{25EA7D62-A939-40FF-9AC9-C96D9598E0E2}"/>
    </Anchor>
    <History>
      <Event time="2024-12-30T15:21:36.37" id="{A383B170-8BDE-4628-B77F-055B48913CBA}">
        <Attribution userId="S::lvbermudez@minenergia.gov.co::48ee80ac-7d06-45e9-adba-2cfd8af7f361" userName="LAURA VIVIANNE BERMUDEZ FRANCO" userProvider="AD"/>
        <Anchor>
          <Comment id="{25EA7D62-A939-40FF-9AC9-C96D9598E0E2}"/>
        </Anchor>
        <Create/>
      </Event>
      <Event time="2024-12-30T15:21:36.37" id="{5C45AB27-2285-4277-9BEA-1638B84C7754}">
        <Attribution userId="S::lvbermudez@minenergia.gov.co::48ee80ac-7d06-45e9-adba-2cfd8af7f361" userName="LAURA VIVIANNE BERMUDEZ FRANCO" userProvider="AD"/>
        <Anchor>
          <Comment id="{25EA7D62-A939-40FF-9AC9-C96D9598E0E2}"/>
        </Anchor>
        <Assign userId="S::ccperdomo@minenergia.gov.co::0ad8fa40-de5f-4b6f-b7a0-24037e236f04" userName="CINDY CATALINA PERDOMO ESCOBAR" userProvider="AD"/>
      </Event>
      <Event time="2024-12-30T15:21:36.37" id="{EC45D0F9-2154-4660-A528-32AAFB1A3ADF}">
        <Attribution userId="S::lvbermudez@minenergia.gov.co::48ee80ac-7d06-45e9-adba-2cfd8af7f361" userName="LAURA VIVIANNE BERMUDEZ FRANCO" userProvider="AD"/>
        <Anchor>
          <Comment id="{25EA7D62-A939-40FF-9AC9-C96D9598E0E2}"/>
        </Anchor>
        <SetTitle title="@CINDY CATALINA PERDOMO ESCOBAR se repite instancias. Incluir verbo..."/>
      </Event>
    </History>
  </Task>
  <Task id="{05A06F8D-9A2C-4BE9-9667-A6A9E373A7DF}">
    <Anchor>
      <Comment id="{6A389647-0C59-4F19-A616-59D822BC432A}"/>
    </Anchor>
    <History>
      <Event time="2024-12-30T14:48:44.02" id="{384F0D77-0D3B-46B0-B563-1708609DD100}">
        <Attribution userId="S::lvbermudez@minenergia.gov.co::48ee80ac-7d06-45e9-adba-2cfd8af7f361" userName="LAURA VIVIANNE BERMUDEZ FRANCO" userProvider="AD"/>
        <Anchor>
          <Comment id="{6A389647-0C59-4F19-A616-59D822BC432A}"/>
        </Anchor>
        <Create/>
      </Event>
      <Event time="2024-12-30T14:48:44.02" id="{E99B4637-A142-4892-9DEE-770A21FA7CD1}">
        <Attribution userId="S::lvbermudez@minenergia.gov.co::48ee80ac-7d06-45e9-adba-2cfd8af7f361" userName="LAURA VIVIANNE BERMUDEZ FRANCO" userProvider="AD"/>
        <Anchor>
          <Comment id="{6A389647-0C59-4F19-A616-59D822BC432A}"/>
        </Anchor>
        <Assign userId="S::ccperdomo@minenergia.gov.co::0ad8fa40-de5f-4b6f-b7a0-24037e236f04" userName="CINDY CATALINA PERDOMO ESCOBAR" userProvider="AD"/>
      </Event>
      <Event time="2024-12-30T14:48:44.02" id="{CA177C6B-E35D-4B21-A573-981ED1CCB434}">
        <Attribution userId="S::lvbermudez@minenergia.gov.co::48ee80ac-7d06-45e9-adba-2cfd8af7f361" userName="LAURA VIVIANNE BERMUDEZ FRANCO" userProvider="AD"/>
        <Anchor>
          <Comment id="{6A389647-0C59-4F19-A616-59D822BC432A}"/>
        </Anchor>
        <SetTitle title="@CINDY CATALINA PERDOMO ESCOBAR el indicador de resultado no debería ser un reporte y el de producto producción de barriles por día. Se debe validar qué se quiere realizar con respecto a la producción de barriles e incluir ese verbo en el indicador de …"/>
      </Event>
    </History>
  </Task>
  <Task id="{063E7197-05D2-4BD0-BD87-04D4C075E0FC}">
    <Anchor>
      <Comment id="{4F386ED3-3734-4D41-908C-81C1308C39CF}"/>
    </Anchor>
    <History>
      <Event time="2024-12-30T15:43:37.86" id="{CDC18F7C-E5CB-4F9D-8175-321F9C5F178D}">
        <Attribution userId="S::lvbermudez@minenergia.gov.co::48ee80ac-7d06-45e9-adba-2cfd8af7f361" userName="LAURA VIVIANNE BERMUDEZ FRANCO" userProvider="AD"/>
        <Anchor>
          <Comment id="{4F386ED3-3734-4D41-908C-81C1308C39CF}"/>
        </Anchor>
        <Create/>
      </Event>
      <Event time="2024-12-30T15:43:37.86" id="{756DF5A8-9656-46B6-B6EB-88B5FB1E8197}">
        <Attribution userId="S::lvbermudez@minenergia.gov.co::48ee80ac-7d06-45e9-adba-2cfd8af7f361" userName="LAURA VIVIANNE BERMUDEZ FRANCO" userProvider="AD"/>
        <Anchor>
          <Comment id="{4F386ED3-3734-4D41-908C-81C1308C39CF}"/>
        </Anchor>
        <Assign userId="S::ccperdomo@minenergia.gov.co::0ad8fa40-de5f-4b6f-b7a0-24037e236f04" userName="CINDY CATALINA PERDOMO ESCOBAR" userProvider="AD"/>
      </Event>
      <Event time="2024-12-30T15:43:37.86" id="{F231DE21-8E9A-4A58-AFC6-E2F347F2C7A6}">
        <Attribution userId="S::lvbermudez@minenergia.gov.co::48ee80ac-7d06-45e9-adba-2cfd8af7f361" userName="LAURA VIVIANNE BERMUDEZ FRANCO" userProvider="AD"/>
        <Anchor>
          <Comment id="{4F386ED3-3734-4D41-908C-81C1308C39CF}"/>
        </Anchor>
        <SetTitle title="@CINDY CATALINA PERDOMO ESCOBAR dado que en los productos se habla de elaboración del proyecto de resolución y actas para su socialización, se debería pensar en un indicador de resultado más amplio que haga referencia a la publicación y socialización …"/>
      </Event>
    </History>
  </Task>
  <Task id="{BF82AFBB-16CD-4CF8-9107-B47131292FBA}">
    <Anchor>
      <Comment id="{43E3330F-2DBE-476B-925D-BDDF2EC9A028}"/>
    </Anchor>
    <History>
      <Event time="2024-12-30T14:39:41.83" id="{FF8D9AF2-FA32-4D02-9CC6-534F2F5095D6}">
        <Attribution userId="S::lvbermudez@minenergia.gov.co::48ee80ac-7d06-45e9-adba-2cfd8af7f361" userName="LAURA VIVIANNE BERMUDEZ FRANCO" userProvider="AD"/>
        <Anchor>
          <Comment id="{43E3330F-2DBE-476B-925D-BDDF2EC9A028}"/>
        </Anchor>
        <Create/>
      </Event>
      <Event time="2024-12-30T14:39:41.83" id="{65599F6E-8824-4CA8-A72C-24AAFEB1C435}">
        <Attribution userId="S::lvbermudez@minenergia.gov.co::48ee80ac-7d06-45e9-adba-2cfd8af7f361" userName="LAURA VIVIANNE BERMUDEZ FRANCO" userProvider="AD"/>
        <Anchor>
          <Comment id="{43E3330F-2DBE-476B-925D-BDDF2EC9A028}"/>
        </Anchor>
        <Assign userId="S::ccperdomo@minenergia.gov.co::0ad8fa40-de5f-4b6f-b7a0-24037e236f04" userName="CINDY CATALINA PERDOMO ESCOBAR" userProvider="AD"/>
      </Event>
      <Event time="2024-12-30T14:39:41.83" id="{E18488A2-DD9F-45A7-9E28-F2E2CA3D112F}">
        <Attribution userId="S::lvbermudez@minenergia.gov.co::48ee80ac-7d06-45e9-adba-2cfd8af7f361" userName="LAURA VIVIANNE BERMUDEZ FRANCO" userProvider="AD"/>
        <Anchor>
          <Comment id="{43E3330F-2DBE-476B-925D-BDDF2EC9A028}"/>
        </Anchor>
        <SetTitle title="@CINDY CATALINA PERDOMO ESCOBAR revisar el indicador, qué implica que sean gestionadas? Que tengan recursos, que haya convenios?? Ver qué producto se puede asociar a esa gestión"/>
      </Event>
    </History>
  </Task>
  <Task id="{FF7009C4-2DF0-405C-BFCD-55A4E9105764}">
    <Anchor>
      <Comment id="{5FC55DF6-342F-41B5-BD02-6CA7B61E57CA}"/>
    </Anchor>
    <History>
      <Event time="2024-12-30T15:26:55.27" id="{447A5E96-7128-4BCC-9CC7-C2B494814E69}">
        <Attribution userId="S::lvbermudez@minenergia.gov.co::48ee80ac-7d06-45e9-adba-2cfd8af7f361" userName="LAURA VIVIANNE BERMUDEZ FRANCO" userProvider="AD"/>
        <Anchor>
          <Comment id="{5FC55DF6-342F-41B5-BD02-6CA7B61E57CA}"/>
        </Anchor>
        <Create/>
      </Event>
      <Event time="2024-12-30T15:26:55.27" id="{F3EDB3DB-6B7B-48F0-9189-BC06FA35C853}">
        <Attribution userId="S::lvbermudez@minenergia.gov.co::48ee80ac-7d06-45e9-adba-2cfd8af7f361" userName="LAURA VIVIANNE BERMUDEZ FRANCO" userProvider="AD"/>
        <Anchor>
          <Comment id="{5FC55DF6-342F-41B5-BD02-6CA7B61E57CA}"/>
        </Anchor>
        <Assign userId="S::ccperdomo@minenergia.gov.co::0ad8fa40-de5f-4b6f-b7a0-24037e236f04" userName="CINDY CATALINA PERDOMO ESCOBAR" userProvider="AD"/>
      </Event>
      <Event time="2024-12-30T15:26:55.27" id="{483B3D25-15F8-4A59-929B-E2C211A9E68E}">
        <Attribution userId="S::lvbermudez@minenergia.gov.co::48ee80ac-7d06-45e9-adba-2cfd8af7f361" userName="LAURA VIVIANNE BERMUDEZ FRANCO" userProvider="AD"/>
        <Anchor>
          <Comment id="{5FC55DF6-342F-41B5-BD02-6CA7B61E57CA}"/>
        </Anchor>
        <SetTitle title="@CINDY CATALINA PERDOMO ESCOBAR cómo se van a fortalecer estas asambleas?? Cambiar el verbo. Si por ejemplo el fortalecimiento se va a dar a través de capacitaciones, entonces lo que se debe medir son asambleas capacitadas."/>
      </Event>
    </History>
  </Task>
  <Task id="{3E3013EC-89CA-4807-8EA3-F036C447D81A}">
    <Anchor>
      <Comment id="{BD873A0F-9585-4EEF-8DF0-7440298644DF}"/>
    </Anchor>
    <History>
      <Event time="2024-12-30T14:41:07.61" id="{63486141-C805-486A-9605-27708DC0F8E8}">
        <Attribution userId="S::lvbermudez@minenergia.gov.co::48ee80ac-7d06-45e9-adba-2cfd8af7f361" userName="LAURA VIVIANNE BERMUDEZ FRANCO" userProvider="AD"/>
        <Anchor>
          <Comment id="{BD873A0F-9585-4EEF-8DF0-7440298644DF}"/>
        </Anchor>
        <Create/>
      </Event>
      <Event time="2024-12-30T14:41:07.61" id="{5E8CC8AD-CD07-4411-BF71-CC5BD252F909}">
        <Attribution userId="S::lvbermudez@minenergia.gov.co::48ee80ac-7d06-45e9-adba-2cfd8af7f361" userName="LAURA VIVIANNE BERMUDEZ FRANCO" userProvider="AD"/>
        <Anchor>
          <Comment id="{BD873A0F-9585-4EEF-8DF0-7440298644DF}"/>
        </Anchor>
        <Assign userId="S::ccperdomo@minenergia.gov.co::0ad8fa40-de5f-4b6f-b7a0-24037e236f04" userName="CINDY CATALINA PERDOMO ESCOBAR" userProvider="AD"/>
      </Event>
      <Event time="2024-12-30T14:41:07.61" id="{1831D6B8-92E4-42D7-A6A1-8599840211E9}">
        <Attribution userId="S::lvbermudez@minenergia.gov.co::48ee80ac-7d06-45e9-adba-2cfd8af7f361" userName="LAURA VIVIANNE BERMUDEZ FRANCO" userProvider="AD"/>
        <Anchor>
          <Comment id="{BD873A0F-9585-4EEF-8DF0-7440298644DF}"/>
        </Anchor>
        <SetTitle title="@CINDY CATALINA PERDOMO ESCOBAR cómo se va a medir la vinculación de esos mineros al proceso de fortalecimiento? Mineros inscritos en algún programa, por ejemplo?"/>
      </Event>
    </History>
  </Task>
  <Task id="{EE8B83EE-D183-4D20-83F9-E2EB911FBFDC}">
    <Anchor>
      <Comment id="{FC56F7DB-2E01-4735-BD88-D3091F841828}"/>
    </Anchor>
    <History>
      <Event time="2024-12-30T15:37:27.67" id="{308CD7C9-1D10-4335-9C2C-B969C8E397AE}">
        <Attribution userId="S::lvbermudez@minenergia.gov.co::48ee80ac-7d06-45e9-adba-2cfd8af7f361" userName="LAURA VIVIANNE BERMUDEZ FRANCO" userProvider="AD"/>
        <Anchor>
          <Comment id="{FC56F7DB-2E01-4735-BD88-D3091F841828}"/>
        </Anchor>
        <Create/>
      </Event>
      <Event time="2024-12-30T15:37:27.67" id="{76979F3D-92E2-4DE5-B0F7-C51F89553AE3}">
        <Attribution userId="S::lvbermudez@minenergia.gov.co::48ee80ac-7d06-45e9-adba-2cfd8af7f361" userName="LAURA VIVIANNE BERMUDEZ FRANCO" userProvider="AD"/>
        <Anchor>
          <Comment id="{FC56F7DB-2E01-4735-BD88-D3091F841828}"/>
        </Anchor>
        <Assign userId="S::ccperdomo@minenergia.gov.co::0ad8fa40-de5f-4b6f-b7a0-24037e236f04" userName="CINDY CATALINA PERDOMO ESCOBAR" userProvider="AD"/>
      </Event>
      <Event time="2024-12-30T15:37:27.67" id="{C490FFEB-9218-475D-A19D-C8EF7CF5441B}">
        <Attribution userId="S::lvbermudez@minenergia.gov.co::48ee80ac-7d06-45e9-adba-2cfd8af7f361" userName="LAURA VIVIANNE BERMUDEZ FRANCO" userProvider="AD"/>
        <Anchor>
          <Comment id="{FC56F7DB-2E01-4735-BD88-D3091F841828}"/>
        </Anchor>
        <SetTitle title="@CINDY CATALINA PERDOMO ESCOBAR la redacción del indicador es confusa. Cómo se va a hacer ese acompañamiento técnico? Capacitaciones??"/>
      </Event>
    </History>
  </Task>
  <Task id="{3E44A3FB-BD8F-43DA-A03B-C305F20F0313}">
    <Anchor>
      <Comment id="{DDD5733A-7AFE-4C1F-9A52-4DFA21AC3A4C}"/>
    </Anchor>
    <History>
      <Event time="2024-12-30T15:40:53.98" id="{5E12BC14-B6CA-4359-ACC1-6C0036445AE2}">
        <Attribution userId="S::lvbermudez@minenergia.gov.co::48ee80ac-7d06-45e9-adba-2cfd8af7f361" userName="LAURA VIVIANNE BERMUDEZ FRANCO" userProvider="AD"/>
        <Anchor>
          <Comment id="{DDD5733A-7AFE-4C1F-9A52-4DFA21AC3A4C}"/>
        </Anchor>
        <Create/>
      </Event>
      <Event time="2024-12-30T15:40:53.98" id="{E94E44C6-D846-4F2E-BE6F-F174CFB6B566}">
        <Attribution userId="S::lvbermudez@minenergia.gov.co::48ee80ac-7d06-45e9-adba-2cfd8af7f361" userName="LAURA VIVIANNE BERMUDEZ FRANCO" userProvider="AD"/>
        <Anchor>
          <Comment id="{DDD5733A-7AFE-4C1F-9A52-4DFA21AC3A4C}"/>
        </Anchor>
        <Assign userId="S::ccperdomo@minenergia.gov.co::0ad8fa40-de5f-4b6f-b7a0-24037e236f04" userName="CINDY CATALINA PERDOMO ESCOBAR" userProvider="AD"/>
      </Event>
      <Event time="2024-12-30T15:40:53.98" id="{CE2165FC-9033-47BE-A93F-6740C446CCDC}">
        <Attribution userId="S::lvbermudez@minenergia.gov.co::48ee80ac-7d06-45e9-adba-2cfd8af7f361" userName="LAURA VIVIANNE BERMUDEZ FRANCO" userProvider="AD"/>
        <Anchor>
          <Comment id="{DDD5733A-7AFE-4C1F-9A52-4DFA21AC3A4C}"/>
        </Anchor>
        <SetTitle title="@CINDY CATALINA PERDOMO ESCOBAR dados los productos de este indicador, el indicador de resultado debería ser más amplio. Es decir, se debería hablar de Distritos Mineros delimitados, puesto que su delimitación implica todo lo que está en los productos."/>
      </Event>
    </History>
  </Task>
  <Task id="{A2AECBFB-E8A0-41A6-BD31-4B501708F3C0}">
    <Anchor>
      <Comment id="{6B8F9390-0656-4BF7-A283-EBABECD98E4B}"/>
    </Anchor>
    <History>
      <Event time="2024-12-30T15:33:54.47" id="{B11CFD87-FC18-48B6-A9ED-981E8B7074B9}">
        <Attribution userId="S::lvbermudez@minenergia.gov.co::48ee80ac-7d06-45e9-adba-2cfd8af7f361" userName="LAURA VIVIANNE BERMUDEZ FRANCO" userProvider="AD"/>
        <Anchor>
          <Comment id="{6B8F9390-0656-4BF7-A283-EBABECD98E4B}"/>
        </Anchor>
        <Create/>
      </Event>
      <Event time="2024-12-30T15:33:54.47" id="{DC30633B-4D22-4119-B07F-58C5C21AF57F}">
        <Attribution userId="S::lvbermudez@minenergia.gov.co::48ee80ac-7d06-45e9-adba-2cfd8af7f361" userName="LAURA VIVIANNE BERMUDEZ FRANCO" userProvider="AD"/>
        <Anchor>
          <Comment id="{6B8F9390-0656-4BF7-A283-EBABECD98E4B}"/>
        </Anchor>
        <Assign userId="S::ccperdomo@minenergia.gov.co::0ad8fa40-de5f-4b6f-b7a0-24037e236f04" userName="CINDY CATALINA PERDOMO ESCOBAR" userProvider="AD"/>
      </Event>
      <Event time="2024-12-30T15:33:54.47" id="{E6180600-2E7D-4B38-A8F2-AF8502311320}">
        <Attribution userId="S::lvbermudez@minenergia.gov.co::48ee80ac-7d06-45e9-adba-2cfd8af7f361" userName="LAURA VIVIANNE BERMUDEZ FRANCO" userProvider="AD"/>
        <Anchor>
          <Comment id="{6B8F9390-0656-4BF7-A283-EBABECD98E4B}"/>
        </Anchor>
        <SetTitle title="@CINDY CATALINA PERDOMO ESCOBAR si es un solo documento, dejarlo como documento elaborado..."/>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0</xdr:col>
      <xdr:colOff>723900</xdr:colOff>
      <xdr:row>0</xdr:row>
      <xdr:rowOff>19050</xdr:rowOff>
    </xdr:from>
    <xdr:ext cx="927575" cy="914400"/>
    <xdr:pic>
      <xdr:nvPicPr>
        <xdr:cNvPr id="2" name="Imagen 1">
          <a:extLst>
            <a:ext uri="{FF2B5EF4-FFF2-40B4-BE49-F238E27FC236}">
              <a16:creationId xmlns:a16="http://schemas.microsoft.com/office/drawing/2014/main" id="{A34ACE8B-55DE-45F1-9E2D-19A852069D73}"/>
            </a:ext>
          </a:extLst>
        </xdr:cNvPr>
        <xdr:cNvPicPr>
          <a:picLocks noChangeAspect="1"/>
        </xdr:cNvPicPr>
      </xdr:nvPicPr>
      <xdr:blipFill>
        <a:blip xmlns:r="http://schemas.openxmlformats.org/officeDocument/2006/relationships" r:embed="rId1"/>
        <a:stretch>
          <a:fillRect/>
        </a:stretch>
      </xdr:blipFill>
      <xdr:spPr>
        <a:xfrm>
          <a:off x="609600" y="19050"/>
          <a:ext cx="927575" cy="9144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723900</xdr:colOff>
      <xdr:row>0</xdr:row>
      <xdr:rowOff>19050</xdr:rowOff>
    </xdr:from>
    <xdr:ext cx="927575" cy="914400"/>
    <xdr:pic>
      <xdr:nvPicPr>
        <xdr:cNvPr id="2" name="Imagen 1">
          <a:extLst>
            <a:ext uri="{FF2B5EF4-FFF2-40B4-BE49-F238E27FC236}">
              <a16:creationId xmlns:a16="http://schemas.microsoft.com/office/drawing/2014/main" id="{A3D438A1-4F34-4422-8EC5-031DCE6F7706}"/>
            </a:ext>
          </a:extLst>
        </xdr:cNvPr>
        <xdr:cNvPicPr>
          <a:picLocks noChangeAspect="1"/>
        </xdr:cNvPicPr>
      </xdr:nvPicPr>
      <xdr:blipFill>
        <a:blip xmlns:r="http://schemas.openxmlformats.org/officeDocument/2006/relationships" r:embed="rId1"/>
        <a:stretch>
          <a:fillRect/>
        </a:stretch>
      </xdr:blipFill>
      <xdr:spPr>
        <a:xfrm>
          <a:off x="609600" y="19050"/>
          <a:ext cx="927575" cy="9144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29</xdr:row>
      <xdr:rowOff>23811</xdr:rowOff>
    </xdr:from>
    <xdr:to>
      <xdr:col>2</xdr:col>
      <xdr:colOff>266701</xdr:colOff>
      <xdr:row>58</xdr:row>
      <xdr:rowOff>85724</xdr:rowOff>
    </xdr:to>
    <xdr:graphicFrame macro="">
      <xdr:nvGraphicFramePr>
        <xdr:cNvPr id="3" name="Gráfico 2">
          <a:extLst>
            <a:ext uri="{FF2B5EF4-FFF2-40B4-BE49-F238E27FC236}">
              <a16:creationId xmlns:a16="http://schemas.microsoft.com/office/drawing/2014/main" id="{36967250-A25B-1F64-C394-7007A873AE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4761</xdr:rowOff>
    </xdr:from>
    <xdr:to>
      <xdr:col>4</xdr:col>
      <xdr:colOff>147639</xdr:colOff>
      <xdr:row>32</xdr:row>
      <xdr:rowOff>161924</xdr:rowOff>
    </xdr:to>
    <xdr:graphicFrame macro="">
      <xdr:nvGraphicFramePr>
        <xdr:cNvPr id="2" name="Gráfico 1">
          <a:extLst>
            <a:ext uri="{FF2B5EF4-FFF2-40B4-BE49-F238E27FC236}">
              <a16:creationId xmlns:a16="http://schemas.microsoft.com/office/drawing/2014/main" id="{EEEDE6EB-A28B-5789-FDB4-C352862D23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xdr:colOff>
      <xdr:row>12</xdr:row>
      <xdr:rowOff>4762</xdr:rowOff>
    </xdr:from>
    <xdr:to>
      <xdr:col>3</xdr:col>
      <xdr:colOff>285750</xdr:colOff>
      <xdr:row>26</xdr:row>
      <xdr:rowOff>80962</xdr:rowOff>
    </xdr:to>
    <xdr:graphicFrame macro="">
      <xdr:nvGraphicFramePr>
        <xdr:cNvPr id="2" name="Gráfico 1">
          <a:extLst>
            <a:ext uri="{FF2B5EF4-FFF2-40B4-BE49-F238E27FC236}">
              <a16:creationId xmlns:a16="http://schemas.microsoft.com/office/drawing/2014/main" id="{B0686A9B-5572-6E56-EDF1-D7429F555E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361949</xdr:colOff>
      <xdr:row>23</xdr:row>
      <xdr:rowOff>109537</xdr:rowOff>
    </xdr:from>
    <xdr:to>
      <xdr:col>4</xdr:col>
      <xdr:colOff>66674</xdr:colOff>
      <xdr:row>51</xdr:row>
      <xdr:rowOff>133350</xdr:rowOff>
    </xdr:to>
    <xdr:graphicFrame macro="">
      <xdr:nvGraphicFramePr>
        <xdr:cNvPr id="2" name="Gráfico 1">
          <a:extLst>
            <a:ext uri="{FF2B5EF4-FFF2-40B4-BE49-F238E27FC236}">
              <a16:creationId xmlns:a16="http://schemas.microsoft.com/office/drawing/2014/main" id="{E20EB697-3AFB-5026-5C11-FEF3368454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9</xdr:row>
      <xdr:rowOff>195262</xdr:rowOff>
    </xdr:from>
    <xdr:to>
      <xdr:col>3</xdr:col>
      <xdr:colOff>228600</xdr:colOff>
      <xdr:row>24</xdr:row>
      <xdr:rowOff>71437</xdr:rowOff>
    </xdr:to>
    <xdr:graphicFrame macro="">
      <xdr:nvGraphicFramePr>
        <xdr:cNvPr id="2" name="Gráfico 1">
          <a:extLst>
            <a:ext uri="{FF2B5EF4-FFF2-40B4-BE49-F238E27FC236}">
              <a16:creationId xmlns:a16="http://schemas.microsoft.com/office/drawing/2014/main" id="{8662595F-7585-323B-FB24-82BE2E90C0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CINDY CATALINA PERDOMO ESCOBAR" id="{2387F060-B7D7-402C-900B-CF2ED0BF37DE}" userId="ccperdomo@minenergia.gov.co" providerId="PeoplePicker"/>
  <person displayName="LAURA VIVIANNE BERMUDEZ FRANCO" id="{3CD15521-CA90-43D5-8FC6-B47787B78825}" userId="S::lvbermudez@minenergia.gov.co::48ee80ac-7d06-45e9-adba-2cfd8af7f361"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VARO JOSE PENA ESCOBAR" refreshedDate="45805.528199421293" createdVersion="8" refreshedVersion="8" minRefreshableVersion="3" recordCount="228" xr:uid="{3852F7B8-547C-4DD9-AF29-6917818FA485}">
  <cacheSource type="worksheet">
    <worksheetSource ref="A1:T229" sheet="Seguimiento PAA 1er trimestre"/>
  </cacheSource>
  <cacheFields count="20">
    <cacheField name="Dependencia" numFmtId="0">
      <sharedItems count="24">
        <s v="Grupo Asuntos Legislativos"/>
        <s v="Grupo de Jurisdicción  Coactiva"/>
        <s v="Grupo de Comunicaciones y Prensa"/>
        <s v="Grupo de Gestión Contractual"/>
        <s v="Grupo de Gestión Financiera y Contable"/>
        <s v="Grupo Presupuesto"/>
        <s v="Grupo de Tesoreria"/>
        <s v="Grupo de Tecnologías de la Información y las Comunicaciones"/>
        <s v="Oficina Asesora Jurídica"/>
        <s v="Oficina de Control Disciplinario Interno"/>
        <s v="Grupo de Gestión Administrativa"/>
        <s v="Grupo de Relacionamiento con el Ciudadano y Gestión de la Información"/>
        <s v="Subdirección de Talento Humano"/>
        <s v="Oficina de Control Interno"/>
        <s v="Oficina de Planeación y Gestión Internacional"/>
        <s v="Dirección de Formalización Minera"/>
        <s v="Dirección de Hidrocarburos "/>
        <s v="Oficina de Asuntos Regulatorios y Empresariales"/>
        <s v="Oficina de Asuntos Regulatorios y Empresariales Nuclear"/>
        <s v="Oficina de Asuntos Ambientales y Sociales  "/>
        <s v="Dirección de Minería Empresarial"/>
        <s v="Dirección de Energía Eléctrica"/>
        <s v="Grupo de Regalías "/>
        <s v="Oficina Asesora Juridica" u="1"/>
      </sharedItems>
    </cacheField>
    <cacheField name="Proceso" numFmtId="0">
      <sharedItems count="18">
        <s v="Gestión del relacionamiento con Grupos de Valor"/>
        <s v="Gestión Jurídica"/>
        <s v="Gestión de Comunicaciones"/>
        <s v="Gestión Contractual"/>
        <s v="Gestión Financiera"/>
        <s v="Gestión Tecnológica"/>
        <s v="Control Disciplinario"/>
        <s v="Gestión de Recursos Físicos"/>
        <s v="Gestión Documental"/>
        <s v="Gestión Talento Humano"/>
        <s v="Evaluación Independiente"/>
        <s v="Direccionamiento Estratégico"/>
        <s v="Mejoramiento"/>
        <s v="Minería"/>
        <s v="Hidrocarburos"/>
        <s v="Energía"/>
        <s v="Asuntos Nucleares"/>
        <s v="Socioambiental"/>
      </sharedItems>
    </cacheField>
    <cacheField name="Tipo de Proceso" numFmtId="0">
      <sharedItems count="4">
        <s v="Transversal"/>
        <s v="Evaluación y Control"/>
        <s v="Estratégico"/>
        <s v="Misional"/>
      </sharedItems>
    </cacheField>
    <cacheField name="Transformación" numFmtId="0">
      <sharedItems/>
    </cacheField>
    <cacheField name="Catalizador" numFmtId="0">
      <sharedItems/>
    </cacheField>
    <cacheField name="Componente y temática" numFmtId="0">
      <sharedItems/>
    </cacheField>
    <cacheField name="Línea de acción" numFmtId="0">
      <sharedItems longText="1"/>
    </cacheField>
    <cacheField name="Proposito" numFmtId="0">
      <sharedItems containsBlank="1" longText="1"/>
    </cacheField>
    <cacheField name="Indicador de resultado" numFmtId="0">
      <sharedItems containsBlank="1" longText="1"/>
    </cacheField>
    <cacheField name="Tipo de indicador" numFmtId="0">
      <sharedItems count="6">
        <s v="Producto"/>
        <s v="Resultado"/>
        <s v="Eficacia"/>
        <s v="Gestión "/>
        <s v="Gestón "/>
        <s v="Gestión"/>
      </sharedItems>
    </cacheField>
    <cacheField name="Objetivo del SIG" numFmtId="0">
      <sharedItems count="8">
        <s v="Aumentar el nivel de satisfacción de los grupos de valor y partes interesadas del Ministerio, frente a los productos y servicios generados."/>
        <s v="Asegurar el cumplimiento de los requisitos legales vigentes y demás compromisos que el Ministerio suscriba relacionados con la calidad, la seguridad y la salud en el trabajo, el medio ambiente y el Modelo Integrado de Planeación y Gestión."/>
        <s v="Fortalecer la gestión del conocimiento, la información y la innovación de acuerdo con las necesidades de la entidad y a las expectativas de las partes interesadas; preservando la confidencialidad, integridad, disponibilidad y privacidad de los datos."/>
        <s v="Identificar, valorar, controlar y dar tratamiento a los peligros y riesgos con el fin de proteger la seguridad y salud de los trabajadores, así como asegurar el cumplimiento de los objetivos estratégicos y la misionalidad de la Entidad."/>
        <s v="Implementar y cumplir los planes, proyectos o programas orientados al uso racional y eficiente de los recursos conforme a los aspectos e impactos ambientales identificados, mediante un enfoque de ciclo de vida."/>
        <s v="Valorar y analizar los resultados del desempeño de los procesos a través de indicadores, ejercicios de auditoría y de revisión por la dirección que favorezcan la mejora continua del Sistema Integrado de Gestión."/>
        <s v="Promover la toma de conciencia y apropiación del Sistema integrado de gestión y sus beneficios para el mejoramiento institucional."/>
        <s v="Aumentar el nivel de satisfacer de los grupos de valor del Ministerio, frente a los productos y servicios generados." u="1"/>
      </sharedItems>
    </cacheField>
    <cacheField name="Indicadores de producto" numFmtId="0">
      <sharedItems longText="1"/>
    </cacheField>
    <cacheField name="Meta indicador de producto" numFmtId="0">
      <sharedItems containsMixedTypes="1" containsNumber="1" minValue="0.2" maxValue="3722160000"/>
    </cacheField>
    <cacheField name="Programación marzo" numFmtId="0">
      <sharedItems containsSemiMixedTypes="0" containsString="0" containsNumber="1" minValue="0" maxValue="1"/>
    </cacheField>
    <cacheField name="Seguimiento cuantitativo" numFmtId="0">
      <sharedItems containsSemiMixedTypes="0" containsString="0" containsNumber="1" minValue="0" maxValue="1.0666666666666667"/>
    </cacheField>
    <cacheField name="Validación" numFmtId="2">
      <sharedItems/>
    </cacheField>
    <cacheField name="Seguimiento cualitativo" numFmtId="0">
      <sharedItems containsBlank="1" longText="1"/>
    </cacheField>
    <cacheField name="Descripción del Cuello de botella" numFmtId="0">
      <sharedItems containsBlank="1" longText="1"/>
    </cacheField>
    <cacheField name="Tipo de cuello de botella" numFmtId="0">
      <sharedItems containsBlank="1"/>
    </cacheField>
    <cacheField name="Mecanismo de solu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
  <r>
    <x v="0"/>
    <x v="0"/>
    <x v="0"/>
    <s v="Fortalecimiento institucional"/>
    <s v="Fortalecimiento institucional"/>
    <s v="Fortalecimiento institucional"/>
    <s v="Fortalecer la Gestión Institucional"/>
    <s v="Fortalecer el análisis estratégico sectorial y legislativo para el impulso de la Transición Energética Justa._x0009__x0009_"/>
    <s v="Formular e implementar una estrategia que establezca una metodología para guiar el ejercicio al interior del despacho del ministro para realizar análisis estratégicos del sector que permita tomar mejores decisiones de política pública y mejorar el relacionamiento con los grupos de valor. _x0009__x0009__x0009_"/>
    <x v="0"/>
    <x v="0"/>
    <s v="Documentos metodológicos para impulsar políticas públicas como la Transición Energética en el marco del relacionamiento con el Congreso de la República"/>
    <n v="4"/>
    <n v="0.25"/>
    <n v="0.25"/>
    <s v="Igual"/>
    <s v="El proyecto de inversión, diseñado y ejecutado en cooperación entre el Grupo de Asuntos Legislativos y el Grupo de Asuntos Estratégicos, tiene como objetivo principal fortalecer el análisis estratégico sectorial y legislativo del Ministerio de Minas y Energía (MME), con miras a impulsar la Transición Energética Justa (TEJ) en Colombia._x000a__x000a_Para alcanzar este objetivo general, se han establecido dos objetivos específicos:_x000a__x000a_Fortalecer la apropiación institucional de la oferta pública del sector._x000a__x000a_Mejorar el desarrollo del análisis legislativo._x000a__x000a_Es sobre este segundo objetivo que ambas oficinas han venido trabajando de manera conjunta, ejecutando el presupuesto destinado al diseño de dos herramientas metodológicas._x000a__x000a_La herramienta desarrollada por el Grupo de Asuntos Legislativos se centrará en analizar la relación entre el Ministerio de Minas y Energía y el Congreso de la República. Por su parte, el Grupo de Asuntos Estratégicos investigará la interacción del Ministerio con otros grupos de interés, todo ello en el marco de la Transición Energética Justa._x000a__x000a_Con esta hoja de ruta, hemos venido entregando puntualmente, mes a mes, un informe con la ejecución presupuestal y un reporte de avances en ambas investigaciones. El primer entregable, un documento de diagnóstico, está previsto para la primera semana de junio del presente año._x000a_"/>
    <s v="No es necesario diligenciar esta celda"/>
    <m/>
    <s v="No es necesario diligenciar esta celda"/>
  </r>
  <r>
    <x v="0"/>
    <x v="0"/>
    <x v="0"/>
    <s v="Fortalecimiento institucional"/>
    <s v="Fortalecimiento institucional"/>
    <s v="Fortalecimiento institucional"/>
    <s v="Fortalecer la Gestión Institucional"/>
    <m/>
    <m/>
    <x v="0"/>
    <x v="0"/>
    <s v="Documentos metodológicos para impulsar políticas públicas como la Transición Energética en el marco del relacionamiento con el sector privado minero energético, organizaciones de la sociedad civil y la academia."/>
    <n v="4"/>
    <n v="0.25"/>
    <n v="0.25"/>
    <s v="Igual"/>
    <s v="Documento metodológico para impulsar políticas públicas como la Transición Energética en el marco del relacionamiento con el sector privado minero energético, organizaciones de la sociedad civil y academia. Actualmente se está realizando un diagnóstico sobre el sector, el cual será insumo principal para la construcción del documento metodológico. Ahora bien, tanto el diagnóstico como el documento metodológico contarán con dos líneas de trabajo: por un lado, Arquitectura Institucional, la cual analizará la estructura del sector minero-energético colombiano, de cara a la implementación de la Transición Energética Justa en el país. Por otro lado, Opinión pública, que se enfocará en entender las narrativas y percepciones predominantes en la sociedad acerca del sector. Este análisis es clave para la construcción del documento metodológico, para que se tomen la decisiones necesarias que  aseguren que las políticas de transición sean legítimas y estén alineadas con la ciudadanía, facilitando una implementación inclusiva y sostenible. Conforme al plan de trabajo diseñado por el que equipo se espera tener el documento metodológico culminado para el mes de octubre del 2025. Se anexa documento de avance con la hoja de ruta del diagnóstico que será fundamental para la construcción del documento metodológico."/>
    <s v="No es necesario diligenciar esta celda"/>
    <m/>
    <s v="No es necesario diligenciar esta celda"/>
  </r>
  <r>
    <x v="0"/>
    <x v="0"/>
    <x v="0"/>
    <s v="Fortalecimiento institucional"/>
    <s v="Fortalecimiento institucional"/>
    <s v="Fortalecimiento institucional"/>
    <s v="Fortalecer la Gestión Institucional"/>
    <s v="Fortalecer el cumplimento de la Ley 5 de 1992 a traves de segumientos, consolidacion y analisis interno por parte del GAL, equipo de trabajo y entiadesdes adscritas al Ministerio de Minas y Energia. _x0009__x0009_"/>
    <s v="Fortalecer el cumpimiento de la Ley 5 de 1992 a traves de segumiento, consolidacion y analisis interno por parte del GAL, equipo de trabajo y entidades adscritas al Ministerio y Energia. _x0009__x0009__x0009_"/>
    <x v="0"/>
    <x v="0"/>
    <s v="Seguimientos realizados en la matriz de los requerimientos y solicitudes de informacion basados en la Ley 5 de 1992."/>
    <n v="4"/>
    <n v="0.25"/>
    <n v="0.25"/>
    <s v="Igual"/>
    <s v="Durante el primer trimestre del año 2025, que comprende los meses de enero, febrero y marzo, la Oficina de Asuntos Legislativos recibió un total de 84 solicitudes de información por parte de diferentes entidades, congresistas y ciudadanos interesados en asuntos relacionados con los sectores de energía, gas, minería, presupuesto, entre otros temas de relevancia para el sector público._x000a__x000a_Estas solicitudes fueron tramitadas conforme a los procedimientos establecidos, garantizando una atención oportuna y adecuada a cada requerimiento. Como parte del proceso de gestión, se realizaron diversas acciones, tales como la solicitud de insumos a las áreas técnicas correspondientes, con el fin de contar con la información precisa y actualizada necesaria para dar respuesta a los requerimientos._x000a__x000a_Asimismo, en aquellos casos en los que no fue posible cumplir con los plazos establecidos inicialmente, se procedió al envío de solicitudes de prórroga, conforme a la normativa vigente, con el objetivo de asegurar la calidad y exhaustividad de las respuestas emitidas._x000a__x000a_Cuando las solicitudes abordaban temas que no correspondían a la competencia directa de la Oficina de Asuntos Legislativos, se realizaron los traslados pertinentes a las entidades o dependencias competentes, asegurando que cada petición fuera canalizada de manera adecuada para su atención._x000a__x000a_Finalmente, se elaboraron y remitieron las respuestas respectivas a cada una de las solicitudes, cumpliendo con los estándares de claridad, precisión y oportunidad que exige la atención de este tipo de requerimientos. Este ejercicio evidencia el compromiso de la Oficina de Asuntos Legislativos con la transparencia, la rendición de cuentas y el acceso a la información pública._x000a_"/>
    <s v="No es necesario diligenciar esta celda"/>
    <m/>
    <s v="No es necesario diligenciar esta celda"/>
  </r>
  <r>
    <x v="0"/>
    <x v="0"/>
    <x v="0"/>
    <s v="Fortalecimiento institucional"/>
    <s v="Fortalecimiento institucional"/>
    <s v="Fortalecimiento institucional"/>
    <s v="Fortalecer la Gestión Institucional"/>
    <s v="Fortalecer la institucionalidad y la coordinación  del sector minero-energético, ambiental y socialmente, a nivel nacional y territorial cumpliendo con las citaciones a control político, Audiencias y mesas de trabajo citadas por el Senado y la Camara de representantes. _x0009__x0009_"/>
    <s v="Fortalecer la institucionalidad y la coordinación  del sector minero-energético, ambiental y socialmente, a nivel nacional y territorial cumpliendo con las citaciones a control político, Audiencias y mesas de trabajo citadas por el Senado y la Camara de representantes. _x0009__x0009__x0009_"/>
    <x v="0"/>
    <x v="0"/>
    <s v="Seguimientos realizados en la matriz de los requerimientos de control Político y/o invitaciones presentadas por el Congreso de la República"/>
    <n v="4"/>
    <n v="0.25"/>
    <n v="0.25"/>
    <s v="Igual"/>
    <s v="Durante el primer trimestre del año 2025, correspondiente a los meses de enero, febrero y marzo, se recibieron un total de 25 proposiciones anexas a debates de control político. Estas proposiciones fueron gestionadas conforme a los lineamientos establecidos, garantizando el cumplimiento de los procedimientos internos y la atención oportuna de los requerimientos presentados por los órganos de control y los congresistas._x000a__x000a_En los casos en los que las proposiciones ya habían sido citadas para su discusión en el marco de los respectivos debates, se procedió con el trámite correspondiente. Este incluyó la solicitud de insumos a las áreas técnicas responsables, con el objetivo de consolidar una respuesta integral, precisa y con sustento técnico._x000a__x000a_Asimismo, en situaciones donde no fue posible recopilar la información requerida dentro de los plazos inicialmente establecidos, se gestionaron solicitudes de prórroga, justificando debidamente la necesidad de extender el tiempo para garantizar la calidad de la información suministrada._x000a__x000a_De igual manera, cuando las temáticas abordadas en las proposiciones no eran de competencia directa de la Oficina de Asuntos Legislativos, se realizaron los traslados pertinentes a las entidades o dependencias encargadas, asegurando así una atención eficiente y en el marco de las funciones asignadas._x000a__x000a_Finalmente, se elaboraron y remitieron las respuestas correspondientes a cada una de las proposiciones, reafirmando el compromiso institucional con la transparencia, el adecuado ejercicio del control político y el fortalecimiento del vínculo entre las entidades del Estado y el Congreso de la República._x000a_"/>
    <s v="No es necesario diligenciar esta celda"/>
    <m/>
    <s v="No es necesario diligenciar esta celda"/>
  </r>
  <r>
    <x v="1"/>
    <x v="1"/>
    <x v="0"/>
    <s v="Fortalecimiento institucional"/>
    <s v="Fortalecimiento institucional"/>
    <s v="Fortalecimiento institucional"/>
    <s v="Fortalecer la Gestión Institucional"/>
    <s v="Recaudar las obligaciones en dinero a favor del Ministerio de Minas y Energía._x0009__x0009_"/>
    <s v="Recaudo de las obligaciones en dinero a favor del Ministerio de Minas y Energía"/>
    <x v="1"/>
    <x v="1"/>
    <s v="Monto de cartera recaudado en 2025"/>
    <n v="1000000000"/>
    <n v="0"/>
    <n v="0"/>
    <s v="Igual"/>
    <s v="A las empresas generadoras de energía a las que se les adelanta proceso coactivo no les han girado subsidios y no pueden cancelar sus deudas, no tienen bienes ni se les pueden embargar."/>
    <s v="A las empresas generadoras de energía a las que se les adelanta proceso coactivo no les han girado subsidios y no pueden cancelar sus deudas, no tienen bienes ni se les pueden embargar."/>
    <s v="No aplica"/>
    <s v="Continuar en la gestión de recaudado de Monto de cartera en lo corrido del segundo trimestre del año"/>
  </r>
  <r>
    <x v="1"/>
    <x v="1"/>
    <x v="0"/>
    <s v="Fortalecimiento institucional"/>
    <s v="Fortalecimiento institucional"/>
    <s v="Fortalecimiento institucional"/>
    <s v="Fortalecer la Gestión Institucional"/>
    <s v="Inicio oportuno de los procesos coactivos_x0009__x0009_"/>
    <s v="Autos de avocar conocimiento expedidos."/>
    <x v="1"/>
    <x v="1"/>
    <s v="Procesos coactivos iniciados oportunamente"/>
    <n v="6"/>
    <n v="0.16666666666666666"/>
    <n v="0.33333333333333331"/>
    <s v="Mayor"/>
    <s v="Se han iniciado dos procesos coactivos oportunamente durante el primer trimestre de 2025"/>
    <s v="No es necesario diligenciar esta celda"/>
    <m/>
    <s v="No es necesario diligenciar esta celda"/>
  </r>
  <r>
    <x v="2"/>
    <x v="2"/>
    <x v="0"/>
    <s v="Fortalecimiento institucional"/>
    <s v="Fortalecimiento institucional"/>
    <s v="Fortalecimiento institucional"/>
    <s v="Fortalecer la Gestión Institucional"/>
    <s v=" Desde el Equipo de Comunicaciones y Prensa realizamos control mensual de indicadores del imparcto realizados en las redes sociales tales como   Linkdin, Instagram,Facebook, X, TikTok,YouTube, con el proposito de hacer seguimineto de las metas propuestas, realizar monitoreo del impacto de los planes establecidios._x0009__x0009_"/>
    <s v="Mejorar el impacto de la Comunicación Digital de la entidad"/>
    <x v="1"/>
    <x v="0"/>
    <s v="Alcance/Impresiones de publicaciones realizadas por el Grupo de Comunicaciones y Prensa a través del perfil oficial del Ministerio de Minas y Energia  en la red social LinkedIn"/>
    <n v="2500000"/>
    <n v="0.25"/>
    <n v="9.1864000000000008E-3"/>
    <s v="menor"/>
    <m/>
    <s v="Limitaciones en el crecimiento orgánico de la audiencia: El perfil oficial de LinkedIn aún se encuentra en proceso de fortalecimiento y consolidación de su base de seguidores, lo que impactó en el alcance natural de las publicaciones._x000a__x000a_Cambios en el algoritmo de LinkedIn: Durante el período, se observaron modificaciones en el algoritmo de la plataforma que redujeron el alcance orgánico de los contenidos en general, afectando la visibilidad de las publicaciones institucionales._x000a__x000a_Restricciones presupuestales: No se destinaron recursos económicos para estrategias de pauta publicitaria en LinkedIn que permitieran ampliar el alcance de manera paga, confiando únicamente en el alcance orgánico._x000a__x000a_Naturaleza de la red: LinkedIn, al ser una red profesional, presenta dinámicas de interacción distintas a otras redes sociales, lo cual también limita el crecimiento exponencial del alcance frente a plataformas más masivas."/>
    <s v="Presupuesto y financiera"/>
    <s v="Revisión y ajuste de la estrategia de contenidos para hacerlos más alineados con las tendencias de LinkedIn._x000a__x000a_Optimización de horarios de publicación y formatos (videos cortos, artículos, infografías)._x000a__x000a_Coordinación de estrategias de crecimiento de seguidores institucionales._x000a__x000a_Evaluación de posibles campañas de pauta segmentada para mejorar el alcance de publicaciones estratégicas."/>
  </r>
  <r>
    <x v="2"/>
    <x v="2"/>
    <x v="0"/>
    <s v="Fortalecimiento institucional"/>
    <s v="Fortalecimiento institucional"/>
    <s v="Fortalecimiento institucional"/>
    <s v="Fortalecer la Gestión Institucional"/>
    <m/>
    <m/>
    <x v="1"/>
    <x v="0"/>
    <s v="Alcance/Impresiones de publicaciones realizadas por el Grupo de Comunicaciones y Prensa a través del perfil oficial del Ministerio de Minas y Energia  en la red social Instagram"/>
    <n v="3000000"/>
    <n v="0.25"/>
    <n v="0.12343333333333334"/>
    <s v="menor"/>
    <m/>
    <s v="Alcance orgánico limitado: La estrategia de publicaciones en Instagram se basó principalmente en alcance orgánico, sin apoyo de pauta publicitaria que permitiera aumentar significativamente la visibilidad de los contenidos._x000a__x000a_Cambios en el algoritmo de Instagram: La plataforma modificó sus algoritmos priorizando contenido de creadores individuales y reels virales, lo que afectó la exposición de cuentas institucionales._x000a__x000a_Restricciones de presupuesto para publicidad digital: No se asignaron recursos suficientes para impulsar publicaciones, lo cual limitó el alcance de las campañas de comunicación institucional._x000a__x000a_Segmentación de audiencia: El perfil oficial tiene una audiencia relativamente pequeña y especializada, lo cual restringe el crecimiento acelerado del alcance en comparación con perfiles de naturaleza más comercial o de entretenimiento."/>
    <s v="Presupuesto y financiera"/>
    <s v="Fortalecimiento de la estrategia de contenido visual, aprovechando más reels, historias y colaboraciones para ampliar el alcance._x000a__x000a_Análisis de horarios de publicación y tipos de contenido de mayor impacto._x000a__x000a_Evaluación de posibles campañas de pauta segmentada para aumentar la visibilidad de publicaciones estratégicas._x000a__x000a_Implementación de tácticas de crecimiento de comunidad (concursos, alianzas estratégicas, hashtags relevantes)."/>
  </r>
  <r>
    <x v="2"/>
    <x v="2"/>
    <x v="0"/>
    <s v="Fortalecimiento institucional"/>
    <s v="Fortalecimiento institucional"/>
    <s v="Fortalecimiento institucional"/>
    <s v="Fortalecer la Gestión Institucional"/>
    <m/>
    <m/>
    <x v="1"/>
    <x v="0"/>
    <s v=" Alcance/Impresiones de publicaciones realizadas por el Grupo de Comunicaciones y Prensa a través del perfil oficial del Ministerio de Minas y Energia  en la red social X"/>
    <n v="3000000"/>
    <n v="0.25"/>
    <n v="8.9807333333333336E-2"/>
    <s v="menor"/>
    <m/>
    <s v="Disminución general de usuarios activos: A raíz de los cambios recientes en la plataforma, se observó una reducción del tráfico y la participación de usuarios en cuentas oficiales y gubernamentales._x000a__x000a_Ausencia de campañas de pauta publicitaria: La estrategia de comunicaciones no incluyó campañas pagadas en X, lo cual limitó el alcance a interacciones orgánicas._x000a__x000a_Reducción en la interacción de los usuarios: Los cambios de políticas y prioridades de contenidos en la plataforma afectaron la visibilidad de las publicaciones informativas frente a otros tipos de contenido de mayor tendencia."/>
    <s v="Presupuesto y financiera"/>
    <s v="Ajuste de la estrategia de comunicación con un enfoque en contenido más dinámico (videos cortos, hilos informativos, en vivos)._x000a__x000a_Monitoreo y adaptación continua a las nuevas tendencias de la plataforma._x000a__x000a_Revisión de la frecuencia y los horarios de publicación para optimizar el alcance._x000a__x000a_Evaluación de la posibilidad de incluir pauta segmentada para contenidos de alto impacto."/>
  </r>
  <r>
    <x v="2"/>
    <x v="2"/>
    <x v="0"/>
    <s v="Fortalecimiento institucional"/>
    <s v="Fortalecimiento institucional"/>
    <s v="Fortalecimiento institucional"/>
    <s v="Fortalecer la Gestión Institucional"/>
    <m/>
    <m/>
    <x v="1"/>
    <x v="0"/>
    <s v=" Alcance/Impresiones de publicaciones realizadas por el Grupo de Comunicaciones y Prensa a través del perfil oficial del Ministerio de Minas y Energia  en la red social Facebook"/>
    <n v="5000000"/>
    <n v="0.25"/>
    <n v="0.141073"/>
    <s v="menor"/>
    <m/>
    <s v="Alcance orgánico limitado: La estrategia de publicaciones en Facebook  se basó principalmente en alcance orgánico, sin apoyo de pauta publicitaria que permitiera aumentar significativamente la visibilidad de los contenidos._x000a__x000a_Cambios en el algoritmo de Instagram: La plataforma modificó sus algoritmos priorizando contenido de creadores individuales y reels virales, lo que afectó la exposición de cuentas institucionales._x000a__x000a_Restricciones de presupuesto para publicidad digital: No se asignaron recursos suficientes para impulsar publicaciones, lo cual limitó el alcance de las campañas de comunicación institucional._x000a__x000a_Segmentación de audiencia: El perfil oficial tiene una audiencia relativamente pequeña y especializada, lo cual restringe el crecimiento acelerado del alcance en comparación con perfiles de naturaleza más comercial o de entretenimiento."/>
    <s v="Presupuesto y financiera"/>
    <s v="Ajuste de la estrategia de comunicación con un enfoque en contenido más dinámico (videos cortos, hilos informativos, en vivos)._x000a__x000a_Monitoreo y adaptación continua a las nuevas tendencias de la plataforma._x000a__x000a_Revisión de la frecuencia y los horarios de publicación para optimizar el alcance._x000a__x000a_Evaluación de la posibilidad de incluir pauta segmentada para contenidos de alto impacto."/>
  </r>
  <r>
    <x v="2"/>
    <x v="2"/>
    <x v="0"/>
    <s v="Fortalecimiento institucional"/>
    <s v="Fortalecimiento institucional"/>
    <s v="Fortalecimiento institucional"/>
    <s v="Fortalecer la Gestión Institucional"/>
    <m/>
    <m/>
    <x v="1"/>
    <x v="0"/>
    <s v=" Alcance/Impresiones de publicaciones realizadas por el Grupo de Comunicaciones y Prensa a través del perfil oficial del Ministerio de Minas y Energia  en la red social Tik Tok"/>
    <n v="1350000"/>
    <n v="0.25"/>
    <n v="0.23842740740740742"/>
    <s v="menor"/>
    <m/>
    <s v="Aunque TikTok es una red social con alto nivel de interacción a nivel general, su dinámica de consumo está fuertemente marcada por tendencias, entretenimiento y contenido viral. El perfil del Ministerio de Minas y Energía, al ser una cuenta institucional y oficial, se dirige a un público más específico y limitado, lo que reduce significativamente el alcance orgánico y las visualizaciones en comparación con cuentas personales o de contenido recreativo. Esta característica estructural limita el desempeño en la plataforma, pese a los esfuerzos de adaptación de contenido. Se continúa explorando formatos que logren mayor conexión con las audiencias sin comprometer el carácter institucional del canal."/>
    <s v="Presupuesto y financiera"/>
    <s v="Como medida para aumentar el alcance y las impresiones del perfil institucional en TikTok, se ha implementado la campaña “Ruta por Colombia Solar” con la creadora de contenido Luara Baquero, quien actúa como embajadora juvenil para divulgar los temas energéticos de forma más cercana y atractiva. Esta estrategia busca aprovechar el formato dinámico de TikTok y conectar con públicos más amplios a través de narrativas cotidianas, lenguaje sencillo y tendencias audiovisuales. Con esta alianza se espera fortalecer el posicionamiento del Ministerio en la plataforma y mejorar progresivamente los resultados del indicador. Evaluación de la posibilidad de incluir pauta segmentada para contenidos de alto impacto."/>
  </r>
  <r>
    <x v="2"/>
    <x v="2"/>
    <x v="0"/>
    <s v="Fortalecimiento institucional"/>
    <s v="Fortalecimiento institucional"/>
    <s v="Fortalecimiento institucional"/>
    <s v="Fortalecer la Gestión Institucional"/>
    <m/>
    <m/>
    <x v="1"/>
    <x v="0"/>
    <s v=" Alcance/Impresiones de publicaciones realizadas por el Grupo de Comunicaciones y Prensa a través del perfil oficial del Ministerio de Minas y Energia  en la red social YouTube"/>
    <n v="1350000"/>
    <n v="0.25"/>
    <n v="0.23227407407407408"/>
    <s v="menor"/>
    <m/>
    <s v="El desempeño del canal institucional de YouTube refleja los retos que implica posicionar contenido técnico en una plataforma donde predominan formatos de entretenimiento y consumo masivo. Si bien el alcance actual aún está por debajo de la meta proyectada, el canal se ha fortalecido con publicaciones que priorizan calidad, pedagogía y transparencia institucional. Este enfoque busca consolidar una audiencia genuina y sostenida, lo cual, aunque toma más tiempo, permite un crecimiento más sólido y alineado con los objetivos comunicacionales del Ministerio."/>
    <s v="Presupuesto y financiera"/>
    <s v="Se están desarrollando nuevas líneas de contenido con enfoque narrativo y audiovisual más atractivo, como la serie “Ruta por Colombia Solar”, lo cual permitirá aumentar progresivamente el alcance y mejorar la conexión con públicos diversos sin perder el carácter institucional. Además, se está trabajando en una mayor frecuencia de publicación y en la optimización del canal para el algoritmo de la plataforma. Evaluación de la posibilidad de incluir pauta segmentada para contenidos de alto impacto."/>
  </r>
  <r>
    <x v="2"/>
    <x v="2"/>
    <x v="0"/>
    <s v="Fortalecimiento institucional"/>
    <s v="Fortalecimiento institucional"/>
    <s v="Fortalecimiento institucional"/>
    <s v="Fortalecer la Gestión Institucional"/>
    <s v="Desde el Equipo de Comunicaciones y Prensa realizamos control mensual de indicadores con la finalidad de validad la efectividad de las estrategias implementadas. Se buscara medir por medio del control de medios y demas indicadores la buena imagen de la entidad y mostrar el cumplimiento de sus metas."/>
    <s v="Mejorar la imagen de la entidad a través de la COMUNICACIÓN EXTERNA"/>
    <x v="1"/>
    <x v="0"/>
    <s v="Publicaciones de medios de comunicación de declaraciones emitidas por  los voceros oficiales (Ministro y/o Viceministros) del Ministerio de Minas y Energía"/>
    <n v="100"/>
    <n v="0.25"/>
    <n v="0.28999999999999998"/>
    <s v="Mayor"/>
    <m/>
    <s v="No es necesario diligenciar esta celda"/>
    <m/>
    <s v="No es necesario diligenciar esta celda"/>
  </r>
  <r>
    <x v="2"/>
    <x v="2"/>
    <x v="0"/>
    <s v="Fortalecimiento institucional"/>
    <s v="Fortalecimiento institucional"/>
    <s v="Fortalecimiento institucional"/>
    <s v="Fortalecer la Gestión Institucional"/>
    <m/>
    <m/>
    <x v="1"/>
    <x v="0"/>
    <s v="Comunicados y boletines de prensa publicados desde el Grupo de Comunicaciones y Prensa en pagina web sobre asuntos del Ministerio de Minas y Energía."/>
    <n v="140"/>
    <n v="0.25"/>
    <n v="0.3"/>
    <s v="Mayor"/>
    <m/>
    <s v="No es necesario diligenciar esta celda"/>
    <m/>
    <s v="No es necesario diligenciar esta celda"/>
  </r>
  <r>
    <x v="2"/>
    <x v="2"/>
    <x v="0"/>
    <s v="Fortalecimiento institucional"/>
    <s v="Fortalecimiento institucional"/>
    <s v="Fortalecimiento institucional"/>
    <s v="Fortalecer la Gestión Institucional"/>
    <m/>
    <m/>
    <x v="1"/>
    <x v="0"/>
    <s v="Impacto de boletines de prensa en medios de comunicación nacional y/o regional"/>
    <n v="2400"/>
    <n v="0.25"/>
    <n v="0.23375000000000001"/>
    <s v="menor"/>
    <m/>
    <s v="El impacto trimestral de los boletines de prensa estuvo influenciado por la agenda mediática nacional, en la que predominaron coyunturas de orden político y económico que limitaron el espacio disponible en medios para temas sectoriales. Sin embargo, se ha mantenido un promedio constante de publicaciones y una presencia destacada en medios regionales, lo que ha permitido sostener una visibilidad estratégica para el Ministerio."/>
    <s v="Presupuesto y financiera"/>
    <s v="Se intensificará el relacionamiento con periodistas y editores clave a nivel nacional y regional, se priorizará la producción de boletines con enfoque noticioso y de interés general, y se fortalecerá el monitoreo para identificar mejores ventanas de oportunidad mediática. Estas acciones permitirán consolidar una mayor visibilidad institucional y mejorar progresivamente el indicador."/>
  </r>
  <r>
    <x v="2"/>
    <x v="2"/>
    <x v="0"/>
    <s v="Fortalecimiento institucional"/>
    <s v="Fortalecimiento institucional"/>
    <s v="Fortalecimiento institucional"/>
    <s v="Fortalecer la Gestión Institucional"/>
    <m/>
    <m/>
    <x v="1"/>
    <x v="0"/>
    <s v="Ruedas de prensa, y/o entrevistas ,para exponer asuntos de interés generales del Ministerio de Minas y Energía"/>
    <n v="120"/>
    <n v="0.25"/>
    <n v="9.166666666666666E-2"/>
    <s v="menor"/>
    <m/>
    <s v="Durante el período evaluado, la realización de ruedas de prensa y entrevistas estuvo supeditada a la agenda institucional y a la disponibilidad de vocerías autorizadas. Aunque se han generado contenidos de interés, la atención mediática ha estado centrada en otros temas coyunturales a nivel nacional, lo que ha reducido la demanda espontánea por parte de medios. Aun así, se han gestionado espacios relevantes que permitieron posicionar mensajes clave del Ministerio."/>
    <s v="Presupuesto y financiera"/>
    <s v="Se implementará una estrategia proactiva de relacionamiento con medios, que incluya el ofrecimiento de vocerías oportunas sobre temas estratégicos del sector minero-energético. Asimismo, se fortalecerá la planificación de ruedas de prensa y entrevistas en el marco de los hitos de gestión, para garantizar una mayor presencia institucional en la agenda pública._x000a_"/>
  </r>
  <r>
    <x v="2"/>
    <x v="2"/>
    <x v="0"/>
    <s v="Fortalecimiento institucional"/>
    <s v="Fortalecimiento institucional"/>
    <s v="Fortalecimiento institucional"/>
    <s v="Fortalecer la Gestión Institucional"/>
    <m/>
    <m/>
    <x v="0"/>
    <x v="1"/>
    <s v="Estrategias y/o campañas  trasverlas de comunicación sobre asuntos generales del Ministerio de Minas y Energía "/>
    <n v="4"/>
    <n v="0.25"/>
    <n v="0.25"/>
    <s v="Igual"/>
    <m/>
    <s v="No es necesario diligenciar esta celda"/>
    <m/>
    <s v="No es necesario diligenciar esta celda"/>
  </r>
  <r>
    <x v="2"/>
    <x v="2"/>
    <x v="0"/>
    <s v="Fortalecimiento institucional"/>
    <s v="Fortalecimiento institucional"/>
    <s v="Fortalecimiento institucional"/>
    <s v="Fortalecer la Gestión Institucional"/>
    <s v="Desde el Equipo de Comunicaciones y Prensa realizamos control mensual de indicadores con la finalidad mostrar el cumplimiento de actividades propuestas para funcionarios de la entidad."/>
    <s v="Fortalecer la comunicación Interna_x0009_de la entidad"/>
    <x v="0"/>
    <x v="1"/>
    <s v="Desarrollo de programas de contenidos en Vivo"/>
    <n v="88"/>
    <n v="0.25"/>
    <n v="6.8181818181818177E-2"/>
    <s v="menor"/>
    <m/>
    <s v="Durante el período reportado, la ejecución de los programas de contenidos en vivo se vio influenciada por algunos ajustes en la planeación institucional, así como por la disponibilidad de vocerías internas y la priorización de actividades operativas en diversas dependencias. A pesar de los esfuerzos realizados para mantener la periodicidad de los espacios, no se logró alcanzar la meta proyectada en su totalidad. Sin embargo, consideramos que esto no es un resultado negativo, ya que estamos comprometidos con cumplir la meta a fin de año, adaptando los formatos a las nuevas dinámicas laborales y buscando mejorar la participación en los próximos meses."/>
    <s v="Coordinación interinstitucional"/>
    <s v="Se rediseñarán los espacios de contenidos en vivo bajo formatos más ágiles, temáticas de interés directo para los equipos internos y horarios estratégicos. Además, se promoverá una mayor participación a través de convocatorias personalizadas y alianzas con las áreas misionales, con el fin de fortalecer la apropiación institucional y el sentido de pertenencia entre los funcionarios."/>
  </r>
  <r>
    <x v="2"/>
    <x v="2"/>
    <x v="0"/>
    <s v="Fortalecimiento institucional"/>
    <s v="Fortalecimiento institucional"/>
    <s v="Fortalecimiento institucional"/>
    <s v="Fortalecer la Gestión Institucional"/>
    <m/>
    <m/>
    <x v="0"/>
    <x v="1"/>
    <s v="Boletines informativos emitidos a través del Canal Vivo Minenergia"/>
    <n v="132"/>
    <n v="0.25"/>
    <n v="0.33333333333333331"/>
    <s v="Mayor"/>
    <m/>
    <s v="No es necesario diligenciar esta celda"/>
    <m/>
    <s v="No es necesario diligenciar esta celda"/>
  </r>
  <r>
    <x v="2"/>
    <x v="2"/>
    <x v="0"/>
    <s v="Fortalecimiento institucional"/>
    <s v="Fortalecimiento institucional"/>
    <s v="Fortalecimiento institucional"/>
    <s v="Fortalecer la Gestión Institucional"/>
    <m/>
    <m/>
    <x v="0"/>
    <x v="1"/>
    <s v="Numero de Piezas graficas creadas para la comunicación interna de contenidos de importancia para el Ministerio."/>
    <n v="1320"/>
    <n v="0.25"/>
    <n v="9.0909090909090905E-3"/>
    <s v="menor"/>
    <m/>
    <s v="Durante el período reportado, la ejecución de las piezas gráficas creadas se vio afectada por algunos ajustes en la planeación institucional, así como por la disponibilidad de vocerías internas y la priorización de actividades operativas en diversas dependencias. Aunque se hicieron esfuerzos para mantener la periodicidad y calidad en la producción de las piezas gráficas, no se alcanzó la meta proyectada en su totalidad. Sin embargo, este resultado no es considerado negativo, ya que estamos comprometidos a cumplir con la meta a fin de año, adaptando los formatos a las nuevas dinámicas laborales y buscando mejorar la participación y la efectividad de las piezas en los próximos meses."/>
    <s v="No aplica"/>
    <s v="Durante el período reportado, la ejecución de las piezas gráficas se vio afectada por ajustes en la planeación institucional, la disponibilidad de vocerías internas y la priorización de otras actividades operativas._x000a_Para ello, se implementarán medidas correctivas, como revisar y ajustar la planificación, optimizar la coordinación con las vocerías internas, priorizar recursos para la producción de las piezas y adaptar los formatos a las nuevas dinámicas laborales. Además, se establecerá un sistema de seguimiento para garantizar el cumplimiento de la meta."/>
  </r>
  <r>
    <x v="2"/>
    <x v="2"/>
    <x v="0"/>
    <s v="Fortalecimiento institucional"/>
    <s v="Fortalecimiento institucional"/>
    <s v="Fortalecimiento institucional"/>
    <s v="Fortalecer la Gestión Institucional"/>
    <m/>
    <m/>
    <x v="0"/>
    <x v="1"/>
    <s v="Numero de publicaciones en la red social Instagram (@vivominenergia)."/>
    <n v="200"/>
    <n v="0.25"/>
    <n v="0.3"/>
    <s v="Mayor"/>
    <m/>
    <s v="No es necesario diligenciar esta celda"/>
    <m/>
    <s v="No es necesario diligenciar esta celda"/>
  </r>
  <r>
    <x v="3"/>
    <x v="3"/>
    <x v="0"/>
    <s v="Fortalecimiento institucional"/>
    <s v="Fortalecimiento institucional"/>
    <s v="Fortalecimiento institucional"/>
    <s v="Fortalecer la Gestión Institucional"/>
    <s v="Fortalecer las competencias de los funcionarios que desempeñan la supervisión de contratos suscritos en el Ministerio de Minas y Energía_x0009__x0009_"/>
    <s v="Actividades de fortalecimiento de los funcionarios que se desempeñan como supervisores en el MME_x0009__x0009__x0009_"/>
    <x v="0"/>
    <x v="0"/>
    <s v="Gestionar diplomado con la subdirección de talento humano dirigida a los supervisores de contratos "/>
    <n v="1"/>
    <n v="1"/>
    <n v="1"/>
    <s v="Igual"/>
    <s v="Se presentó solicitud ante la subdirección de talento humano para que el diplomado sea incluido en el PIC de esta vigencia. Se está a la espera de conformar el comité de fondo de becas y que se realice la reunión para la aprobación. Ver evidencia Actividad 1"/>
    <s v="No es necesario diligenciar esta celda"/>
    <m/>
    <s v="No es necesario diligenciar esta celda"/>
  </r>
  <r>
    <x v="3"/>
    <x v="3"/>
    <x v="0"/>
    <s v="Fortalecimiento institucional"/>
    <s v="Fortalecimiento institucional"/>
    <s v="Fortalecimiento institucional"/>
    <s v="Fortalecer la Gestión Institucional"/>
    <m/>
    <m/>
    <x v="0"/>
    <x v="2"/>
    <s v="Adelantar el diplomado en el tema Supervisión de contratos estatales"/>
    <n v="1"/>
    <n v="0"/>
    <n v="0"/>
    <s v="Igual"/>
    <s v="Esta actividad no tiene avance hasta tanto no sea aprobado el diplomado por el fondo de becas"/>
    <s v="No es necesario diligenciar esta celda"/>
    <m/>
    <s v="No es necesario diligenciar esta celda"/>
  </r>
  <r>
    <x v="3"/>
    <x v="3"/>
    <x v="0"/>
    <s v="Fortalecimiento institucional"/>
    <s v="Fortalecimiento institucional"/>
    <s v="Fortalecimiento institucional"/>
    <s v="Fortalecer la Gestión Institucional"/>
    <s v="Implementar mejoras en la plataforma neón para facilitar la gestión contractual_x0009__x0009_"/>
    <s v="Mejoras implementadas en la plataforma neón módulo de contratos"/>
    <x v="0"/>
    <x v="2"/>
    <s v="Implementar en la plataforma neón la generación de certificaciones de contratos desde la web"/>
    <n v="1"/>
    <n v="1"/>
    <n v="1"/>
    <s v="Igual"/>
    <s v="Actualmente se encuentra en ambiente de pruebas las emisiones de las certificaciones de contratos, analizando errores, nuevas opciones, y mejoras para culminar el proceso en primer semestre del año. Se adjuntan un par de certificaciones de prueba con comentarios. Ver evidencia Actividad 3."/>
    <s v="No es necesario diligenciar esta celda"/>
    <m/>
    <s v="No es necesario diligenciar esta celda"/>
  </r>
  <r>
    <x v="3"/>
    <x v="3"/>
    <x v="0"/>
    <s v="Fortalecimiento institucional"/>
    <s v="Fortalecimiento institucional"/>
    <s v="Fortalecimiento institucional"/>
    <s v="Fortalecer la Gestión Institucional"/>
    <m/>
    <m/>
    <x v="0"/>
    <x v="2"/>
    <s v="Implementar la generación de certificaciones de insuficiencia de personal  y de idoneidad en la plataforma neón"/>
    <n v="1"/>
    <n v="1"/>
    <n v="1"/>
    <s v="Igual"/>
    <s v="En el primer trimestre del año, se avanzó con el levantamiento de requerimientos y se han realizado las pruebas correspondientes para la implementación del desarrollo, que actualmente se encuentra en validación por parte de la Subdirección de Talento Humano. Ver evidencia Actividad 4"/>
    <s v="No es necesario diligenciar esta celda"/>
    <m/>
    <s v="No es necesario diligenciar esta celda"/>
  </r>
  <r>
    <x v="3"/>
    <x v="3"/>
    <x v="0"/>
    <s v="Fortalecimiento institucional"/>
    <s v="Fortalecimiento institucional"/>
    <s v="Fortalecimiento institucional"/>
    <s v="Fortalecer la Gestión Institucional"/>
    <m/>
    <m/>
    <x v="0"/>
    <x v="2"/>
    <s v="Implementar generación de reportes en neón que contengan información sociodemográfica de los contratistas como :edad, número de hijos, discapacidad, género, estado civil, grupos étnicos, RH, nivel de formación y programa de estudio y reportes más eficientes del plan de adquisiciones"/>
    <n v="1"/>
    <n v="0"/>
    <n v="0"/>
    <s v="Igual"/>
    <s v="Se ha avanzado en la generación de informes de datos se remitió solicitud a la sáreas para completar la información, se adjunta memorando remitido. Ver evidencia Actividad 5"/>
    <s v="No es necesario diligenciar esta celda"/>
    <m/>
    <s v="No es necesario diligenciar esta celda"/>
  </r>
  <r>
    <x v="3"/>
    <x v="3"/>
    <x v="0"/>
    <s v="Fortalecimiento institucional"/>
    <s v="Fortalecimiento institucional"/>
    <s v="Fortalecimiento institucional"/>
    <s v="Fortalecer la Gestión Institucional"/>
    <m/>
    <m/>
    <x v="0"/>
    <x v="2"/>
    <s v="Implementar mejoras en las alertas generadas por la plataforma neón a la supervisión como: términos para liquidar, pérdida de competencia para liquidar, reinicio de contratos suspendidos"/>
    <n v="1"/>
    <n v="0"/>
    <n v="0"/>
    <s v="Igual"/>
    <s v="Para el primer trimestre no se programó avance en esta actividad"/>
    <s v="No es necesario diligenciar esta celda"/>
    <m/>
    <s v="No es necesario diligenciar esta celda"/>
  </r>
  <r>
    <x v="3"/>
    <x v="3"/>
    <x v="0"/>
    <s v="Fortalecimiento institucional"/>
    <s v="Fortalecimiento institucional"/>
    <s v="Fortalecimiento institucional"/>
    <s v="Fortalecer la Gestión Institucional"/>
    <s v="Proponer reglamentación para el comité asesor de contratación del Ministerio de Minas y Energía"/>
    <s v="Proponer desde el rol de secretaría técnica el reglamento para el funcionamiento del comité asesor de contratación del Ministerio de Minas y Energía "/>
    <x v="0"/>
    <x v="2"/>
    <s v="Propuesta de reglamento para el funcionamiento del comité asesor de contratación del MME"/>
    <n v="1"/>
    <n v="0"/>
    <n v="0"/>
    <s v="Igual"/>
    <s v="Para el primer trimestre no se programó avance en esta actividad"/>
    <s v="No es necesario diligenciar esta celda"/>
    <m/>
    <s v="No es necesario diligenciar esta celda"/>
  </r>
  <r>
    <x v="4"/>
    <x v="4"/>
    <x v="0"/>
    <s v="Fortalecimiento institucional"/>
    <s v="Fortalecimiento institucional"/>
    <s v="Fortalecimiento institucional"/>
    <s v="Fortalecer la Gestión Institucional"/>
    <s v="Fortalecer el seguimiento a la ejecicion de la politica de elaboracion de los estados Financieros_x0009__x0009_"/>
    <s v="Seguimiento a la ejecicion de la politica de elaboracion de los estados Financieros "/>
    <x v="2"/>
    <x v="3"/>
    <s v="ELABORACION Y PUBLICACIÓN DE LOS ESTADOS FINANCIEROS"/>
    <n v="4"/>
    <n v="0.25"/>
    <n v="0.25"/>
    <s v="Igual"/>
    <s v="Envio oportuno de la informacion Financiera a diciembre de 2024 a la Contadria Genral de la Nacion a   traves del CHIP de acuerdo al cronograma establecido"/>
    <s v="No es necesario diligenciar esta celda"/>
    <m/>
    <s v="No es necesario diligenciar esta celda"/>
  </r>
  <r>
    <x v="4"/>
    <x v="4"/>
    <x v="0"/>
    <s v="Fortalecimiento institucional"/>
    <s v="Fortalecimiento institucional"/>
    <s v="Fortalecimiento institucional"/>
    <s v="Fortalecer la Gestión Institucional"/>
    <m/>
    <m/>
    <x v="2"/>
    <x v="3"/>
    <s v="ANALISIS DE LAS CUENTAS DE BALANCE MAS REPRESENTATIVAS"/>
    <n v="12"/>
    <n v="0.25"/>
    <n v="0.25"/>
    <s v="Igual"/>
    <s v="Se analizaron los saldos de naturaleza contraria del Balance General en los meses de enero febreo y marzo de 2025, Se anexa enero por cuanto a la fecha nola CGN no ha cerrado los meses de febrero y marzo de 2025"/>
    <s v="No es necesario diligenciar esta celda"/>
    <m/>
    <s v="No es necesario diligenciar esta celda"/>
  </r>
  <r>
    <x v="4"/>
    <x v="4"/>
    <x v="0"/>
    <s v="Fortalecimiento institucional"/>
    <s v="Fortalecimiento institucional"/>
    <s v="Fortalecimiento institucional"/>
    <s v="Fortalecer la Gestión Institucional"/>
    <m/>
    <m/>
    <x v="2"/>
    <x v="3"/>
    <s v="CONTROL Y REGISTRO DE LA INFORMACION DE INGRESOS EN EL APLICATIVO CORRESPONDIENTE"/>
    <n v="12"/>
    <n v="0.25"/>
    <n v="0.25"/>
    <s v="Igual"/>
    <s v="Se efectuo oportunamnete la clasificacion de los ingresos recibidos a traves del Sistema  integrado de Informacion Financiera SIIF, correspondientes al promer trimestre de 2025."/>
    <s v="No es necesario diligenciar esta celda"/>
    <m/>
    <s v="No es necesario diligenciar esta celda"/>
  </r>
  <r>
    <x v="4"/>
    <x v="4"/>
    <x v="0"/>
    <s v="Fortalecimiento institucional"/>
    <s v="Fortalecimiento institucional"/>
    <s v="Fortalecimiento institucional"/>
    <s v="Fortalecer la Gestión Institucional"/>
    <m/>
    <m/>
    <x v="2"/>
    <x v="3"/>
    <s v="REGISTRO DE LA INFORMACIION INTERNA Y EXTERNA (EKOGUI E ICETEX))"/>
    <n v="12"/>
    <n v="0.25"/>
    <n v="0.25"/>
    <s v="Igual"/>
    <s v="Se solicito la infrrmacion correspondiente a la Oficina Juridica y al Icetex y se efectuaron los comprobantes de regsitro correspondientes al primes trimestre de 2025"/>
    <s v="No es necesario diligenciar esta celda"/>
    <m/>
    <s v="No es necesario diligenciar esta celda"/>
  </r>
  <r>
    <x v="5"/>
    <x v="4"/>
    <x v="0"/>
    <s v="Fortalecimiento institucional"/>
    <s v="Fortalecimiento institucional"/>
    <s v="Fortalecimiento institucional"/>
    <s v="Fortalecer la Gestión Institucional"/>
    <s v="Desarrollo y Reporte en el Aplicativo NEON de saldos a liberar de registros presupuestales de contratos de prestacion de servicios mediante interoperabilidad del sistema NEON y  SIIF Nacion. Asi como el cargue del certificado de balance financiero, que separe tambien los contratos que tienen cesiones."/>
    <s v="Creacion del reporte en el Aplicativo NEON de saldos a liberar de registros presupuestales y creacion de certificado de balance financiero actualizado"/>
    <x v="0"/>
    <x v="2"/>
    <s v="Documento con la definicion Requerimiento"/>
    <n v="1"/>
    <n v="1"/>
    <n v="1"/>
    <s v="Igual"/>
    <s v="Se usaron 26 horas para pruebas del R18 y su estado es en pruebas, el R20 esta en estado de definicion"/>
    <s v="No es necesario diligenciar esta celda"/>
    <m/>
    <s v="No es necesario diligenciar esta celda"/>
  </r>
  <r>
    <x v="5"/>
    <x v="4"/>
    <x v="0"/>
    <s v="Fortalecimiento institucional"/>
    <s v="Fortalecimiento institucional"/>
    <s v="Fortalecimiento institucional"/>
    <s v="Fortalecer la Gestión Institucional"/>
    <m/>
    <m/>
    <x v="0"/>
    <x v="2"/>
    <s v="Realizar ciclo de pruebas del Reporte"/>
    <n v="1"/>
    <n v="0"/>
    <n v="0"/>
    <s v="Igual"/>
    <s v="Aun no pasa a produccion"/>
    <s v="No es necesario diligenciar esta celda"/>
    <m/>
    <s v="No es necesario diligenciar esta celda"/>
  </r>
  <r>
    <x v="5"/>
    <x v="4"/>
    <x v="0"/>
    <s v="Fortalecimiento institucional"/>
    <s v="Fortalecimiento institucional"/>
    <s v="Fortalecimiento institucional"/>
    <s v="Fortalecer la Gestión Institucional"/>
    <m/>
    <m/>
    <x v="0"/>
    <x v="2"/>
    <s v="Realizar Paso a Produccion"/>
    <n v="1"/>
    <n v="0"/>
    <n v="0"/>
    <s v="Igual"/>
    <s v="Aun no se necesita correcciones"/>
    <s v="No es necesario diligenciar esta celda"/>
    <m/>
    <s v="No es necesario diligenciar esta celda"/>
  </r>
  <r>
    <x v="5"/>
    <x v="4"/>
    <x v="0"/>
    <s v="Fortalecimiento institucional"/>
    <s v="Fortalecimiento institucional"/>
    <s v="Fortalecimiento institucional"/>
    <s v="Fortalecer la Gestión Institucional"/>
    <m/>
    <m/>
    <x v="0"/>
    <x v="2"/>
    <s v="Realizar las correcciones que se presenten al reporte"/>
    <n v="1"/>
    <n v="0"/>
    <n v="1"/>
    <s v="Mayor"/>
    <s v="Se definió el requerimiento número 19 (Desarrollo y reporte de un módulo para registro presupuestal, obligación y orden de pago de factura de un contrato existente en vigencias anteriores como VIGENCIAS EXPIRADAS en el aplicativo Neón para que las dependencias lo registren) este tiene 168 horas cotizadas"/>
    <s v="No es necesario diligenciar esta celda"/>
    <m/>
    <s v="No es necesario diligenciar esta celda"/>
  </r>
  <r>
    <x v="5"/>
    <x v="4"/>
    <x v="0"/>
    <s v="Fortalecimiento institucional"/>
    <s v="Fortalecimiento institucional"/>
    <s v="Fortalecimiento institucional"/>
    <s v="Fortalecer la Gestión Institucional"/>
    <s v="Desarrollo de un módulo en el aplicativo Neón para registro presupuestal, obligación y orden de pago de factura de un contrato con VIGENCIAS EXPIRADAS"/>
    <s v="Creación del Modulo de Vigencias Expiradas en el Aplicativo NEON"/>
    <x v="0"/>
    <x v="2"/>
    <s v="Documento con la definicion Requerimiento"/>
    <n v="1"/>
    <n v="1"/>
    <n v="0"/>
    <s v="menor"/>
    <s v="Aun no pasa a pruebas"/>
    <s v="Escriba cuál fue el cuello de botella que se presento para no lograr el resultado planeado"/>
    <m/>
    <s v="Favor escriba cuál va a ser el mecanismo de solución para ponerse al día en la ejecución del indicador"/>
  </r>
  <r>
    <x v="5"/>
    <x v="4"/>
    <x v="0"/>
    <s v="Fortalecimiento institucional"/>
    <s v="Fortalecimiento institucional"/>
    <s v="Fortalecimiento institucional"/>
    <s v="Fortalecer la Gestión Institucional"/>
    <m/>
    <m/>
    <x v="0"/>
    <x v="2"/>
    <s v="Realizar ciclo de pruebas del Reporte"/>
    <n v="1"/>
    <n v="0"/>
    <n v="0"/>
    <s v="Igual"/>
    <s v="Aun no pasa a produccion"/>
    <s v="No es necesario diligenciar esta celda"/>
    <m/>
    <s v="No es necesario diligenciar esta celda"/>
  </r>
  <r>
    <x v="5"/>
    <x v="4"/>
    <x v="0"/>
    <s v="Fortalecimiento institucional"/>
    <s v="Fortalecimiento institucional"/>
    <s v="Fortalecimiento institucional"/>
    <s v="Fortalecer la Gestión Institucional"/>
    <m/>
    <m/>
    <x v="0"/>
    <x v="2"/>
    <s v="Realizar Paso a Produccion"/>
    <n v="1"/>
    <n v="0"/>
    <n v="0"/>
    <s v="Igual"/>
    <s v="Aun no se necesita correcciones"/>
    <s v="No es necesario diligenciar esta celda"/>
    <m/>
    <s v="No es necesario diligenciar esta celda"/>
  </r>
  <r>
    <x v="5"/>
    <x v="4"/>
    <x v="0"/>
    <s v="Fortalecimiento institucional"/>
    <s v="Fortalecimiento institucional"/>
    <s v="Fortalecimiento institucional"/>
    <s v="Fortalecer la Gestión Institucional"/>
    <m/>
    <m/>
    <x v="0"/>
    <x v="2"/>
    <s v="Realizar las correcciones que se presenten al reporte"/>
    <n v="1"/>
    <n v="0"/>
    <n v="1"/>
    <s v="Mayor"/>
    <s v="Se definió el requerimiento número 21 (Desarrollo de un reporte de ejecución contractual vs el de ejecución presupuestal y de pagos por dependencia y por líneas de PLC) para este módulo y tiene 56 horas cotizadas"/>
    <s v="No es necesario diligenciar esta celda"/>
    <m/>
    <s v="No es necesario diligenciar esta celda"/>
  </r>
  <r>
    <x v="5"/>
    <x v="4"/>
    <x v="0"/>
    <s v="Fortalecimiento institucional"/>
    <s v="Fortalecimiento institucional"/>
    <s v="Fortalecimiento institucional"/>
    <s v="Fortalecer la Gestión Institucional"/>
    <s v="Desarrollo de un reporte de ejecución contractual vs el de ejecución presupuestal y de pagos por dependencia y por lineas de PLC"/>
    <s v="Creación de reporte de ejecución contractual vs el de ejecución presupuestal y de pagos"/>
    <x v="0"/>
    <x v="2"/>
    <s v="Documento con la definicion Requerimiento"/>
    <n v="1"/>
    <n v="1"/>
    <n v="0"/>
    <s v="menor"/>
    <s v="Aun no pasa a pruebas"/>
    <s v="Escriba cuál fue el cuello de botella que se presento para no lograr el resultado planeado"/>
    <m/>
    <s v="Favor escriba cuál va a ser el mecanismo de solución para ponerse al día en la ejecución del indicador"/>
  </r>
  <r>
    <x v="5"/>
    <x v="4"/>
    <x v="0"/>
    <s v="Fortalecimiento institucional"/>
    <s v="Fortalecimiento institucional"/>
    <s v="Fortalecimiento institucional"/>
    <s v="Fortalecer la Gestión Institucional"/>
    <m/>
    <m/>
    <x v="0"/>
    <x v="2"/>
    <s v="Realizar ciclo de pruebas del Reporte"/>
    <n v="1"/>
    <n v="0"/>
    <n v="0"/>
    <s v="Igual"/>
    <s v="Aun no pasa a produccion"/>
    <s v="No es necesario diligenciar esta celda"/>
    <m/>
    <s v="No es necesario diligenciar esta celda"/>
  </r>
  <r>
    <x v="5"/>
    <x v="4"/>
    <x v="0"/>
    <s v="Fortalecimiento institucional"/>
    <s v="Fortalecimiento institucional"/>
    <s v="Fortalecimiento institucional"/>
    <s v="Fortalecer la Gestión Institucional"/>
    <m/>
    <m/>
    <x v="0"/>
    <x v="2"/>
    <s v="Realizar Paso a Produccion"/>
    <n v="1"/>
    <n v="0"/>
    <n v="0"/>
    <s v="Igual"/>
    <s v="Aun no se necesita correcciones"/>
    <s v="No es necesario diligenciar esta celda"/>
    <m/>
    <s v="No es necesario diligenciar esta celda"/>
  </r>
  <r>
    <x v="5"/>
    <x v="4"/>
    <x v="0"/>
    <s v="Fortalecimiento institucional"/>
    <s v="Fortalecimiento institucional"/>
    <s v="Fortalecimiento institucional"/>
    <s v="Fortalecer la Gestión Institucional"/>
    <m/>
    <m/>
    <x v="0"/>
    <x v="2"/>
    <s v="Realizar las correcciones que se presenten al reporte"/>
    <n v="1"/>
    <n v="0"/>
    <n v="0"/>
    <s v="Igual"/>
    <m/>
    <s v="No es necesario diligenciar esta celda"/>
    <m/>
    <s v="No es necesario diligenciar esta celda"/>
  </r>
  <r>
    <x v="6"/>
    <x v="4"/>
    <x v="0"/>
    <s v="Fortalecimiento institucional"/>
    <s v="Fortalecimiento institucional"/>
    <s v="Fortalecimiento institucional"/>
    <s v="Fortalecer la Gestión Institucional"/>
    <s v="Garantizar la ejecución de los recursos por medio del trámite y/o cargue de las  cuentas de cobro de los contratistas en un 95%"/>
    <s v="Porcentaje de Ejecucion mensual de las cuentas tramitadas y pagadas por cada uno de los contratistas del MME."/>
    <x v="0"/>
    <x v="2"/>
    <s v="Ejecucion mensual de las cuentas tramitadas y pagadas por cada uno de los contratistas del MME."/>
    <n v="0.95"/>
    <n v="1"/>
    <n v="1"/>
    <s v="Igual"/>
    <s v="Durante el primer trimestre del año 2025 se evidencia que se tramitaron 2346 cuentas, de las cuales se pagaron 2250, equivalente al 95,97%."/>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s v="Fortalecer las herramientas tecnológicas para la mejorar la eficiencia de procesamiento y almacenamiento de datos"/>
    <s v="Mejorar la eficiencia de procesamiento y almacenamiento de datos a traves de herramientas e instrumentos tecnologicos"/>
    <x v="1"/>
    <x v="2"/>
    <s v="Optimizar la infraestructura tecnológica existente para lograr un aumento del 20% en la eficiencia de procesamiento y almacenamiento de datos"/>
    <n v="0.2"/>
    <n v="0"/>
    <n v="0"/>
    <s v="Igual"/>
    <s v="Si bien para el primer trimestre de la vigencia no se tenía meta programada paraeste indicador, de igual manea se adelantaros las siguientes acciones:_x000a_Se avanza en la implementación de Cisco Catalyst Center, plataforma orientada a apoyar el diseño, despliegue y administración de redes a gran escala. Esta solución permite a los administradores gestionar de manera centralizada la configuración, supervisión y mantenimiento de los dispositivos de red, optimizando tiempos y recursos operativos._x000a_A la fecha, el avance del proyecto se encuentra en un 50%, habiéndose realizado las siguientes actividades:_x000a_Creación de acceso al portal._x000a_Configuración de usuarios administradores._x000a_Registro de 22 chasises dentro de la plataforma._x000a_Se implementaron dos servidores en rack Cisco UCSC-C240-M7SN como parte de la primera fase del plan de actualización y expansión de las capacidades de la actual solución de hiperconvergencia en el datacenter principal. A la fecha (13 de febrero de 2025), la implementación ha sido completada al 100% y los nodos ya se encuentran sumando recursos de cómputo al clúster existente. Se inició la implementación de Cisco CX Cloud, plataforma orientada a facilitar el diseño, implementación y gestión de redes a gran escala. Esta herramienta permite a los administradores de red configurar, supervisar y mantener los dispositivos de forma centralizada y eficiente._x000a_A la fecha, se registra un avance del 15%, con las siguientes acciones completadas:_x000a_Creación completa del portal._x000a_Identificación y asignación de usuarios con perfil de administrador._x000a_Avance en la transición hacia hiperconvergencia con Nutanix_x000a_Se avanza en la formulación del proceso de adquisición de un servidor en rack Cisco UCSC-C240-M7SN, con el propósito de completar el clúster requerido para la implementación de la nueva solución de hiperconvergencia._x000a_Paralelamente, se contempla la adquisición de discos de almacenamiento que permitan habilitar la transición tecnológica hacia la plataforma Nutanix._x000a_Asimismo, se encuentra en estructuración el proceso de adquisición e implementación del software de hiperconvergencia Nutanix, en concordancia con el milestone correspondiente al fin de vida útil de la solución actualmente en operación."/>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m/>
    <m/>
    <x v="1"/>
    <x v="2"/>
    <s v="Implementar modelo de gobierno del dato institucional y sectorial"/>
    <n v="1"/>
    <n v="0"/>
    <n v="0"/>
    <s v="Igual"/>
    <s v="En el transcurso del primer trimestre de 2025, la Estrategia de Gobierno y Monitoreo del Dato reporta las siguientes actividades ejecutadas:_x000a_1. Se elaboró primera propuesta de documento de ajuste a la Resolución No. 40199 de 2021, por la que se adoptan los lineamientos del gobierno de TI y de datos del sector minero energético._x000a_2. Se realizó el diseño, prueba y ajuste del formulario cuyo propósito es permitir el registro de los principales retos identificados por las entidades del sector, entendidos como necesidades no resueltas, problemáticas recurrentes, limitaciones operativas o desafíos estratégicos que impactan el cumplimiento de sus funciones misionales y objetivos institucionales. A partir de esta identificación, se busca facilitar la formulación de soluciones apalancadas en tecnologías emergentes, con énfasis en el uso de inteligencia artificial, que contribuyan a mejorar la eficiencia operativa, la toma de decisiones basadas en datos y la generación de valor público en el sector minero-energético._x000a_3. Se participo en la especificación de la propuesta de solución para la implementación del Centro de Monitoreo Sectorial._x000a_4. Se realizó el diseño, prueba y afinamiento del formulario tiene por objetivo hacer el dimensionamiento de capacidades de infraestructura tecnológica para implementar el proyecto de Centro de Monitoreo Sectorial._x000a_5. Se realizó reunión MINENERGÍA – UTP (Universidad Tecnológica de Pereira) para Convenio de Fortalecimiento de las Capacidades del Talento Humano del Sector en TEJ y Tecnologías Emergentes._x000a_6. Se elaboro el informe de la Estrategia de Gobierno del Dato (EGMD) para el empalme con el nuevo Equipo de Asesores del Despacho del Ministro del MINENERGIA._x000a_7. Se realizó propuesta de estructuración de la Oficina de análisis estratégico y tecnologías de la información._x000a_8. Se realizó el seguimiento y control a la ejecución del contrato con la Firma BEXTECHNOLOGY S.A.S., responsable de proveer la infraestructura tecnológica asociada a la plataforma INTÉGRAME y del servicio de soporte, mantenimiento y monitoreo de esta._x000a_9. Se apoyo en el proceso de elaboración de la nueva versión de PETI 2025-2028 alineado al proyecto de inversión 2025-2028 del MINENERGÍA, en donde se incluyen iniciativas de transformación digital relacionadas con el gobierno de datos y de TI con alcance institucional y sectorial._x000a_10. Se gestionó con las Entidades del Sector el registro de información en el formulario para la identificación y descripción de las fuentes de datos transaccionales, solicitado por el Comité Nacional de Datos en el marco del PNID, por el DNP y el MinTIC._x000a_11. Por invitación de la UPME, se participó en la elaboración del capítulo “IA y soberanía tecnológica en la TEJ” del libro “Inteligencia Artificial para la Transición Energética Justa y la Diversificación de la Economía en Colombia”, el cual se espera lanzar en la próxima Feria del Libro, que recogerá los avances, la visión y las apuestas que desde el MINENERGÍA y el Sector se están impulsando en materia de inteligencia artificial, transición energética y diversificación económica._x000a_12. Se participó en la implementación del ejercicio de arquitectura empresarial para el MINENERGÍA, en donde se incluye todo lo relacionado con la gestión de los datos e infraestructuras de datos estadística y espacial._x000a_13. Se apoyo en la consolidación de las evidencias requeridas por el FURAG en lo relacionado con el componente de toma de decisiones basadas que hace parte de la Política de gobierno Digital."/>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m/>
    <m/>
    <x v="1"/>
    <x v="2"/>
    <s v="Generar  diagnóstico de madurez de aplicación de políticas de gobierno de datos y gestión de la información"/>
    <n v="1"/>
    <n v="0"/>
    <n v="0"/>
    <s v="Igual"/>
    <s v="Si bien para el primer trimestre de la vigencia no se tenía meta programada para este indicador, de igual manera se adelantaron las siguientes acciones:_x000a_En el marco del levantamiento de información del Modelo de Arquitectura Empresarial se aplicaron los instrumentos de Modelo de Madurez Interoperabilidad, Instrumento de Madurez IDE. En este sentido se inició el proceso de construcción de los artefactos requeridos dentro del MAE para este dominio, entre ellos: Procedimiento de Gobierno TI y Datos Sectorial, Procedimiento de gestión y gobierno de los datos e información de TI ( Dama y DataOps),  Procedimiento de gestión y gobierno de interoperabilidades ( PDI y Microservicios), catálogo de flujos de información. "/>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m/>
    <m/>
    <x v="1"/>
    <x v="2"/>
    <s v="Desarrollar e implementar instrumento estandarizado para la medición de capacidades de infraestructura de datos en las entidades públicas del sector"/>
    <n v="1"/>
    <n v="0"/>
    <n v="0"/>
    <s v="Igual"/>
    <s v="Si bien para el primer trimestre de la vigencia no se tenía meta programada para este indicador, de igual manera se adelantaron las siguientes acciones:_x000a_En el marco del levantamiento de información del Modelo de Arquitectura Empresarial se inició el proceso de construcción de los artefactos requeridos dentro del MAE para este dominio, entre ellos: Procedimiento de Gobierno TI y Datos Sectorial, Procedimiento de gestión y gobierno de los datos e información de TI ( Dama y DataOps),  Procedimiento de gestión y gobierno de interoperabilidades ( PDI y Microservicios), catálogo de flujos de información"/>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s v="Optimizar los procesos mediante las tecnologias digitales "/>
    <s v="Implementar herramientas tecnologicas digitales para la optimizacion de procesos"/>
    <x v="0"/>
    <x v="2"/>
    <s v="Definir el Modelo de Arquitectura Empresarial - MAE para la optimización de los sistemas de información"/>
    <n v="1"/>
    <n v="0"/>
    <n v="0"/>
    <s v="Igual"/>
    <s v="Si bien para el primer trimestre de la vigencia no se tenía meta programada para este indicador, de igual manera se adelantaron las siguientes acciones:_x000a_Se definió para los ejercicios de Arquitectura Empresarial del proyecto de fortalecimiento la siguiente visión:  &quot;Visión de arquitectura empresarial MME:  Ser líder en innovación digital a través de procesos, procedimientos, tramites y servicios OPA modernos, optimizados, automatizados, integrados e interoperados, que permitan fortalecer la toma de decisiones para la formulación de políticas, reglamentos, planes, programas y proyectos sectoriales. Gestionado eficientemente los fondos de apoyo financiero y subsidios del sector&quot;._x000a_En este periodo se inició con la inmersión en el Proceso de Gestión de TIC, diseñando planes detallados para la modernización de todos los procedimientos actuales y la creación de nuevos procedimientos que permitan fortalecer las capacidades del Grupo TIC y así ofrecer mejores servicios de TI.  _x000a_Los procedimientos para actualizar son:  Atención de requerimientos de sistemas de información, gestión de mantenimiento de los sistemas de información,  Procedimiento gestión del servicio de tecnología de información y comunicaciones, Procedimiento gestión de la seguridad informática MAE, Procedimiento gestionar uso y apropiación de TI, Procedimiento gestión de la continuidad. _x000a_Los procedimientos nuevos son:  Procedimiento de Gobierno TI y Datos Sectorial, Procedimiento  de seguridad de la  información MSPI, Procedimiento  de gestión de incidentes de seguridad de la información  MSPI - CSIRT,  Procedimiento de gestión y gobierno de infraestructura de TI (CMDB), Procedimiento de  gestión de cambio de TI,  Procedimiento de gestión de incidentes y problemas de TI, Procedimiento de gestión y gobierno de los datos e información de TI ( Dama y DataOps),  Procedimiento de gestión y gobierno de interoperabilidades ( PDI y Microservicios)._x000a_Se está documento el estado actual con los siguientes artefactos: catálogo de sistemas de información, catálogo de infraestructura CMDB, catálogo de flujos de información, catalogo o portafolio de servicios de TI, con los cuales se actualizará el catálogo de activos de información.  Se definieron las categorías de los servicios de TI y se inició con la definición de los servicios de TI según las categorías definidas, para poder subir los servicios de TI en la nueva herramienta de software libre GLPI de mesa de servicio. _x000a_Se genero la integración y actualización del documento de Diagnóstico de los sistemas de información misionales, estratégicos y de apoyo del Ministerio de Minas y Energía."/>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m/>
    <m/>
    <x v="0"/>
    <x v="2"/>
    <s v="Impulsar la transformación digital y adoptar nuevas tecnologias de la información en el Ministerio de Minas y Energia"/>
    <n v="4"/>
    <n v="0.25"/>
    <n v="0.25"/>
    <s v="Igual"/>
    <s v="Se adelantó para el primer trimetre según lo programado el infome de la actualización del Plan Estratégico de TI - PETI para la vigencia 2025-208, en el cual se establece la hoja de ruta de las iniciativas que fortalecerán la transformación digital en el Ministerio de MInas y Energía.  "/>
    <s v="No es necesario diligenciar esta celda"/>
    <m/>
    <s v="No es necesario diligenciar esta celda"/>
  </r>
  <r>
    <x v="7"/>
    <x v="5"/>
    <x v="0"/>
    <s v="Convergencia Regional"/>
    <s v="Fortalecimiento institucional como motor de cambio para recuperar la confianza de la ciudadania y para el fortalecimiento del vinculo Estado-ciudadanía"/>
    <s v="Gobierno digital para la gente"/>
    <s v="Modernizar las entidades a través de incentivos para el uso de datos y la adopción de herramientas y tecnologías digitales"/>
    <m/>
    <m/>
    <x v="0"/>
    <x v="2"/>
    <s v="Realizar seguimiento al plan Estrategico de Tecnologias de la Información - PETI"/>
    <n v="4"/>
    <n v="0.25"/>
    <n v="0.25"/>
    <s v="Igual"/>
    <s v="Se adelantó para el primer trimetre según lo programado el infome de Seguimiento Año 2025 Trimestre 1 Plan Estratégico de Tecnologías de la Información y las Comunicaciones PETI  2024-2027 abarcando, entre otros ítems, los avances generales de las iniciativas de transformación. "/>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s v="Establecer los lineamientos basicos para la transformación digital del sector minero energetico"/>
    <s v="Establecer los documentos de la primera fase para la transformación digital del sector minero energetico"/>
    <x v="1"/>
    <x v="2"/>
    <s v="Construir Plan Estrategico de Tecnologias de la Información - PETI sectorial"/>
    <n v="1"/>
    <n v="0"/>
    <n v="0"/>
    <s v="Igual"/>
    <s v="Se generó actualización del Plan Estratégico de Tecnologías de la Información y las Comunicaciones para el periodo 2025-2028 conforme a lo definido en el proyecto de inversión para el mismo periodo, esta iniciativa iniciará su ejecución para el segundo trimestre de 2025. "/>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m/>
    <m/>
    <x v="1"/>
    <x v="2"/>
    <s v="_x000a_Implementar el Modelo de Gestión y Gobierno de TI sectorial "/>
    <n v="1"/>
    <n v="0"/>
    <n v="0"/>
    <s v="Igual"/>
    <s v="Se inició con la inmersión en el Proceso de Gestión de TIC, diseñando planes detallados para la modernización de todos los procedimientos actuales y la creación de nuevos procedimientos que permitan fortalecer las capacidades del Grupo TIC y así ofrecer mejores servicios de TI.  En este marco se definió el equipo que tendrá a cargo la implementación del Modelo de Gestión y Gobierno de TI."/>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m/>
    <m/>
    <x v="1"/>
    <x v="2"/>
    <s v="Establecer la estrategia sectorial  para la formunlacion del programa de Transformación Digital"/>
    <n v="1"/>
    <n v="0"/>
    <n v="0"/>
    <s v="Igual"/>
    <s v="Se generó actualización del Plan Estratégico de Tecnologías de la Información y las Comunicaciones para el periodo 2025-2028 conforme a lo definido en el proyecto de inversión para el mismo periodo, esta iniciativa iniciará la su ejecución para el segundo trimestre de 2025."/>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s v="Mejorar el sistema de gestion de seguridad del sector minero energetico"/>
    <s v="Implementar primera fase de las Capacidades de Prevención, Detección y Recuperación de Incidentes de Seguridad Digital para el Sector Minero Energético nacional - CSIRT"/>
    <x v="0"/>
    <x v="2"/>
    <s v="Implementar  Capacidades de Prevención, Detección y Recuperación de Incidentes de Seguridad Digital para el Sector Minero Energético nacional - CSIRT Sectorial (primera fase)"/>
    <n v="1"/>
    <n v="0"/>
    <n v="0"/>
    <s v="Igual"/>
    <s v="Si bien para el primer trimestre de la vigencia no se tenía meta programada paraeste indicador, de igual manea se adelantaros las siguientes acciones:_x000a_Acompañamiento riguroso con el COLCERT para la implementación del CSIRT, esto implica que hemos desarrollado varias mesas de trabajo donde se han tratado temáticas de desarrollo de servicios esenciales o de primera fase, estructuración administrativa, personal requerido, definición de alcance y misionalidad, exposición de servicios de algunos CSIRT ya implementados, buenas practicas, etc. (Se han tenido visitas presenciales en las oficinas del COLCERT-MINTIC y virtuales)_x000a_Se han tenido visitas presenciales a algunos SOC  (OlimpIA, Internexa), con el fin de tomar mejores practicas y servicios ofrecidos por parte de estos proveedores._x000a_Se han hecho exposiciones virtuales por parte de algunos proveedores para mirar herramientas ofrecidas de ciberseguridad y ciberdefensa ( TENABLE, WERTEX, DATASEC, etc) ._x000a_Mesas de trabajo para determinar alcance, misión, servicios que ya están definidos._x000a_Pasos a seguir : _x000a_Según metodología RFC2350 , nos encontramos en el paso del diseño de la estructura administrativa y de personal del CSIRT, definiendo roles y responsabilidades de acuerdo con el alcance y a partir de ello definir la infraestructura apoyada en el centro de monitoreo sectorial."/>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m/>
    <m/>
    <x v="0"/>
    <x v="2"/>
    <s v="Realizar seguimiento al plan de seguridad y privacidad de la información"/>
    <n v="4"/>
    <n v="0.25"/>
    <n v="0.25"/>
    <s v="Igual"/>
    <s v="Se adelantó para el primer trimetre según lo programado el infome de Seguimiento Plan de Seguridad y Privacidad de la Información Primer Trimestre 2025 el cual contiene, entre otros temas, la identifiicación de riesgos. Al identificar, evaluar y mitigar los riesgos de seguridad de la información, el Ministerio no solo protege los activos críticos de datos y sistemas, sino que también salvaguarda la confianza pública y fortalece su capacidad para cumplir con las obligaciones regulatorias. Además, una gestión efectiva de riesgos proporciona una base sólida para la toma de decisiones informadas, promoviendo la continuidad operativa y minimizando el impacto de posibles incidentes de seguridad._x000a_"/>
    <s v="No es necesario diligenciar esta celda"/>
    <m/>
    <s v="No es necesario diligenciar esta celda"/>
  </r>
  <r>
    <x v="7"/>
    <x v="5"/>
    <x v="0"/>
    <s v="Transformación productiva, internacionalización y acción climática"/>
    <s v="Desarrollo económico a partir de eficiencia energética, nuevos energéticos y minerales estratégicos para la transición"/>
    <s v="Diversificación productiva asociada a las actividades extractivas"/>
    <s v="Definir la hoja de ruta para la transformación digital en el sector minero energético"/>
    <m/>
    <m/>
    <x v="0"/>
    <x v="2"/>
    <s v="Realizar seguimiento al plan de tratamiento de riesgos de seguridad de la información"/>
    <n v="4"/>
    <n v="0.25"/>
    <n v="0.25"/>
    <s v="Igual"/>
    <s v="Se adelantó para el primer trimetre según lo programado el infome de Seguimiento Plan de Tratamiento de Riesgos de Seguridad de la Información – Primer Trimestre 2025 el cual concluye en términos generales que las actividades realizadas en este primer trimestre han sido fundamentales para mejorar la eficiencia y la capacidad operativa del sistema de respaldos de la organización. Gracias a la consolidación de la herramienta Arcserve UDP Backup, la depuración de los puntos de restauración históricos y el relanzamiento de los backups de correos y bases de datos, se ha logrado una optimización significativa del espacio de almacenamiento y una mejora en los tiempos de recuperación. La planificación del Backup Full Granular a Cinta para marzo de 2025 refuerza aún más la estrategia de recuperación ante desastres, asegurando una solución de respaldo robusta y confiable. Con la implementación de métricas clave, se podrá evaluar de manera precisa el desempeño del sistema y tomar decisiones informadas sobre la continuidad o posible reemplazo de la herramienta de respaldo."/>
    <s v="No es necesario diligenciar esta celda"/>
    <m/>
    <s v="No es necesario diligenciar esta celda"/>
  </r>
  <r>
    <x v="8"/>
    <x v="1"/>
    <x v="0"/>
    <s v="Fortalecimiento institucional"/>
    <s v="Fortalecimiento institucional"/>
    <s v="Fortalecimiento institucional"/>
    <s v="Fortalecer la Gestión Institucional"/>
    <s v="Garantizar la seguridad jurídica de la reglamentación en los de temas relacionados con los ejes transformacionales del Plan Nacional de Desarrollo. litigiosidad y generen acciones de litigio de alto impacto"/>
    <s v="Garantizar la seguridad jurídica de la reglamentación en los de temas relacionados con los ejes transformacionales del Plan Nacional de Desarrollo."/>
    <x v="0"/>
    <x v="0"/>
    <s v="Revisión Proyectos normativos, regulatorios y legislativos del sector minero energético solicitadas por las areas técnicas"/>
    <n v="200"/>
    <n v="0.15"/>
    <n v="0.32"/>
    <s v="Mayor"/>
    <s v="En el trimestre se llevó a cabo la revisión de los proyectos normativos  regulatorios y legislativos del sector minero energético solicitadas por las areas técnicas, garantizando la seguridad jurídica en los temas relacionados con los ejes de las trasnformaciones del Plan Nacional de Desarrollo.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m/>
    <m/>
    <x v="0"/>
    <x v="0"/>
    <s v="Actos Administrativos expedidos de caracter particular a solicitud de parte o general. "/>
    <n v="1"/>
    <n v="1"/>
    <n v="1"/>
    <s v="Igual"/>
    <s v="Se espidieron los actos administrativos de carácter particular a solicitud de parte o general,  garantizando la seguridad jurídica en los temas relacionados con los ejes de las trasnformaciones del Plan Nacional de Desarrollo.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m/>
    <m/>
    <x v="0"/>
    <x v="0"/>
    <s v="Conceptos sobre temas del sector minero-energético emitidos dentro del termino legal (30 dias)"/>
    <n v="1"/>
    <n v="1"/>
    <n v="1"/>
    <s v="Igual"/>
    <s v="Se tramitaron los conceptos obre temas del sector minero-energético emitidos dentro del termino legal (30 dias), arantizando la seguridad jurídica en los temas relacionados con los ejes de las trasnformaciones del Plan Nacional de Desarrollo.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s v="Defender los intereses de la Nación - MME las actuaciones procesales y extraprocesales, mediante la implementación y puesta en marcha de estrategias que reduzcan litigiosidad y generen acciones de litigio de alto impacto"/>
    <s v="Defender los intereses de la Nación - MME las actuaciones procesales y extraprocesales, mediante la implementación y puesta en marcha de  estrategias que reduzcan litigiosidad y generen acciones de litigio de alto impacto."/>
    <x v="0"/>
    <x v="0"/>
    <s v="Actuaciones procesales y extraprocesales realizadas"/>
    <n v="700"/>
    <n v="0.26428571428571429"/>
    <n v="0.10428571428571429"/>
    <s v="menor"/>
    <s v="Se adelantaron las actuacioes procesales y extraprocesales en procura de la defensa de los intereses de la Nación MME. Se adjunta evidencia en carpeta compartida. "/>
    <s v="Los procesos  judiciales que se encuentran en curso en la dependencia, no requiereron adelantar actuaciones procesales adicionales a las efectuadas dentro del trimestre"/>
    <s v="No aplica"/>
    <s v="Los procesos  judiciales que se encuentran en curso en la dependencia, no requiereron adelantar actuaciones procesales adicionales a las efectuadas dentro del trimestre, dado que son a solictud de las entidades de la rama judicial. "/>
  </r>
  <r>
    <x v="8"/>
    <x v="1"/>
    <x v="0"/>
    <s v="Fortalecimiento institucional"/>
    <s v="Fortalecimiento institucional"/>
    <s v="Fortalecimiento institucional"/>
    <s v="Fortalecer la Gestión Institucional"/>
    <m/>
    <m/>
    <x v="0"/>
    <x v="0"/>
    <s v="Tasa de éxito procesal"/>
    <n v="0.92"/>
    <n v="1"/>
    <n v="1"/>
    <s v="Igual"/>
    <s v="Durante el trimestre se defendieron  los intereses de la Nación - MME las actuaciones procesales y extraprocesales, mediante la implementación y puesta en marcha de  estrategias que reduzcan litigiosidad y generen acciones de litigio de alto impacto, obteniendo el procentaje programado en materia de tasa de éxito procesal.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m/>
    <m/>
    <x v="0"/>
    <x v="0"/>
    <s v="Acciones de Tutelas del MME (atendidas)"/>
    <n v="1"/>
    <n v="1"/>
    <n v="1"/>
    <s v="Igual"/>
    <s v="Durante el trimestre se defendieron  los intereses de la Nación - MME las actuaciones procesales y extraprocesales, mediante la implementación y puesta en marcha de  estrategias que reduzcan litigiosidad y generen acciones de litigio de alto impacto, obteniendo el procentaje programado en materia de acciones de tutela.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s v="Ampliar las estrategias y crear nuevos instrumentos jurídicos y judiciales en el marco de las nuevas políticas de gobierno relacionadas con la transformación del sector minero"/>
    <s v="Ampliar las estrategias y crear nuevos instrumentos jurídicos y judiciales en el marco de las nuevas políticas de gobierno relacionadas con la transformación del sector minero_x0009__x0009__x0009_"/>
    <x v="0"/>
    <x v="0"/>
    <s v="Presupuesto obligado proyecto Implementación del Litigio de Alto Impacto en el MME"/>
    <n v="3722160000"/>
    <n v="0.25"/>
    <n v="0.72434220855632214"/>
    <s v="Mayor"/>
    <s v="Se avanzó en la ejecución del proyecto Implementación del Litigio de Alto impacto en el MME.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m/>
    <m/>
    <x v="0"/>
    <x v="0"/>
    <s v="Documentos Metodológicos nueva politica de Gobierno"/>
    <n v="4"/>
    <n v="0.25"/>
    <n v="0.25"/>
    <s v="Igual"/>
    <s v="Se profirió el Documento Metodológico nueva política de Gobierno  programados para el I Trimestre. Se adjunta evidencia en carpeta compartida. "/>
    <s v="No es necesario diligenciar esta celda"/>
    <m/>
    <s v="No es necesario diligenciar esta celda"/>
  </r>
  <r>
    <x v="8"/>
    <x v="1"/>
    <x v="0"/>
    <s v="Fortalecimiento institucional"/>
    <s v="Fortalecimiento institucional"/>
    <s v="Fortalecimiento institucional"/>
    <s v="Fortalecer la Gestión Institucional"/>
    <m/>
    <m/>
    <x v="0"/>
    <x v="0"/>
    <s v="Documentos de Investigación Sobre Litigiosidad"/>
    <n v="1"/>
    <n v="0"/>
    <n v="0"/>
    <s v="Igual"/>
    <s v="N/A"/>
    <s v="No es necesario diligenciar esta celda"/>
    <m/>
    <s v="No es necesario diligenciar esta celda"/>
  </r>
  <r>
    <x v="8"/>
    <x v="1"/>
    <x v="0"/>
    <s v="Fortalecimiento institucional"/>
    <s v="Fortalecimiento institucional"/>
    <s v="Fortalecimiento institucional"/>
    <s v="Fortalecer la Gestión Institucional"/>
    <m/>
    <m/>
    <x v="0"/>
    <x v="0"/>
    <s v="Documentos de Investigación sobre Esquemas Normativos"/>
    <n v="1"/>
    <n v="0"/>
    <n v="0"/>
    <s v="Igual"/>
    <s v="N/A"/>
    <s v="No es necesario diligenciar esta celda"/>
    <m/>
    <s v="No es necesario diligenciar esta celda"/>
  </r>
  <r>
    <x v="8"/>
    <x v="1"/>
    <x v="0"/>
    <s v="Fortalecimiento institucional"/>
    <s v="Fortalecimiento institucional"/>
    <s v="Fortalecimiento institucional"/>
    <s v="Fortalecer la Gestión Institucional"/>
    <m/>
    <m/>
    <x v="0"/>
    <x v="0"/>
    <s v="Documentos de Lineamientos Técnicos"/>
    <n v="11"/>
    <n v="0.27272727272727271"/>
    <n v="0.27272727272727271"/>
    <s v="Igual"/>
    <s v="Se profirieron los Documentos de Lineamientos Técnicos programados para el Trimestre. Se adjunta evidencia en carpeta compartida. "/>
    <s v="No es necesario diligenciar esta celda"/>
    <m/>
    <s v="No es necesario diligenciar esta celda"/>
  </r>
  <r>
    <x v="9"/>
    <x v="6"/>
    <x v="1"/>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_x0009__x0009_"/>
    <s v="Fortalecer la capacitad de investigación de la Oficina de Control Discplinario Interno_x0009__x0009_"/>
    <s v="Realizar talleres sobre temáticas que permitan fortalecer la funcion disciplinaria en  la OCDI "/>
    <x v="0"/>
    <x v="4"/>
    <s v="Talleres sobre temas de interés de los funcionarios de la OCDI"/>
    <n v="4"/>
    <n v="0.5"/>
    <n v="0.5"/>
    <s v="Igual"/>
    <s v="Lo días 3 y 17 de marzo se han realizado los talleres de capacitación con fundamentos del Derecho Disciplinario, dictados por el doctor Ricardo Castellanos, asesor externo de la OCDI. "/>
    <s v="No es necesario diligenciar esta celda"/>
    <m/>
    <s v="No es necesario diligenciar esta celda"/>
  </r>
  <r>
    <x v="9"/>
    <x v="6"/>
    <x v="1"/>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_x0009__x0009_"/>
    <s v="Fortalecer la cultura de la legalidad , integirdad, transparencia y buenas prácticas en el MME "/>
    <s v="Desarrollar  actividades en torno a la cultura de la legalidad, integridad y transparencia en el MME en temas de mayor recurrencia o impacto disciplinario en la Entidad"/>
    <x v="0"/>
    <x v="3"/>
    <s v="Actividades a grupos de interés para prevención de conductas recurrentes o de impacto en materia disciplinaria en MME"/>
    <n v="4"/>
    <n v="0.25"/>
    <n v="0.25"/>
    <s v="Igual"/>
    <s v="Se envió el memroando 3-2025-011542 del 31 de marzo de 2025 a la Oficina de Control Interno para efectos evaluar desde su competencia posibles actividades de fortalecimiento de la gestión , relacionados con conductas recurrentes. "/>
    <s v="No es necesario diligenciar esta celda"/>
    <m/>
    <s v="No es necesario diligenciar esta celda"/>
  </r>
  <r>
    <x v="9"/>
    <x v="6"/>
    <x v="1"/>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_x0009__x0009_"/>
    <s v="Contribuir sectorialmente en el fortalecimiento de la funcion disciplinaria en el sector minero energetico"/>
    <s v="Desarrollar actividades que permitan fortalecer la funcion disciplinaria en el  sector mineroenergetico"/>
    <x v="0"/>
    <x v="3"/>
    <s v="Actividad sectorial de promoción de la cultura de la legalidad e integridad o la aplicación del régimen disciplinario. "/>
    <n v="1"/>
    <n v="1"/>
    <n v="1"/>
    <s v="Igual"/>
    <s v="Se realizó una conferencia sobre Inteligencia Artificial y Derecho Disciplinario, el día 25 de marzo de 2025 y se extendió la invitación a autoridades disciplinarias del sector Minas y Energía. "/>
    <s v="No es necesario diligenciar esta celda"/>
    <m/>
    <s v="No es necesario diligenciar esta celda"/>
  </r>
  <r>
    <x v="10"/>
    <x v="7"/>
    <x v="0"/>
    <s v="Fortalecimiento institucional"/>
    <s v="Fortalecimiento institucional"/>
    <s v="Fortalecimiento institucional"/>
    <s v="Fortalecer la Gestión Institucional"/>
    <s v="Fomentar el cumplimiento del reglamento y los procedimientos de tramite de comisiones y legalizaciones"/>
    <s v="Estrategias para el cumplimiento del reglamento  y los procedimientos de comisiones y legalizaciones"/>
    <x v="0"/>
    <x v="2"/>
    <s v="Creación e implementación de curso virtual corto para el adecuado tramite de solicitudes de comisión y legalizaciones en plataforma Moodle."/>
    <n v="1"/>
    <n v="0"/>
    <n v="0"/>
    <s v="Igual"/>
    <s v="Para el I trimestre del 2025 se hace entrega del cronograma del desarrollo de los módulos para los cursos cortos en plataforma Moodle. Además, se proyecta el temario de cada uno de los cuatro módulos planteados."/>
    <s v="No es necesario diligenciar esta celda"/>
    <m/>
    <s v="No es necesario diligenciar esta celda"/>
  </r>
  <r>
    <x v="10"/>
    <x v="7"/>
    <x v="0"/>
    <s v="Fortalecimiento institucional"/>
    <s v="Fortalecimiento institucional"/>
    <s v="Fortalecimiento institucional"/>
    <s v="Fortalecer la Gestión Institucional"/>
    <m/>
    <m/>
    <x v="0"/>
    <x v="2"/>
    <s v="Informe de seguimiento al tramite de comisiones y legalizaciones"/>
    <n v="4"/>
    <n v="0.25"/>
    <n v="0.25"/>
    <s v="Igual"/>
    <s v="Para el I trimestre del 2025 y a corte del 31 de marzo, se gestionaron un total de 657 solicitudes de comisión, de las cuales 40 están a tiempo de legalizar y o tienen días vencidos. De las solicitudes de comisión gestionadas se ha realizado el pago de 328 legalizaciones en un promedio de 4.9 días. Durante el trimestre se ha hecho seguimiento a las comisiones pendientes por legalizar y se han adelantado acciones para reducir la cantidad de comisiones legalizadas fuera de los tiempos establecidos por la resolución 40560 de septiembre 2023, enviando memorandos a cada una de las dependencia con la relación de los comisionados en mora con el trámite de las legalizaciones de comisiones. "/>
    <s v="No es necesario diligenciar esta celda"/>
    <m/>
    <s v="No es necesario diligenciar esta celda"/>
  </r>
  <r>
    <x v="10"/>
    <x v="7"/>
    <x v="0"/>
    <s v="Fortalecimiento institucional"/>
    <s v="Fortalecimiento institucional"/>
    <s v="Fortalecimiento institucional"/>
    <s v="Fortalecer la Gestión Institucional"/>
    <s v="Fomentar la transformación cultural con enfoque a sostenibilidad ambiental,  igualdad y equidad de las personas"/>
    <s v="Espacios de sostenibilidad ambiental y acceso de las personas en las sedes del MME"/>
    <x v="0"/>
    <x v="1"/>
    <s v="Plan ambiental - PA elaborado"/>
    <n v="1"/>
    <n v="1"/>
    <n v="1"/>
    <s v="Igual"/>
    <s v="Se llevó a cabo la estructuración del plan de acción ambiental para la vigencia 2025"/>
    <s v="No es necesario diligenciar esta celda"/>
    <m/>
    <s v="No es necesario diligenciar esta celda"/>
  </r>
  <r>
    <x v="10"/>
    <x v="7"/>
    <x v="0"/>
    <s v="Fortalecimiento institucional"/>
    <s v="Fortalecimiento institucional"/>
    <s v="Fortalecimiento institucional"/>
    <s v="Fortalecer la Gestión Institucional"/>
    <m/>
    <m/>
    <x v="0"/>
    <x v="1"/>
    <s v="Informe de seguimiento - Plan Ambiental - PA"/>
    <n v="2"/>
    <n v="0"/>
    <n v="0"/>
    <s v="Igual"/>
    <s v="Se realizará un informe al terminar el primer semestre de la vigencia 2025"/>
    <s v="No es necesario diligenciar esta celda"/>
    <m/>
    <s v="No es necesario diligenciar esta celda"/>
  </r>
  <r>
    <x v="10"/>
    <x v="7"/>
    <x v="0"/>
    <s v="Fortalecimiento institucional"/>
    <s v="Fortalecimiento institucional"/>
    <s v="Fortalecimiento institucional"/>
    <s v="Fortalecer la Gestión Institucional"/>
    <m/>
    <m/>
    <x v="0"/>
    <x v="1"/>
    <s v="Informe de seguimiento - Plan de acción de auditoría energética"/>
    <n v="2"/>
    <n v="0"/>
    <n v="0"/>
    <s v="Igual"/>
    <s v="Se desarrolla plan de trabajo para las estrategias de evidencia energética a implementar para la vigencia 2025, se avanza en la estructuración de la solicitud de información a proveedores para la contratación de los procesos."/>
    <s v="No es necesario diligenciar esta celda"/>
    <m/>
    <s v="No es necesario diligenciar esta celda"/>
  </r>
  <r>
    <x v="10"/>
    <x v="7"/>
    <x v="0"/>
    <s v="Fortalecimiento institucional"/>
    <s v="Fortalecimiento institucional"/>
    <s v="Fortalecimiento institucional"/>
    <s v="Fortalecer la Gestión Institucional"/>
    <m/>
    <m/>
    <x v="0"/>
    <x v="1"/>
    <s v="Informe de seguimiento - Plan de acción de  la accesibilidad física de personas en situación de discapacidad - PCD"/>
    <n v="4"/>
    <n v="0"/>
    <n v="0.25"/>
    <s v="Mayor"/>
    <s v="Se cuenta con el plan de acción de accesibilidad física de personas en situación de discapacidad - PcD. Igualmente El día 04 de febrero de 2025 se realizó una reunión con el Instituto Nacional para ciegos -INCI, con el fin de determinar los lineamientos a seguir para las mejoras del Plan de Discapacidad de la entidad que se tiene proyectado para el 2025."/>
    <s v="No es necesario diligenciar esta celda"/>
    <m/>
    <s v="No es necesario diligenciar esta celda"/>
  </r>
  <r>
    <x v="10"/>
    <x v="7"/>
    <x v="0"/>
    <s v="Fortalecimiento institucional"/>
    <s v="Fortalecimiento institucional"/>
    <s v="Fortalecimiento institucional"/>
    <s v="Fortalecer la Gestión Institucional"/>
    <s v="Fomentar  la transformación cultural con enfoque a optimización en la gestión de recursos (presupuesto) y de activos"/>
    <s v="Espacios para la gestión de recursos (presupuesto) y activos del MME"/>
    <x v="0"/>
    <x v="1"/>
    <s v="Plan de adquisiciones (PA) presupuesto de funcionamiento"/>
    <n v="1"/>
    <n v="1"/>
    <n v="1"/>
    <s v="Igual"/>
    <s v="En el primer trimestre de 2025, se elaboró el Plan Anual de Adquisiciones (PAA) 2025, el cual contempla los recursos asignados al rubro de funcionamiento del Ministerio."/>
    <s v="No es necesario diligenciar esta celda"/>
    <m/>
    <s v="No es necesario diligenciar esta celda"/>
  </r>
  <r>
    <x v="10"/>
    <x v="7"/>
    <x v="0"/>
    <s v="Fortalecimiento institucional"/>
    <s v="Fortalecimiento institucional"/>
    <s v="Fortalecimiento institucional"/>
    <s v="Fortalecer la Gestión Institucional"/>
    <m/>
    <m/>
    <x v="0"/>
    <x v="1"/>
    <s v="Informe de seguimiento - Plan de adquisiciones (PA) presupuesto de funcionamiento"/>
    <n v="4"/>
    <n v="0.25"/>
    <n v="0.25"/>
    <s v="Igual"/>
    <s v="De acuerdo con el Resumen de Ejecución con corte a marzo de 2025, de los $15.491.100.000 millones apropiados, se tiene un total comprometido de $2.864 millones que corresponde a un 18.49% y un total ejecutado de $728 millones que corresponde a un 4.70%"/>
    <s v="No es necesario diligenciar esta celda"/>
    <m/>
    <s v="No es necesario diligenciar esta celda"/>
  </r>
  <r>
    <x v="10"/>
    <x v="7"/>
    <x v="0"/>
    <s v="Fortalecimiento institucional"/>
    <s v="Fortalecimiento institucional"/>
    <s v="Fortalecimiento institucional"/>
    <s v="Fortalecer la Gestión Institucional"/>
    <m/>
    <m/>
    <x v="0"/>
    <x v="1"/>
    <s v="Conciliación trimestral entre almacén y gestión contable"/>
    <n v="4"/>
    <n v="0.25"/>
    <n v="0.25"/>
    <s v="Igual"/>
    <s v="Durante el trimestre (diciembre, enero, febrero) se realizaron los correspondientes cierres y depreciaciones mensuales, logrando adelantar las conciliaciones de cada mes con su reporte de saldos conciliado por cuenta contable, los que se adjuntan."/>
    <s v="No es necesario diligenciar esta celda"/>
    <m/>
    <s v="No es necesario diligenciar esta celda"/>
  </r>
  <r>
    <x v="10"/>
    <x v="7"/>
    <x v="0"/>
    <s v="Fortalecimiento institucional"/>
    <s v="Fortalecimiento institucional"/>
    <s v="Fortalecimiento institucional"/>
    <s v="Fortalecer la Gestión Institucional"/>
    <m/>
    <m/>
    <x v="0"/>
    <x v="1"/>
    <s v="Resolución baja de activos."/>
    <n v="2"/>
    <n v="0"/>
    <n v="0.5"/>
    <s v="Mayor"/>
    <s v="Durante el trimestre se realizó la baja de un lote de licencias de software mediante Resolución No 1761 de 11-11-2024 (adjunta) y se tramitaron dos bajas por devolución de elementos en comodato de otras entidades mediante actas de entrega, como, devolución de 5 vehículos a la ANM y devolución de equipos de comunicación a Presidencia de la República."/>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s v="Fortalecer la interacción con los ciudadanos, impactando la prestación del servicio y la mejora en la participación de grupos de valor"/>
    <s v="Fortalecer la interacción con los ciudadanos, mediante el seguimiento oportuno a los diferentes mecanismos de partición"/>
    <x v="1"/>
    <x v="0"/>
    <s v="Infomes de seguimiento a foros como mecanismo de participación ciudadana "/>
    <n v="12"/>
    <n v="0.25"/>
    <n v="0.25"/>
    <s v="Igual"/>
    <s v="Durante el primer trimestre de 2025 se publicaron 20 Actos Normativos para consulta ciudadana, estos actos normativos recibieron 166 comentarios por parte de los interesados."/>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1"/>
    <x v="0"/>
    <s v="Informes de seguimiento a  tramites y servicio y otros procedimientos de OPAS  "/>
    <n v="4"/>
    <n v="0.25"/>
    <n v="0.25"/>
    <s v="Igual"/>
    <s v="https://minenergiacol-my.sharepoint.com/:x:/g/personal/ajpena_minenergia_gov_co/ET91E2eVOx1EnCojogYichABhqRnDsTn8qMteVc7kYJTgA?e=JWVyoo      Se realiza primer reporte trimestral a corte 31 marzo,recolectado con las areas responsables de hacer los respectivos reportes  "/>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1"/>
    <x v="0"/>
    <s v="Informe de seguimiento a la medición de la encuesta de satisfacción a la ciudadanía y grupos de valor"/>
    <n v="2"/>
    <n v="0"/>
    <n v="0"/>
    <s v="Igual"/>
    <s v="Se realiza la solicitud de las bases de datos de los usuarios atendidos con correo electrónico en los meses de enero (845 ciudadanos), febrero (1309 ciudadanos) y marzo (1024 ciudadanos) de 2025  y se efectúa el respectivo envío de la encuesta de satisfacción._x000a__x000a_https://minenergiacol-my.sharepoint.com/:f:/g/personal/lycuca_minenergia_gov_co/ElYSlSE3RCBPiBIpvAyemkABGSi2k1_Ywk4qXkWVbffoEQ?e=d8danI"/>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1"/>
    <x v="0"/>
    <s v="Informes de seguimiento a  agendamiento de interacciones en el canal virtual"/>
    <n v="12"/>
    <n v="0.25"/>
    <n v="0.25"/>
    <s v="Igual"/>
    <s v="Se realiza informe de seguimiento al servicio de agendamiento virtual con los siguientes datos: Cantidad de reservas mes de enero: 73 mes de febrero: 79 mes de marzo: 83_x000a_    _x000a_https://minenergiacol-my.sharepoint.com/:f:/r/personal/ajpena_minenergia_gov_co/Documents/Plan%20de%20Acci%C3%B3n/2025/Evidencias%20seguimiento%20primer%20trimestre%202025/Grupo%20de%20Relacionamiento%20con%20el%20Ciudadano%20y%20Gesti%C3%B3n%20de%20la%20Informaci%C3%B3n/Evidencias_Indicador-4?csf=1&amp;web=1&amp;e=9iwGGl"/>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1"/>
    <x v="0"/>
    <s v="Informe de seguimiento al  apoyo a espacios de diálogo ciudadanos al interior y exterior del Ministerio"/>
    <n v="12"/>
    <n v="0.25"/>
    <n v="0"/>
    <s v="menor"/>
    <s v="Para los meses de Febrero y Marzo se realiza Plan de trabajo anual para aplicar herramientas de recolección de información cuantitativa y cualitativa tipo Focus Group, talleres, capacitaciones, conversatorios para fortalecer y promover espacios de participación ciudadana y control social; este plan de trabajo esta alimentado con documento &quot;Diagnóstico de Necesidades de Capacitación y Participación Ciudadana&quot;. Se genera cronograma de actividades y se presenta ante la dirección del GRCGI para su posterior aplicación. Cabe aclarar que el documento diagnóstico sigue en contrucción._x000a__x000a__x000a_https://minenergiacol-my.sharepoint.com/:f:/r/personal/ajpena_minenergia_gov_co/Documents/Plan%20de%20Acci%C3%B3n/2025/Evidencias%20seguimiento%20primer%20trimestre%202025/Grupo%20de%20Relacionamiento%20con%20el%20Ciudadano%20y%20Gesti%C3%B3n%20de%20la%20Informaci%C3%B3n/Evidencias_Indicador-5?csf=1&amp;web=1&amp;e=B6SMxT"/>
    <s v="Escriba cuál fue el cuello de botella que se presento para no lograr el resultado planeado"/>
    <m/>
    <s v="Favor escriba cuál va a ser el mecanismo de solución para ponerse al día en la ejecución del indicador"/>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1"/>
    <x v="0"/>
    <s v="Informe de seguimiento a Derechos de Petición"/>
    <n v="4"/>
    <n v="0.25"/>
    <n v="0.25"/>
    <s v="Igual"/>
    <s v="Se realiza informe de seguimiento a PQRSD del primer trimestre de 2025, indicando el comportamiento por clasificación: canales de atención, tipologías, tipo de personas, estado y demas variables._x000a__x000a_https://minenergiacol-my.sharepoint.com/:b:/r/personal/ajpena_minenergia_gov_co/Documents/Plan%20de%20Acci%C3%B3n/2025/Evidencias%20seguimiento%20primer%20trimestre%202025/Grupo%20de%20Relacionamiento%20con%20el%20Ciudadano%20y%20Gesti%C3%B3n%20de%20la%20Informaci%C3%B3n/Evidencias_Indicador-6/INFORME%20DE%20PQRS%201%20TRIMESTRE%202025.pdf?csf=1&amp;web=1&amp;e=roMgvV"/>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s v="Fortalecer la interacción con los ciudadanos, impactando la prestación del servicio y la mejora en la participación de grupos de valor"/>
    <s v="Apoyar la realización de la Rendición de Cuentas del Ministerio"/>
    <x v="0"/>
    <x v="0"/>
    <s v="Informe de resultado de la rendición de cuentas interna (Elaborado)"/>
    <n v="1"/>
    <n v="0"/>
    <n v="0"/>
    <s v="Igual"/>
    <s v="Se realiza reunión el 1 de abril con el equipo Lider Sectorial de la Rendición de Cuentas,  para efectuar Diagnóstico DOFA de la Rendición de cuentas del año 2024. Este diagnóstico permitirá plantear la Estrategia de Rendición de Cuentas 2025."/>
    <s v="No es necesario diligenciar esta celda"/>
    <m/>
    <s v="No es necesario diligenciar esta celda"/>
  </r>
  <r>
    <x v="11"/>
    <x v="0"/>
    <x v="0"/>
    <s v="Convergencia Regional"/>
    <s v="Fortalecimiento institucional como motor de cambio para recuperar la confianza de la ciudadania y para el fortalecimiento del vinculo Estado-ciudadanía"/>
    <s v="Lucha contra la corrupción en las entidades publicas nacionales y territoriales"/>
    <s v="Se garantizará el cumplimiento efectivo de lo dispuesto en el marco normativo de Transparencia y Lucha contra la Corrupción, a partir de un trabajo articulado entre las instituciones públicas y la ciudadanía."/>
    <m/>
    <m/>
    <x v="0"/>
    <x v="0"/>
    <s v="Informe de resultado de la rendición de cuentas externa (Elaborado)"/>
    <n v="1"/>
    <n v="0"/>
    <n v="0"/>
    <s v="Igual"/>
    <s v="Se realiza reunión el 1 de abril con el equipo Lider Sectorial de la Rendición de Cuentas,  para efectuar Diagnóstico DOFA de la Rendición de cuentas del año 2024. Este diagnóstico permitirá plantear la Estrategia de Rendición de Cuentas 2025."/>
    <s v="No es necesario diligenciar esta celda"/>
    <m/>
    <s v="No es necesario diligenciar esta celda"/>
  </r>
  <r>
    <x v="11"/>
    <x v="8"/>
    <x v="0"/>
    <s v="Convergencia Regional"/>
    <s v="Fortalecimiento institucional como motor de cambio para recuperar la confianza de la ciudadania y para el fortalecimiento del vinculo Estado-ciudadanía"/>
    <s v="Calidad, efectividad, transparencia y coherencia de las normas"/>
    <s v="Simplificar, racionalizar y digitalizar trámites, procedimientos administrativos y normas que estén obstaculizando la garantía de derechos, el cumplimiento de las obligaciones y el desarrollo de los mercados"/>
    <s v="Lograr la optimización de los tramites y/o servicios institucionales, dandole transparencia a la gestión administrativa mediante la virtualización y  digitalización de los mismos"/>
    <s v="Tramites y/o servicios institucionales virtualizados"/>
    <x v="1"/>
    <x v="0"/>
    <s v="Fortalecimiento de competencias para el manejo de ARGO "/>
    <n v="14"/>
    <n v="0.14285714285714285"/>
    <n v="0.3571428571428571"/>
    <s v="Mayor"/>
    <s v="Durante el primer trimestre se realizaron 3 sesiones de capacitación en funcionalidades basicas de ARGO y 2 sesiones de nuevas funcionalidades en ARGO. Durante las 5 sesiones se logro capacitar a 515 colaboradores del Ministerio."/>
    <s v="No es necesario diligenciar esta celda"/>
    <m/>
    <s v="No es necesario diligenciar esta celda"/>
  </r>
  <r>
    <x v="11"/>
    <x v="8"/>
    <x v="0"/>
    <s v="Convergencia Regional"/>
    <s v="Fortalecimiento institucional como motor de cambio para recuperar la confianza de la ciudadania y para el fortalecimiento del vinculo Estado-ciudadanía"/>
    <s v="Calidad, efectividad, transparencia y coherencia de las normas"/>
    <s v="Simplificar, racionalizar y digitalizar trámites, procedimientos administrativos y normas que estén obstaculizando la garantía de derechos, el cumplimiento de las obligaciones y el desarrollo de los mercados"/>
    <s v="Lograr la optimización de los sistemas de información institucionales, dandole agilidad a la administración mediante la integración de los mismos"/>
    <s v="Sistemas de información institicionales integrados"/>
    <x v="0"/>
    <x v="0"/>
    <s v="Diagnostico de procedimientos adelantados en aplicativos institucionales que generan o producen documentos electronicos de archivo."/>
    <n v="1"/>
    <n v="0"/>
    <n v="0"/>
    <s v="Igual"/>
    <s v="Se adelanto homologación documental de dependencias y tipologias del sistema NEON, respecto a las existente en ARGO. Lo anterior implico la revision del procedimiento de contratación."/>
    <s v="No es necesario diligenciar esta celda"/>
    <m/>
    <s v="No es necesario diligenciar esta celda"/>
  </r>
  <r>
    <x v="11"/>
    <x v="8"/>
    <x v="0"/>
    <s v="Fortalecimiento institucional"/>
    <s v="Fortalecimiento institucional"/>
    <s v="Fortalecimiento institucional"/>
    <s v="Fortalecer la Gestión Institucional"/>
    <s v="Organizar el Fondo Documental Acumulado del del Miniserio, con el fin de que sirva de apoyo a la administración, el servicio a la ciudadania y como fuente de información para la historia."/>
    <s v="Documentos del Archivo Central organizados"/>
    <x v="0"/>
    <x v="0"/>
    <s v="Documentos de archivo organizados"/>
    <n v="2000000"/>
    <n v="0"/>
    <n v="0"/>
    <s v="Igual"/>
    <s v="A marzo de 2025, no se ha iniciado el proceso para la contratación de la organización de los documentso en el Archivo Central"/>
    <s v="No es necesario diligenciar esta celda"/>
    <m/>
    <s v="No es necesario diligenciar esta celda"/>
  </r>
  <r>
    <x v="11"/>
    <x v="8"/>
    <x v="0"/>
    <s v="Fortalecimiento institucional"/>
    <s v="Fortalecimiento institucional"/>
    <s v="Fortalecimiento institucional"/>
    <s v="Fortalecer la Gestión Institucional"/>
    <s v="Acompañamiento técnico a los responsables de los archivos de gestión delas dependencias del MInisterio, con el fin de comprobar la implementación del Proceso,procedimeintos e instructivos de la gestión documental"/>
    <s v="Visitas de scompañamiento técnico a los responsables de los archivos de gestión"/>
    <x v="0"/>
    <x v="0"/>
    <s v="Acta de visita técnica"/>
    <n v="20"/>
    <n v="0"/>
    <n v="0.05"/>
    <s v="Mayor"/>
    <s v="Durante el primer trimestre  se realizo la visita de acompañamiento Archivos de gestión  a la Dirección de formalización  minera. "/>
    <s v="No es necesario diligenciar esta celda"/>
    <m/>
    <s v="No es necesario diligenciar esta celda"/>
  </r>
  <r>
    <x v="12"/>
    <x v="9"/>
    <x v="0"/>
    <s v="Fortalecimiento institucional"/>
    <s v="Fortalecimiento institucional"/>
    <s v="Fortalecimiento institucional"/>
    <s v="Fortalecer la Gestión Institucional"/>
    <s v="Gestionar promover y fortalecer la cultura organizacional potenciando el capital humano del Ministerio de Minas y Energía para cumplir el propósito superior y los valores del Ministerio de Minas y Energía enmarcados en la normativa"/>
    <s v="cumplimiento Planes y Programas para el desarrollo del capital Humano del Ministerio de Minas y Energía ejecutados"/>
    <x v="0"/>
    <x v="2"/>
    <s v="Porcentaje de planta ocupado (Plan Anual de Vacantes y Previsión)"/>
    <s v="86,40%"/>
    <n v="1"/>
    <n v="1"/>
    <s v="Igual"/>
    <s v="A 31 de marzo de 2025, la planta se encontraba porvista por 274 empleos lo que corresponde al 85,4%  de ocupación de la planta"/>
    <s v="No es necesario diligenciar esta celda"/>
    <m/>
    <s v="No es necesario diligenciar esta celda"/>
  </r>
  <r>
    <x v="12"/>
    <x v="9"/>
    <x v="0"/>
    <s v="Fortalecimiento institucional"/>
    <s v="Fortalecimiento institucional"/>
    <s v="Fortalecimiento institucional"/>
    <s v="Fortalecer la Gestión Institucional"/>
    <m/>
    <m/>
    <x v="1"/>
    <x v="2"/>
    <s v="Ejecución Plan de Bienestar del MME"/>
    <n v="0.9"/>
    <n v="0.16666666666666666"/>
    <n v="0.16666666666666666"/>
    <s v="Igual"/>
    <s v="El Plan de Bienestar fue aprobado por el Comité de Gestión de Desempeño Institucional y se cuenta con el 100% de los recursos para adelantar la contratación del Plan a través dela caja de compensanción "/>
    <s v="No es necesario diligenciar esta celda"/>
    <m/>
    <s v="No es necesario diligenciar esta celda"/>
  </r>
  <r>
    <x v="12"/>
    <x v="9"/>
    <x v="0"/>
    <s v="Fortalecimiento institucional"/>
    <s v="Fortalecimiento institucional"/>
    <s v="Fortalecimiento institucional"/>
    <s v="Fortalecer la Gestión Institucional"/>
    <m/>
    <m/>
    <x v="1"/>
    <x v="2"/>
    <s v="Ejecución Plan de Capacitación del MME"/>
    <n v="0.9"/>
    <n v="0.16666666666666666"/>
    <n v="0.16666666666666666"/>
    <s v="Igual"/>
    <s v="El Plan de Capacitación Institucional fue aprobado por el Comité de Gestión de Desempeño Institucional, la Comisión de Personal, se proyectaron los recursos para adelantar las capacitaciones e iniciamos las capacitaciones del Sistema de Gestión Documental Argo asi mismo se continúo con el programa de bilinguismo y la confirmación del segundo nivel."/>
    <s v="No es necesario diligenciar esta celda"/>
    <m/>
    <s v="No es necesario diligenciar esta celda"/>
  </r>
  <r>
    <x v="12"/>
    <x v="9"/>
    <x v="0"/>
    <s v="Fortalecimiento institucional"/>
    <s v="Fortalecimiento institucional"/>
    <s v="Fortalecimiento institucional"/>
    <s v="Fortalecer la Gestión Institucional"/>
    <m/>
    <m/>
    <x v="1"/>
    <x v="2"/>
    <s v="Ejecución de las actividades de GESCO+I"/>
    <n v="0.9"/>
    <n v="0.16666666666666666"/>
    <n v="0.16666666666666666"/>
    <s v="Igual"/>
    <s v="Durante el primer trimestre, se avanzó en la gestión del conocimiento con el lanzamiento de la Universidad MinEnergía y La Mina del Conocimiento, que ya cuenta con tres cursos certificados y la realización de la primera jornada de capacitación. Se formalizó el documento de buenas prácticas y lecciones aprendidas, se identificaron los riesgos asociados a la gestión del conocimiento y se presentó el primer informe trimestral. Además, se actualizaron los cursos en la plataforma Moodle y se actualizó y lanzó la sección de gestión del conocimiento e innovación (GC+I) en la página principal del Ministerio, fortaleciendo así las herramientas y recursos para el desarrollo institucional._x000a_En materia de innovación, se llevaron a cabo mesas de trabajo externas con ESSA, el Centro de Innovación y Emprendimiento de la Guajira y las Secretarías de Educación de Bucaramanga y Cali, con el fin de promover ejercicios que involucren a los grupos de valor en la solución de problemáticas del sector energético. Internamente, se diseñó y ajustó la Brújula de la Innovación y el Saber, que contiene herramientas, guías y manuales para facilitar la participación en iniciativas de innovación. Se convocaron retos de innovación, se diseñó un cronograma de comunicación y se lanzaron piezas y cápsulas digitales a través de las plataformas del Ministerio. También se actualizó el borrador del nuevo procedimiento de GC+I y se realizaron reuniones de alineación con las diferentes áreas para mapear las acciones de innovación en MinEnergía, fortaleciendo la articulación y el impulso a la cultura innovadora."/>
    <s v="No es necesario diligenciar esta celda"/>
    <m/>
    <s v="No es necesario diligenciar esta celda"/>
  </r>
  <r>
    <x v="12"/>
    <x v="9"/>
    <x v="0"/>
    <s v="Fortalecimiento institucional"/>
    <s v="Fortalecimiento institucional"/>
    <s v="Fortalecimiento institucional"/>
    <s v="Fortalecer la Gestión Institucional"/>
    <m/>
    <m/>
    <x v="1"/>
    <x v="2"/>
    <s v="Ejecución Programa de Salud y Seguridad en el Trabajo - SST"/>
    <n v="0.9"/>
    <n v="0.16666666666666666"/>
    <n v="0.16666666666666666"/>
    <s v="Igual"/>
    <s v="Para el primer de la vigencia 2024 se realizaron las siguientes actividades en el marco del plan de trabajo del Sistema de Gestión de Seguridad y Salud en el Trabajo:_x000a__x000a_Se realizó la autoevaluación en la plataforma ALISSTA de la ARL POSITIVA y en la plataforma del Ministerio de Trabajo de acuerdo a lo estipulado en la legislación colombiana vigente, se actualizó el plan de trabajo del SG-SST y se compartió con el COPASST, se realiza la verificación de la afiliación al Sistema de Seguridad Social en Salud, Pensión y Riesgos Laborales, se establecieron los planes de trabajo del COPASST y Comité de Convivencia Laboral, se estableció el plan de capacitación de acuerdo a los resultados del plan de trabajo con el apoyo de todo el equipo de trabajo para la viegencia2025, Se coordinó con la Oficina De Planeación y Gestión Internacional, mesa de trabajo para analizar e implementar el procedimiento de gestión de cambio respecto al cambio de Ministro y grupo de trabajo, Se dio inicio a las actividades del D.M.E. por parte de fisioterapeuta que apoya este P.V.E., se inició el proceso de actualización de los Planes de Respuesta a Emergencias de las dos sedes del Ministerio, se realizaron las siguientes campañas:  Campaña #LuchaContraLaDepresión 🙌🏻 Busca una red de apoyo en tu familia y amigos o ayuda profesional 🫂 13/01/2025,  Socialización de la las resolución donde se actualiza las políticas del SG-SST. “¡Actualízate con las Resoluciones del SG - Salud y Seguridad en el Trabajo! 📣 Recuerda que todos somos actores importantes en el SGSST 🙌🏼⚡️” 29/01/2025, Conmemoración día internacional de la lucha contra el cáncer 04/02/2025, capacitación &quot;CUIDARTE&quot; para promocionar el autocuidado con énfasis en salud mental, 25/02/2025_x000a_Campaña “¡Importante! ⚠️ Desde 2025, el SOAT será obligatorio para la Revisión Técnico Mecánica🚗” 21/02/2025, Campaña informativa “Día Internacional de la Prevención de las Enfermedades Venosas 🙌🏼 Desde el COPASST y el SG-SST te queremos sano, te queremos bien” 03/03/2025, Se inicia campaña de expectativa &quot;PERDER ES GANAR&quot; 07/03/2025_x000a_Se realizó capacitación “INCLUSIÓN EN ACCIÓN&quot; para los temas de discapacidad, 31/03/2025"/>
    <s v="No es necesario diligenciar esta celda"/>
    <m/>
    <s v="No es necesario diligenciar esta celda"/>
  </r>
  <r>
    <x v="12"/>
    <x v="9"/>
    <x v="0"/>
    <s v="Fortalecimiento institucional"/>
    <s v="Fortalecimiento institucional"/>
    <s v="Fortalecimiento institucional"/>
    <s v="Fortalecer la Gestión Institucional"/>
    <m/>
    <m/>
    <x v="1"/>
    <x v="2"/>
    <s v="Ejecución Plan de Incentivos"/>
    <n v="1"/>
    <n v="0.05"/>
    <n v="0.05"/>
    <s v="Igual"/>
    <s v="Se realizaron las gestiones y contamos con el CDP correspondiente para el Plan de Incentivos de la actual vigencia"/>
    <s v="No es necesario diligenciar esta celda"/>
    <m/>
    <s v="No es necesario diligenciar esta celda"/>
  </r>
  <r>
    <x v="12"/>
    <x v="9"/>
    <x v="0"/>
    <s v="Fortalecimiento institucional"/>
    <s v="Fortalecimiento institucional"/>
    <s v="Fortalecimiento institucional"/>
    <s v="Fortalecer la Gestión Institucional"/>
    <m/>
    <m/>
    <x v="1"/>
    <x v="2"/>
    <s v="Ejecución Plan Estratégico de Taletno Humano"/>
    <n v="0.9"/>
    <n v="0.28033333333333338"/>
    <n v="0.27855555555555556"/>
    <s v="menor"/>
    <s v="Se han realizado las actividades correspondientes del Plan Estrategico de Talento Humano para el primer trimestre "/>
    <s v="La diferencia de 0,16% corresponde a la variación de la provisión de la planta durante ese trimestre en virtud del cambio de administración que se presento en el mes de marzo, teniendo como consecuencia la presentación e algunas renuncias y que los tiempos de provisión están estiúlados y para finalizar el 30 de marzo no habian sido provistos dichos empleos"/>
    <s v="Decisiones de Alto Gobierno – Gobernanza"/>
    <s v="Se continua realizadno la provisión e los empleos en los tiempos establecidos, para el II trimestre consideramos que tendremos una normalizción en la plata de personal."/>
  </r>
  <r>
    <x v="13"/>
    <x v="10"/>
    <x v="1"/>
    <s v="Fortalecimiento institucional"/>
    <s v="Fortalecimiento institucional"/>
    <s v="Fortalecimiento institucional"/>
    <s v="Fortalecer la Gestión Institucional"/>
    <s v="Coadyuvar en la Optimización del Sistema de Control Interno del Ministerio de Minas y Energía"/>
    <s v="Informe Consolidado del Sistema de Administración de Riesgos del Ministerio de Minas y Energía"/>
    <x v="2"/>
    <x v="5"/>
    <s v="Informe Consolidado del Sistema de Administración de Riesgos del Ministerio de Minas y Energía"/>
    <n v="1"/>
    <n v="0"/>
    <n v="0"/>
    <s v="Igual"/>
    <s v="No se presenta avance en este indicador ya que no se tiene programación"/>
    <s v="No es necesario diligenciar esta celda"/>
    <m/>
    <s v="No es necesario diligenciar esta celda"/>
  </r>
  <r>
    <x v="13"/>
    <x v="10"/>
    <x v="1"/>
    <s v="Fortalecimiento institucional"/>
    <s v="Fortalecimiento institucional"/>
    <s v="Fortalecimiento institucional"/>
    <s v="Fortalecer la Gestión Institucional"/>
    <m/>
    <s v="Actividades de Asesoria, Prevención y Liderazgo Estratégico al Ministerio de Minas y Energía"/>
    <x v="2"/>
    <x v="5"/>
    <s v="Documentos de Alerta y Asesoría"/>
    <n v="5"/>
    <n v="0"/>
    <n v="0.8"/>
    <s v="Mayor"/>
    <s v="En el trimestres se han efectuado 4 alertas y asesorías así:_x000a_1. CIRCULAR EXTERNA 100-003-2025 DE 2025_x000a_2. Lineamientos para dar cumplimiento al artículo 29 de la Ley 909 de 2004_x000a_3. CIRCULAR EXTERNA 006 DE 2025_x000a_4. Circular Conjunta 100-001 de 2025 del Departamento Administrativo de la Función Pública y la Unidad de Implementación del Acuerdo de Paz"/>
    <s v="No es necesario diligenciar esta celda"/>
    <m/>
    <s v="No es necesario diligenciar esta celda"/>
  </r>
  <r>
    <x v="13"/>
    <x v="10"/>
    <x v="1"/>
    <s v="Fortalecimiento institucional"/>
    <s v="Fortalecimiento institucional"/>
    <s v="Fortalecimiento institucional"/>
    <s v="Fortalecer la Gestión Institucional"/>
    <m/>
    <m/>
    <x v="2"/>
    <x v="5"/>
    <s v="Mesas de Asesoría, Prevención, Riesgos, Controles y Cordinación"/>
    <n v="8"/>
    <n v="0"/>
    <n v="0"/>
    <s v="Igual"/>
    <s v="No se presenta avance en este indicador ya que no se tiene programación"/>
    <s v="No es necesario diligenciar esta celda"/>
    <m/>
    <s v="No es necesario diligenciar esta celda"/>
  </r>
  <r>
    <x v="13"/>
    <x v="10"/>
    <x v="1"/>
    <s v="Fortalecimiento institucional"/>
    <s v="Fortalecimiento institucional"/>
    <s v="Fortalecimiento institucional"/>
    <s v="Fortalecer la Gestión Institucional"/>
    <m/>
    <m/>
    <x v="2"/>
    <x v="5"/>
    <s v="Secretería Técnica del Comité de Coordinación "/>
    <n v="2"/>
    <n v="0"/>
    <n v="0"/>
    <s v="Igual"/>
    <s v="No se presenta avance en este indicador ya que no se tiene programación"/>
    <s v="No es necesario diligenciar esta celda"/>
    <m/>
    <s v="No es necesario diligenciar esta celda"/>
  </r>
  <r>
    <x v="13"/>
    <x v="10"/>
    <x v="1"/>
    <s v="Fortalecimiento institucional"/>
    <s v="Fortalecimiento institucional"/>
    <s v="Fortalecimiento institucional"/>
    <s v="Fortalecer la Gestión Institucional"/>
    <m/>
    <m/>
    <x v="2"/>
    <x v="5"/>
    <s v="Capacitaciones, Inducciones y Reinducciones relacionadas con el Sistema de Control Interno; y Campañas de Fomento de la Cultura del Control"/>
    <n v="6"/>
    <n v="0"/>
    <n v="1"/>
    <s v="Mayor"/>
    <s v="Se realizaron 6 sesiones de capacitación con el equipo OCI MME, abordando los siguientes temas:_x000a_1. Conceptos de auditotía, MIPG, Componentes SCI parte 1 y 2, Metodología auditorías internas, Listas de verificación para auditorías internas."/>
    <s v="No es necesario diligenciar esta celda"/>
    <m/>
    <s v="No es necesario diligenciar esta celda"/>
  </r>
  <r>
    <x v="13"/>
    <x v="10"/>
    <x v="1"/>
    <s v="Fortalecimiento institucional"/>
    <s v="Fortalecimiento institucional"/>
    <s v="Fortalecimiento institucional"/>
    <s v="Fortalecer la Gestión Institucional"/>
    <m/>
    <s v="Informe de Seguimiento al Plan de Mejoramiento suscrito con la Contraría General de la República - CGR"/>
    <x v="2"/>
    <x v="5"/>
    <s v="Informe de Seguimiento al Plan de Mejoramiento suscrito con la Contraría General de la República - CGR"/>
    <n v="4"/>
    <n v="0.25"/>
    <n v="0.25"/>
    <s v="Igual"/>
    <s v="En el mes de febrero se dio cumplimiento a la entrega del informe de seguimiento al plan de mejoramiento de la CGR."/>
    <s v="No es necesario diligenciar esta celda"/>
    <m/>
    <s v="No es necesario diligenciar esta celda"/>
  </r>
  <r>
    <x v="13"/>
    <x v="10"/>
    <x v="1"/>
    <s v="Fortalecimiento institucional"/>
    <s v="Fortalecimiento institucional"/>
    <s v="Fortalecimiento institucional"/>
    <s v="Fortalecer la Gestión Institucional"/>
    <m/>
    <s v="Ejecución del Plan Anual de Auditoría - PAA"/>
    <x v="2"/>
    <x v="5"/>
    <s v="informes de Auditoría, Evaluación y Seguimiento"/>
    <n v="149"/>
    <n v="0.20134228187919462"/>
    <n v="0.22818791946308722"/>
    <s v="Mayor"/>
    <s v="Con corte al mes de marzo se dio cumplimiento a la Ejecución del Plan Anual de Auditoría - PAA así:_x000a_1. Evaluaciones: 26 correspondientes a; Evaluación por dependencias 2024 y formulación 2025, Evaluación del Estado del sistem de Contoirl Interno, Evaluación por dependencias consolidado 2024, Evalaución Control Interno Contable y  Derechos de Autor._x000a_2. Seguimientos: 8 correspondienbtes a;  PQRSD, Austeirdad del gasto, Consolidado metas de gobierno, Ejecución del presupuesto PGN, Directiva Presidencial 04 de 2019, Informe de verificación eKOGUI, Programa de transparencia y ética pública."/>
    <s v="No es necesario diligenciar esta celda"/>
    <m/>
    <s v="No es necesario diligenciar esta celda"/>
  </r>
  <r>
    <x v="14"/>
    <x v="11"/>
    <x v="2"/>
    <s v="Convergencia Regional"/>
    <s v="Fortalecimiento institucional como motor de cambio para recuperar la confianza de la ciudadanía y para el fortalecimiento del vínculo Estado-ciudadanía"/>
    <s v="Entidades públicas territoriales y nacionales fortalecidas"/>
    <s v="Se fortalecerán las capacidades de las entidades públicas mejorando la eficiencia institucional y generando valor público en el marco de un Estado Abierto, con énfasis en los territorios."/>
    <s v="Implementar y posicionar la RedTEJ como espacio facilitador para la articulación, diálogo y gestión del conocimiento entre actores que trabajan por la Transición Energética Justa."/>
    <s v="RedTEJ como espacio facilitador para la articulación, diálogo y gestión del conocimiento entre actores que trabajan por la Transición Energética Justa Implementada y posicionada la."/>
    <x v="1"/>
    <x v="0"/>
    <s v="Número de nodos regionales de la RedTEJ conformados"/>
    <s v="Dos (2) nodos regionales de la RedTEJ conformados"/>
    <n v="0.15"/>
    <n v="0.15"/>
    <s v="Igual"/>
    <s v="En marzo se conformó la comisión de territorialización con los Consejeros de la RedTEJ, con el objetivo de establecer los lienamientos de creación y conformación de los nodos, entre otros documentos necesarios para definir las bases de la conformación de los dos nodos territoriales piloto para la vigencia 2025. Asímismo la secretaría técnica de la RedTEJ, presentó a la comisión una propuesta de documento de lineamientos para la creación de los nodos territoriales, el cuál fue revisado, ajustado y aprobado. Asímismo, en el mes de marzo se realizó la primera reunión de dicha Comisión._x000a_"/>
    <s v="No es necesario diligenciar esta celda"/>
    <m/>
    <s v="No es necesario diligenciar esta celda"/>
  </r>
  <r>
    <x v="14"/>
    <x v="11"/>
    <x v="2"/>
    <s v="Convergencia Regional"/>
    <s v="Fortalecimiento institucional como motor de cambio para recuperar la confianza de la ciudadanía y para el fortalecimiento del vínculo Estado-ciudadanía"/>
    <s v="Entidades públicas territoriales y nacionales fortalecidas"/>
    <s v="Se fortalecerán las capacidades de las entidades públicas mejorando la eficiencia institucional y generando valor público en el marco de un Estado Abierto, con énfasis en los territorios."/>
    <m/>
    <m/>
    <x v="1"/>
    <x v="0"/>
    <s v="Número de espacios de diálogo, intercambio de conocimiento y divulgación, liderados por la RedTEJ, en temas de Transición Energética Justa"/>
    <s v="Veinte (20) espacios de diálogo, intercambio de conocimiento y divulgación, liderados por la RedTEJ, en temas de Transición Energética Justa"/>
    <n v="0.15"/>
    <n v="0.39999999999999997"/>
    <s v="Mayor"/>
    <s v="En marzo, la RedTEJ gestionó y lideró los siguientes espacios de diálogo, intercambio de conocimiento y divulgación en temas de Transición Energética Justa:_x000a_- Lanzamiento oferta de Energía, economía circular y agua de la Cámara de Comercio de Bogotá, en donde se realizó la presentación de la RedTEJ mediante la particpación de un stand._x000a_- Participación en el Comité ejecutivo del Clúster de Energía de la Cámara de Comercio de Bogotá donde se realizó la presentación de la RedTEJ para la articulación de acciones._x000a_- Reunión con Uniempresarial donde se realizó la presentación de la RedTEJ y se exploraron escenarios de articulación de dicha institución en temas de TEJ. _x000a_- Reunión de articulación con la Universidad del Rosario donde se presentó la RedTEJ y se adquirieron compromsos relacionados con la vinculación de la universidad a la RedTEJ._x000a_- Reunión de articulación con Dynamo  y la Red Colaborativa de la Diáspora Colombiana en Alemana en la que se compartieron iniciativas de gestión del conocimiento para la TEJ y se discutieron posibilidades de articulación entre ellos y la RedTEJ._x000a_- Reunión con la Red Latinoamericana para la Investigación y Desarrollo de Políticas Públicas (Nodo Colombia), con el propósito de dialogar sobre posibles acciones de articulación entre ambas redes._x000a_- Participación evento académico sobre Transición Energética Justa ATEEQ en Armenia con el objetivo de presentar la RedTEJ y se realizó una reunión de articulación con los actores TEJ del eje cafetero. _x000a_- Reunión de articulación con el Centro Interdisciplinario de Estudios sobre Desarrollo - Universidad de los Andes y el Natural Resources for Governance Institute, con el propósito de presentar la Red y las acciones en gestión del conocimiento con vigencia 2025. _x000a_"/>
    <s v="No es necesario diligenciar esta celda"/>
    <m/>
    <s v="No es necesario diligenciar esta celda"/>
  </r>
  <r>
    <x v="14"/>
    <x v="11"/>
    <x v="2"/>
    <s v="Seguridad humana y justicia social"/>
    <s v="Expansión de capacidades: más y mejores oportunidades de la población para lograr sus proyectos de vida"/>
    <s v="Democratización del conocimiento: aprovechamiento de la propiedad intelectual y reconocimiento de los saberes tradicionales"/>
    <s v="Se impulsará la ciencia abierta, la participación de la ciudadanía en los procesos de construcción de conocimiento y de acceso a resultados, sobre todo cuando la investigación ha sido financiada con recursos públicos."/>
    <s v="Implementar el Gobierno Abierto e innovación pública en el sector Minero Energético como una estrategia de Estado Abierto de cara a la ciudadanía."/>
    <s v="Gobierno Abierto e innovación pública en el sector Minero Energético como una estrategia de Estado Abierto de cara a la ciudadanía implementada."/>
    <x v="0"/>
    <x v="4"/>
    <s v="Generar instrumentos, herramientas y/o productos de Gobierno Abierto e innovación pública en el sector Minero Energético."/>
    <s v="Cuatro (4) instrumentos, herramientas y/o productos de Gobierno abierto e innovación pública en el sector Minero Energético  "/>
    <n v="0.25"/>
    <n v="0.25"/>
    <s v="Igual"/>
    <s v="Se realiza el documento técnico: Alcance del Manual para la Implementación de la Estrategia de Gobierno Abierto en el Sector Minero-Energético"/>
    <s v="No es necesario diligenciar esta celda"/>
    <m/>
    <s v="No es necesario diligenciar esta celda"/>
  </r>
  <r>
    <x v="14"/>
    <x v="12"/>
    <x v="2"/>
    <s v="Fortalecimiento institucional"/>
    <s v="Fortalecimiento institucional"/>
    <s v="Fortalecimiento institucional"/>
    <s v="Fortalecer la Gestión Institucional"/>
    <s v="Mejorar la puntuación de evaluación para la vigencia 2025 y generar su apropiación."/>
    <s v="Metodología que permita la autoevaluación y/o cierre de brechas de la gestión y desempeño institucional, que permita mejorar la puntuación de evaluación para la vigencia 2025 y generar su apropiación implementada."/>
    <x v="0"/>
    <x v="6"/>
    <s v="Metodología que permita la autoevaluación y/o cierre de brechas de la gestión y desempeño institucional, que permita mejorar la puntuación de evaluación para la vigencia 2025 y generar su apropiación."/>
    <s v="100% metodologia implementada"/>
    <n v="0.25"/>
    <n v="0.25"/>
    <s v="Igual"/>
    <s v="Se establece la Metodología que permitirá la autoevaluación y/o cierre de brechas de la gestión y desempeño institucional. Adicionalmente, se desarrollan actividades de esta metodología relacionadas con: 1. Reunión con lideres de política- Evidencia Presentación lideres MIPG  y 2. Reunión general con lideres de Política y enlaces SIG para dar a conocer la metodología y ruta de trabajado para mejorar la puntuación de evaluación FURAG para la vigencia 2025 y generar su apropiación - Evidencia presentación  Articulación MIPG y metodología FURAG"/>
    <s v="No es necesario diligenciar esta celda"/>
    <m/>
    <s v="No es necesario diligenciar esta celda"/>
  </r>
  <r>
    <x v="14"/>
    <x v="12"/>
    <x v="2"/>
    <s v="Fortalecimiento institucional"/>
    <s v="Fortalecimiento institucional"/>
    <s v="Fortalecimiento institucional"/>
    <s v="Fortalecer la Gestión Institucional"/>
    <s v="Lograr la integración de los sistemas de gestión al interior del ministerio"/>
    <s v="Integración de los sistemas de gestión al interior del ministerio"/>
    <x v="1"/>
    <x v="6"/>
    <s v="Avanzar en la implementación del plan de integración de los sistemas de gestión establecidos para 2025 al interior del ministerio."/>
    <s v="100% del plan implementado para 2025"/>
    <n v="0.25"/>
    <n v="0.1"/>
    <s v="menor"/>
    <s v="En proceso de construcción del plan de integración de los sistemas de gestión establecidos para 2025 al interior del ministerio."/>
    <s v="Hace falta formalizar el plan de mejora del proceso de mejoramiento de la auditoría interna 2024. _x000a__x000a_Hace falta implementar herramienta para diagnóstico de la norma ISO 9001 en pro de fortalecer el Sistema de Gestión de Calidad para lograr Atender auditoría externa de certificación"/>
    <s v="No aplica"/>
    <s v="Formalizar el plan de mejora pendiente y ejecutar la herramienta para el diagnóstico de la norma ISO 9001"/>
  </r>
  <r>
    <x v="14"/>
    <x v="12"/>
    <x v="2"/>
    <s v="Fortalecimiento institucional"/>
    <s v="Fortalecimiento institucional"/>
    <s v="Fortalecimiento institucional"/>
    <s v="Fortalecer la Gestión Institucional"/>
    <s v="Mejorar la actualización y creación de la documentación de los procesos relacionados con la misionalidad institucional"/>
    <s v="Documentos normalizados de los procesos asociados a la misionalidad institucional"/>
    <x v="0"/>
    <x v="6"/>
    <s v=" Incrementar la normalización documental de los procesos asociados a la misionalidad institucional, bajo los lineamientos y asesoría desde la OPGI como segunda línea de defensa."/>
    <n v="0.2"/>
    <n v="0.25"/>
    <n v="0.25"/>
    <s v="Igual"/>
    <s v="Se creó el plan para incrementar la normalización documental de los procesos asociados a la misionalidad institucional. Adicionalmente se han oficializado 12 documentos nuevos de los procesos misionales de Energía y Socioambiental"/>
    <s v="No es necesario diligenciar esta celda"/>
    <m/>
    <s v="No es necesario diligenciar esta celda"/>
  </r>
  <r>
    <x v="14"/>
    <x v="11"/>
    <x v="2"/>
    <s v="Transformación productiva, internacionalización y acción climática"/>
    <s v="De una economía extractivista a una sostenible y productiva: Política de Reindustrialización, hacia una economía del conocimiento, incluyente y sostenible"/>
    <s v="Política de internacionalización sostenible"/>
    <s v="Potencializar la integración a través de los mecanismos de integración existentes con quienes se construirán posiciones conjuntas de cara a la vocería en los foros multilaterales"/>
    <s v="Fortalecer el posicionamiento del sector minero-energético en escenarios internacionales promoviendo una transición energética justa segura, confiable y eficiente"/>
    <s v="Posicionamiento del sector minero-energético en escenarios internacionales promoviendo una transición energética justa segura, confiable y eficiente fortalecido"/>
    <x v="1"/>
    <x v="1"/>
    <s v="Escenarios y/o mecanismos internacionales para el posicionamiento del MME y la financiación de sus proyectos TEJ. "/>
    <n v="10"/>
    <n v="0.2"/>
    <n v="0.30000000000000004"/>
    <s v="Mayor"/>
    <s v="El ministro Andres Camachó participó en el lanzamiento de la  Plataforma País los dias 8 y 9 de enero de 2025 en Washington, Estados Unidos. Durante la visita se presentó la primera fase del Portafolio de la Transición Socioecológica bajo el liderazgo del Ministerio de Hacienda, enfocado en la Plataforma País de Energía con el objetivo de lograr un cambio estructural hacia una matriz energética mediante la incorporación de fuentes no convencionales de energías renovables. _x000a__x000a__x000a__x000a_Del 9 al 14 de febrero de 2025, el ministro Andres Camacho participó y acompañó la visita oficial del Presidente Gustavo Petro al Golfo Arábigo. La agenda incluyó la visita a  los paises de Emiratos Árabes Unidos y Catar, actores clave en el sector energético mundial y cuentan con experiencia, recursos y tecnologías que pueden contribuir al desarrollo de estrategias conjuntas con Colombia. _x000a__x000a__x000a_Del 24 y 28 de marzo se desarrolló la primera misión del Banco Mundial sobre energía eólica en las instalaciones del Ministerio de Minas y oficina del Banco Mundial. Se desarrollaron talleres, mesas de trabajo y espacios de socialización que reunieron a representantes de la ANH, UPME, MME- OARE, empresas y cooperantes internacionales para fomentar la estrategia de energía eólica marina en el país.  Se concluyó con la entrega al gobierno nacional de un plan de acción con una visión a tres (3) años, que permitirá la materialización de los primeros proyectos de energía eólica marina en la región Caribe y el fortalecimiento de toda la infraestructura y cadena de suministro en el país. _x000a__x000a_"/>
    <s v="No es necesario diligenciar esta celda"/>
    <m/>
    <s v="No es necesario diligenciar esta celda"/>
  </r>
  <r>
    <x v="14"/>
    <x v="11"/>
    <x v="2"/>
    <s v="Transformación productiva, internacionalización y acción climática"/>
    <s v="Desarrollo económico a partir de eficiencia energética, nuevos energéticos y minerales estratégicos para la transición"/>
    <s v="Diversificación productiva asociada a las actividades extractivas"/>
    <s v="Establecer acuerdos bilaterales para lograr una integración minero-energética regional que promueva el desarrollo de infraestructura, y se logre conformar un mercado energético internacional de comercialización de excedentes que puedan aportar recursos económicos adicionales al país"/>
    <s v="Fortalecer la estructuración del portafolio de proyectos de la Transición Energética Justa mediante la gestión de recursos a través de la cooperación internacional."/>
    <s v="Portafolio de proyectos de la Transición Energética Justa mediante la gestión de recursos a través de la cooperación internacional fortalecido."/>
    <x v="1"/>
    <x v="1"/>
    <s v="Número de proyectos estratégicos del MME cofinanciados por cooperación Internacional en sus distintas fases y componentes."/>
    <n v="10"/>
    <n v="0.2"/>
    <n v="0.2"/>
    <s v="Igual"/>
    <s v="El 17 de febrero se realizó el “taller de arranque para el desarrollo de una plataforma de transición energética justa en Colombia JETP”. Just Energy Transition Platform (JETP) es una plataforma nacional que moviliza inversiones para financiar proyectos en Colombia y cumplir con sus NDCs del Acuerdo de París, con aportes de BOGA, el Fondo de Cambio Climático y el apoyo del G7.  La plataforma cuenta con aportes para estructuración de proyectos con de BOGA (200,000 USD), el BID (350,000 USD) y el apoyo de los países del G7._x000a__x000a_El Ministerio de Minas y Energía -MME- dio inicio a la consultoría “Analizar e identificar modelos de negocio para el desarrollo de la industria automotriz nacional en electromovilidad” en el marco del programa Euroclima."/>
    <s v="No es necesario diligenciar esta celda"/>
    <m/>
    <s v="No es necesario diligenciar esta celda"/>
  </r>
  <r>
    <x v="14"/>
    <x v="11"/>
    <x v="2"/>
    <s v="Transformación productiva, internacionalización y acción climática"/>
    <s v="Desarrollo económico a partir de eficiencia energética, nuevos energéticos y minerales estratégicos para la transición"/>
    <s v="Diversificación productiva asociada a las actividades extractivas"/>
    <s v="Establecer acuerdos bilaterales para lograr una integración minero-energética regional que promueva el desarrollo de infraestructura, y se logre conformar un mercado energético internacional de comercialización de excedentes que puedan aportar recursos económicos adicionales al país"/>
    <m/>
    <m/>
    <x v="1"/>
    <x v="1"/>
    <s v="Recursos de cooperación gestionados para estructuración e implementación de proyectos de Transición Energética Justa y los pivotes del MME."/>
    <s v="14 millones USD"/>
    <n v="0.25"/>
    <n v="5.4785714285714285E-2"/>
    <s v="menor"/>
    <s v="el 3 al 7 de marzo se desarrolló la visita de una delegación de la Agencia Danesa de Energía y la Embajada de Dinamarca. El Ministerio tiene un Plan de Trabajo con la Agencia Danesa de Energía por 3 años del 2024 al 2026 por un valor aproximado de USD 1.4 millones . _x000a__x000a_Se gestionó y recibió una asistencia técnica  Offshore por un valorde 300.000 USD en temas sociales y de compensación social con comunidades de pescadores en el marco del desarrollo de proyectos de energía eólica offshore, en colaboración con Ocean Energy Pathway. Posteriormente, esta entidad ofreció una segunda asistencia técnica complementaria, actualmente en fase de evaluación y conversaciones conjuntas con OARE para su incorporación dentro del esquema de cooperación técnica del Ministerio. "/>
    <s v="Escriba cuál fue el cuello de botella que se presento para no lograr el resultado planeado"/>
    <m/>
    <s v="Favor escriba cuál va a ser el mecanismo de solución para ponerse al día en la ejecución del indicador"/>
  </r>
  <r>
    <x v="14"/>
    <x v="11"/>
    <x v="2"/>
    <s v="Convergencia Regional"/>
    <s v="Fortalecimiento institucional como motor de cambio para recuperar la confianza de la ciudadanía y para el fortalecimiento del vínculo Estado-ciudadanía"/>
    <s v="Eficiencia institucional para el cumplimiento de los acuerdos realizados con las comunidades"/>
    <s v="El Gobierno Nacional se apoyará en el diseño de una política pública que contenga los criterios y la ruta de los proyectos e inversiones estratégicas y las asignaciones presupuestales requeridas para el desarrollo integral de estos territorios"/>
    <s v="Promover la revisión y evaluación periódica de los instrumentos de política pública del sector de minas y energía "/>
    <s v="Revisión y evaluación periódica de los instrumentos de política pública del sector de minas y energía promovido"/>
    <x v="0"/>
    <x v="4"/>
    <s v="Diseño de una agenda de evaluaciones de instrumentos de política pública en articulación con el DNP"/>
    <n v="1"/>
    <n v="0"/>
    <n v="0"/>
    <s v="Igual"/>
    <s v="No se presenta avance en este indicador ya que no se tiene programación"/>
    <s v="No es necesario diligenciar esta celda"/>
    <m/>
    <s v="No es necesario diligenciar esta celda"/>
  </r>
  <r>
    <x v="14"/>
    <x v="11"/>
    <x v="2"/>
    <s v="Convergencia Regional"/>
    <s v="Fortalecimiento institucional como motor de cambio para recuperar la confianza de la ciudadanía y para el fortalecimiento del vínculo Estado-ciudadanía"/>
    <s v="Eficiencia institucional para el cumplimiento de los acuerdos realizados con las comunidades"/>
    <s v="El Gobierno Nacional se apoyará en el diseño de una política pública que contenga los criterios y la ruta de los proyectos e inversiones estratégicas y las asignaciones presupuestales requeridas para el desarrollo integral de estos territorios"/>
    <s v="Fortalecer la apropiación de los instrumentos de política pública y compromisos étnicos y territoriales en el Ministerio de Minas y Energía "/>
    <s v="Apropiación de los instrumentos de política pública y compromisos étnicos y territoriales en el Ministerio de Minas y Energía fortalecidos"/>
    <x v="1"/>
    <x v="4"/>
    <s v="Diseño e implementación de una estrategia para el fortalecimiento de capacidades en el marco de la formulación, seguimiento y evaluación de política pública y compromisos étnicos y territoriales del sector minas y energía"/>
    <n v="1"/>
    <n v="0.2"/>
    <n v="0.2"/>
    <s v="Igual"/>
    <s v="Durante este periodo se realizaron las siguientes acciones: _x000a_- Se consolidó el reporte mensual de los compromisos de macrometa de las acciones del 01 de enero al 31 de marzo de 2025. En este informe se incluye el avance de los compromisos de cobertura de energía eléctrica, comunidades energéticas,  proyecto fotovoltaico, soluciones energéticas en canchas y corredor de vida.  _x000a_- Se actualizó la matriz de los compromisos. En la pestaña &quot;Ajustada&quot; se indica las entidades a las que se reportan los avances, los departamento y municipios donde se tiene el compromiso, los recursos disponibles y, los avances cualitativos y cuantitativos sobre el cumplimiento de los compromisos._x000a_- Se participó en mesas de concertación para rendición de cuentas con grupos étnicos (MPC, MRA y CRIC). _x000a_- Se trabajó matriz con oferta institucional solicitada por presidencia. Específicamente sobre proyectos ejecutados por el sector minero - energético. Esta matriz permitió además, dar respuesta a diversos derechos de petición en el marco de la oferta institucional y los compromisos del territorio nacional. _x000a_- Se trabajó matriz de compromisos presidenciales - Jefatura. Esta matriz permitió revisar el alcance de cada compromisos y definir el estado del mismo. Además, la información contribuye a la actualización de la matriz madre."/>
    <s v="No es necesario diligenciar esta celda"/>
    <m/>
    <s v="No es necesario diligenciar esta celda"/>
  </r>
  <r>
    <x v="14"/>
    <x v="11"/>
    <x v="2"/>
    <s v="Convergencia Regional"/>
    <s v="Fortalecimiento institucional como motor de cambio para recuperar la confianza de la ciudadanía y para el fortalecimiento del vínculo Estado-ciudadanía"/>
    <s v="Eficiencia institucional para el cumplimiento de los acuerdos realizados con las comunidades"/>
    <s v="El Gobierno Nacional se apoyará en el diseño de una política pública que contenga los criterios y la ruta de los proyectos e inversiones estratégicas y las asignaciones presupuestales requeridas para el desarrollo integral de estos territorios"/>
    <s v="Consolidar la estrategia de seguimiento a prioridades estratégicas, instrumentos de política pública, así como compromisos étnicos y territoriales en el sector de minas y energía "/>
    <s v="Estrategia de seguimiento a prioridades estratégicas, instrumentos de política pública, así como compromisos étnicos y territoriales en el sector de minas y energía consolidado"/>
    <x v="1"/>
    <x v="4"/>
    <s v="Diseño e implementación de una estrategia para el seguimiento a las prioridades estratégicas del sector, enmarcadas en los pivotes de energía, minería, hidrocarburos y el componente transversal definidas desde la alta dirección y el despacho"/>
    <n v="1"/>
    <n v="0.2"/>
    <n v="0.2"/>
    <s v="Igual"/>
    <s v="_x000a_Durante este trimestre se realizó: 1) Se consolidó el reporte mensual de los indicadores de macrometa presidencial con el desarrollo de las acciones aprobadas hasta el 31 de marzo de la presente vigencia. En este informe se inlcuye el avance de los indicadores relacionados con comunidades energéticas, costos de la energía, FNCER y Distritos mineros. 2) Se consolidó el reporte mensual de los indicadores de macrometa para reactivación económica de las acciones aprobadas. En este informe se incluye el avance de los indicadores relacionados con electromovilidad. _x000a_3) Se consolidó el reporte mensual de los compromisos de macrometa de las acciones aprobadas hasta el 31 de marzo de 2025. En este informe se incluye el avance de los compromisos de cobertura de energía eléctrica, comunidades energéticas,  proyecto fotovoltaico, soluciones energéticas en canchas y corredor de vida.  _x000a_4) Se actualizó la matriz de los compromisos: con los solicitado por Consejería para la Regiones y Jefatura, frente a los compormisos en generación de energía eléctrica, proyectos en varios territorios del país, entre otros._x000a_5) Se participó en mesas de concertación para rendición de cuentas con grupos étnicos (MPC, MRA y CRIC). _x000a_6) Se trabajó matriz de compromisos presidenciales - Jefatura. Esta matriz permitió revisar el alcance de cada compromisos y definir el estado del mismo. Además, la información contribuye a la actualización de la matriz madre. y 7)Por último, todos los insumos trabajados en los instrumentos anteriores se consolidaron en el informe &quot;balance de prioriodades estratégicas&quot; con el cierre de logros a 2024 por cada pivote de energía, minería, hidrocarburos y temas transversales, asi como los hitos y proyecciones para 2025."/>
    <s v="No es necesario diligenciar esta celda"/>
    <m/>
    <s v="No es necesario diligenciar esta celda"/>
  </r>
  <r>
    <x v="14"/>
    <x v="11"/>
    <x v="2"/>
    <s v="Fortalecimiento institucional"/>
    <s v="Fortalecimiento institucional"/>
    <s v="Fortalecimiento institucional"/>
    <s v="Fortalecer la Gestión Institucional"/>
    <s v="Reducción de las devoluciones de los PI en la PIIP y trámites presupuestales."/>
    <s v="Lograr reducción de las devoluciones de los PI en la PIIP y trámites"/>
    <x v="1"/>
    <x v="4"/>
    <s v="Reducción de las devoluciones de los PI en la PIIP y trámites presupuestales en un 25%. (Línea base 2024)"/>
    <n v="0.25"/>
    <n v="0"/>
    <n v="0"/>
    <s v="Igual"/>
    <s v="No se presenta avance en este indicador ya que no se tiene programación"/>
    <s v="No es necesario diligenciar esta celda"/>
    <m/>
    <s v="No es necesario diligenciar esta celda"/>
  </r>
  <r>
    <x v="14"/>
    <x v="11"/>
    <x v="2"/>
    <s v="Fortalecimiento institucional"/>
    <s v="Fortalecimiento institucional"/>
    <s v="Fortalecimiento institucional"/>
    <s v="Fortalecer la Gestión Institucional"/>
    <s v="Dar a conocer el cumplimiento de los acuerdos de gestión 2025 y el cumplimiento de productos a nivel de proyectos de inversión"/>
    <s v="Acuerdos de gestión 2025 y el cumplimiento de productos a nivel de proyectos de inversión divulgados"/>
    <x v="0"/>
    <x v="4"/>
    <s v="No. de boletines ejecutivos sobre ejecución presupuestal socializados "/>
    <n v="12"/>
    <n v="0.25"/>
    <n v="0.25"/>
    <s v="Igual"/>
    <s v="Para los meses de enero,  febrero y marzo de la vigencia en curso se elaboraron los tres (3) boletines ejecutivos de la ejecución presupuestal (uno por mes), en los cuales se Brinda información clara sobre el presupuesto de la entidad y los proyectos de inversión. Además se presenta el ranking del sector Minas y Energía frente a los demás sectores de la administración pública. Estos boletines son socializados en las reuniones de seguimiento que se adelantan con las dependencias."/>
    <s v="No es necesario diligenciar esta celda"/>
    <m/>
    <s v="No es necesario diligenciar esta celda"/>
  </r>
  <r>
    <x v="14"/>
    <x v="11"/>
    <x v="2"/>
    <s v="Fortalecimiento institucional"/>
    <s v="Fortalecimiento institucional"/>
    <s v="Fortalecimiento institucional"/>
    <s v="Fortalecer la Gestión Institucional"/>
    <s v="Fortalecer la distribución de recursos con metodologías de focalización, trazadores y regionalización"/>
    <s v="Distribución de recursos con metodologías de focalización, trazadores y regionalización fortalecido"/>
    <x v="2"/>
    <x v="4"/>
    <s v="Porcentaje de PI analizados para distribución de recursos con metodologías de focalización, trazadores y regionalización"/>
    <n v="1"/>
    <n v="0"/>
    <n v="0"/>
    <s v="Igual"/>
    <s v="No se presenta avance en este indicador ya que no se tiene programación"/>
    <s v="No es necesario diligenciar esta celda"/>
    <m/>
    <s v="No es necesario diligenciar esta celda"/>
  </r>
  <r>
    <x v="14"/>
    <x v="11"/>
    <x v="2"/>
    <s v="Fortalecimiento institucional"/>
    <s v="Fortalecimiento institucional"/>
    <s v="Fortalecimiento institucional"/>
    <s v="Fortalecer la Gestión Institucional"/>
    <s v="Realizar un informe que de insumos técnicos para la toma de desiciones enmarcado en el cumplimiento del objeto de los proyectos de inversión."/>
    <s v="Informe que de insumos técnicos para la toma de desiciones enmarcado en el cumplimiento del objeto de los proyectos de inversión realizado."/>
    <x v="0"/>
    <x v="4"/>
    <s v="Implementar la primera evaluación ex ante y ex post a los proyectos de inversión."/>
    <n v="2"/>
    <n v="0"/>
    <n v="0"/>
    <s v="Igual"/>
    <s v="No se presenta avance en este indicador ya que no se tiene programación"/>
    <s v="No es necesario diligenciar esta celda"/>
    <m/>
    <s v="No es necesario diligenciar esta celda"/>
  </r>
  <r>
    <x v="14"/>
    <x v="11"/>
    <x v="2"/>
    <s v="Fortalecimiento institucional"/>
    <s v="Fortalecimiento institucional"/>
    <s v="Fortalecimiento institucional"/>
    <s v="Fortalecer la Gestión Institucional"/>
    <m/>
    <m/>
    <x v="1"/>
    <x v="6"/>
    <s v="Realizar estrategias comunicativas en temas estratégicos de la OPGI."/>
    <n v="1"/>
    <n v="0"/>
    <n v="1"/>
    <s v="Mayor"/>
    <s v="Entre enero y marzo de 2025, la estrategia de comunicaciones se ha enfocado en fortalecer la visibilidad de las acciones institucionales y fomentar el sentido de pertenencia en torno a la gestión pública. Durante este periodo, se han revisado y hecho seguimiento a múltiples contenidos producidos por la OPGI, incluyendo piezas gráficas, documentos, cartillas y presentaciones. Igualmente, se han diseñado y diagramado materiales en formatos digitales e impresos, adaptados a diversas audiencias. Uno de los hitos destacados ha sido el inicio de la campaña CONÉCTATE: &quot;Somos SIG y MIPG&quot;, cuya primera fase ha buscado generar mayor reconocimiento sobre estos sistemas de gestión entre los equipos internos._x000a__x000a_Además, se ha consolidado el boletín semanal OPGI, como un canal clave para compartir avances de los distintos grupos, y se ha apoyado el diseño y diagramación de informes tanto de la OPGI como del Ministerio de Minas y Energía. Estas piezas han tenido como propósito facilitar la comprensión de los temas estratégicos, mejorar la articulación interna y proyectar una imagen sólida y coherente de la entidad."/>
    <s v="No es necesario diligenciar esta celda"/>
    <m/>
    <s v="No es necesario diligenciar esta celda"/>
  </r>
  <r>
    <x v="14"/>
    <x v="11"/>
    <x v="2"/>
    <s v="Fortalecimiento institucional"/>
    <s v="Fortalecimiento institucional"/>
    <s v="Fortalecimiento institucional"/>
    <s v="Fortalecer la Gestión Institucional"/>
    <m/>
    <m/>
    <x v="2"/>
    <x v="4"/>
    <s v="Monitorear de forma periódica los compromisos establecidos en el plan de trabajo de la oficina"/>
    <n v="1"/>
    <n v="0.1"/>
    <n v="0.25"/>
    <s v="Mayor"/>
    <s v="Entre enero y marzo de 2025, se han monitoreado periódicamente los compromisos establecidos en el plan de trabajo de la oficina, el cual se ha formulado a través de la estructura de desglose de trabajo del proyecto de inversión asignado a la OPGI: Fortalecimiento del Marco Estratégico y Metodológico de la generación de valor público en la transición energética Justa. Nacional. De esta manera, se ha realizado el seguimiento y acompañamiento a cada grupo y equipo en desarrollo de sus respectivos productos, entregables y actividades._x000a__x000a_Producto de lo anterior, se logró realizar reuniones de articulación con el jefe de oficina, los grupos y equipos de manera grupal e individual con el fin de: planear estratégicamente los criterios técnicos y metodológicos de los productos, definir un cronograma de monitoreo que permite consolidar información cualitativa del avance de los productos y entregables en la Plataforma Integrada de Inversión Pública - PIIP y realizar el ajuste de ficha del proyecto de cara a definir el alcance, cronograma y requerimientos de recursos para la ejecución de los productos en las siguientes vigencias._x000a__x000a_Igualmente, se ha diseñado e implementado los siguientes instrumetos de monitoreo: matriz de avance e los indicadores de productos, entregables y actividades; matriz de avance de ejecución presupuestal de proyecto en concordancia con el avance mensual del PAE; informes de gestión de proyecto; formato de ajuste de ficha del proyecto (2026-2027); formato de anteproyecto (2026) y análisis presupuestal de necesidades de recursos, instrumetnos que han sido registrados con la información documentada por parte de los grupos y equipos de la OPGI."/>
    <s v="No es necesario diligenciar esta celda"/>
    <m/>
    <s v="No es necesario diligenciar esta celda"/>
  </r>
  <r>
    <x v="15"/>
    <x v="13"/>
    <x v="3"/>
    <s v="Transformación productiva, internacionalización y acción climática"/>
    <s v="Transición energética justa, segura, confiable y eficiente"/>
    <s v="Diversificación productiva asociada a las actividades extractivas"/>
    <s v="Distritos mineros/Reconversión productiva"/>
    <s v="Sensibilizar los mineros entorno al desarrollo de una minería responsable en los Distritos Mineros"/>
    <s v="Mineros sensibilizados para desarrollo de una minería responsable en los Distritos Mineros"/>
    <x v="1"/>
    <x v="0"/>
    <s v="Mineros sensibilizados para desarrollo de una minería responsable en los Distritos Mineros"/>
    <n v="5000"/>
    <n v="0.1"/>
    <n v="0"/>
    <s v="menor"/>
    <s v="No cumplido"/>
    <s v="La Dirección de Formalización Minera ha avanzado significativamente en la gestión administrativa y técnica para la proyección de espacios destinados a la divulgación y apropiación de la minería responsable en los Distritos Mineros. Este esfuerzo ha incluido la contratación de equipos profesionales altamente capacitados y el establecimiento de las necesidades logísticas correspondientes. Se prevé que, durante el segundo trimestre, se logren importantes avances en el desarrollo de acciones orientadas al cumplimiento de los indicadores establecidos."/>
    <s v="Presupuesto y financiera"/>
    <s v="Las actividades relacionadas con el desarrollo de espacios de diálogo, socialización y capacitación no pudieron llevarse a cabo debido a que el Ministerio de Minas no contaba con un contrato vigente con un operador logístico. Esta situación impidió la adecuada ejecución de dichas jornadas, ya que no se disponía de los recursos técnicos y operativos necesarios para garantizar su realización conforme a los estándares requeridos."/>
  </r>
  <r>
    <x v="15"/>
    <x v="13"/>
    <x v="3"/>
    <s v="Transformación productiva, internacionalización y acción climática"/>
    <s v="Transición energética justa, segura, confiable y eficiente"/>
    <s v="Diversificación productiva asociada a las actividades extractivas"/>
    <s v="Distritos mineros/Reconversión productiva"/>
    <s v="Asistir técnicamente a las entidades territoriales de los Distritos Mineros en diversificación productiva"/>
    <s v="Entidades territoriales asistidas técnicamente en diversificación productiva"/>
    <x v="0"/>
    <x v="0"/>
    <s v="Entidades territoriales asistidas técnicamente en diversificación productiva"/>
    <n v="65"/>
    <n v="7.6923076923076927E-2"/>
    <n v="0.15384615384615385"/>
    <s v="Mayor"/>
    <s v="Cumplido"/>
    <s v="A través del proyecto Distritos Mineros, se dio un significativo avance en la socialización de los proyectos resolutivos con las entidades territoriales de los municipios involucrados en la delimitación, consolidando un espacio de diálogo directo con las instituciones. Este proceso permitió recibir observaciones, propuestas y sugerencias en torno a la estrategia que impulsa la Diversificación Productiva. En el primer trimestre, se logró la integración de 10 municipios clave, los cuales son los siguientes: Dagua, Buenaventura, Cali, Guapi, Timbiquí, Cértegui, Unión Panamericana, Nechí, Caucasia, Cáceres."/>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Fortalecer unidades productivas a través de encadenamientos productivos en la minería artesanal"/>
    <s v="Mineros de subsistencia organizados bajo el modelo de economía solidaria para fortalecer los encadenamientos productivos"/>
    <x v="0"/>
    <x v="0"/>
    <s v="Mineros de subsistencia organizados bajo el modelo de economía solidaria para fortalecer los encadenamientos productivos"/>
    <n v="4"/>
    <n v="0"/>
    <n v="0"/>
    <s v="Igual"/>
    <s v="Sin proyección de avance en este periodo"/>
    <s v="Durante el primer trimestre del año, se llevó a cabo una mesa de trabajo con la Universidad Nacional de Colombia, sede Medellín, con el propósito de socializar el objeto y el alcance de un nuevo convenio. Este convenio tiene como objetivo la construcción de encadenamientos productivos para cada uno de los minerales extraídos en el marco de la minería artesanal."/>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Implementar pilotos en las comunidades indígenas adaptados a sus contextos culturales y territoriales"/>
    <s v="Comunidades étnicas apoyadas en la creación de rutas mineras diferenciales adaptadas a sus contextos culturales y territoriales"/>
    <x v="1"/>
    <x v="0"/>
    <s v="Comunidades étnicas apoyadas en la creación de rutas mineras diferenciales adaptadas a sus contextos culturales y territoriales"/>
    <n v="4"/>
    <n v="0"/>
    <n v="0"/>
    <s v="Igual"/>
    <s v="Sin proyección de avance en este periodo"/>
    <s v="Durante el primer trimestre, se llevaron a cabo mesas de trabajo con el CRIC, CRIDEC, CRIHU y la OPIAC con el objetivo de avanzar en la suscripción de convenios interadministrativos. A través de estos convenios, se desarrollarán rutas mineras diferenciales adaptadas a los contextos culturales y territoriales de cada comunidad"/>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Acompañar los Consejos comunitarios NARP con medidas de protección de la minería artesanal"/>
    <s v="Consejos comunitarios NARP acompañados con medidas de protección de la minería artesanal"/>
    <x v="0"/>
    <x v="0"/>
    <s v="Consejos comunitarios NARP acompañados con medidas de protección de la minería artesanal"/>
    <n v="4"/>
    <n v="0"/>
    <n v="0"/>
    <s v="Igual"/>
    <s v="Sin proyección de avance en este periodo"/>
    <m/>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Capacitar las mujeres mineras artesanales en normativa ambiental y de seguridad"/>
    <s v="Mujeres Mineras de subsistencia (artesanal) capacitadas buenas prácticas mineras y ambientales"/>
    <x v="1"/>
    <x v="0"/>
    <s v="Mujeres Mineras de subsistencia (artesanal) capacitadas buenas prácticas mineras y ambientales"/>
    <n v="400"/>
    <n v="0"/>
    <n v="0"/>
    <s v="Igual"/>
    <s v="Sin proyección de avance en este periodo"/>
    <m/>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Capacitar mineros de subsistencia en normativa ambiental y de seguridad"/>
    <s v="Mineros de subsistencia (artesanal) capacitados en normativas mineras y ambientales"/>
    <x v="1"/>
    <x v="0"/>
    <s v="Mineros de subsistencia (artesanal) capacitados en normativas mineras y ambientales"/>
    <n v="400"/>
    <n v="0"/>
    <n v="5.5E-2"/>
    <s v="Mayor"/>
    <s v="Sin proyección de avance en este periodo"/>
    <s v="El 20 de marzo del presente año se llevó a cabo un taller de socialización sobre los aspectos normativos y técnicos de la minería artesanal, en el que participaron 22 mineros artesanales. Durante este espacio, se presentó la normatividad vigente y aplicable para esta actividad minera, así como las generalidades de la plataforma Génesis y el procedimiento para el pago de regalías."/>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Diseñar y gestionar iniciativas de reconversión productiva"/>
    <s v="Iniciativas productivas de reconversión diseñados y/o gestionados"/>
    <x v="3"/>
    <x v="0"/>
    <s v="Iniciativas productivas de reconversión diseñados y/o gestionados"/>
    <n v="55"/>
    <n v="0"/>
    <n v="0"/>
    <s v="Igual"/>
    <s v="Sin proyección de avance en este periodo"/>
    <s v="Para el cumplimiento de este indicador ya se avanzo con la estructuración de  60 proyectos y nos encontramos en la revisión jurídica del Sondeo de Mercado SIP para contratar la entidad conveniente que se encargue de la ejecución  del mismo, sin embargo es importante indicar que el primer trimestre no se había programado meta"/>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Caracterizar mineros para análisis de interés y alternativas de reconversión"/>
    <s v="Mineros caracterizados para análisis de interés y alternativas de reconversión"/>
    <x v="0"/>
    <x v="0"/>
    <s v="Mineros caracterizados para análisis de interés y alternativas de reconversión"/>
    <n v="3800"/>
    <n v="0"/>
    <n v="0"/>
    <s v="Igual"/>
    <s v="Sin proyección de avance en este periodo"/>
    <s v="En la actualidad se adelanta las acciones en torno a la caracterización de los mineros en territorio que permita obtener los insumos en cuanto a datos y tendencias para la construcción de documentos que establezcan la descripción de procesos métodos y herramientas para la atención de los mineros susceptibles de reconversión, de esta forma en el periodo del corte se avanzo con las caracterizaciones a mineros en el departamento de Nariño."/>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Fortalecer las capacidades de los mineros en temáticas relacionadas con las alternativas de reconversión "/>
    <s v="Mineros en proceso de fortalecimiento en temáticas relacionadas con las alternativas de reconversión "/>
    <x v="1"/>
    <x v="0"/>
    <s v="Mineros en proceso de fortalecimiento en temáticas relacionadas con las alternativas de reconversión "/>
    <n v="150"/>
    <n v="0"/>
    <n v="0"/>
    <s v="Igual"/>
    <s v="Sin proyección de avance en este periodo"/>
    <s v="Para el desarrollo de este componente se han fortalecido los mineros en procesos de reconversion a traves de la metodologia de reconversatorios donde se establece la socializacion de la oferta y criterios de entrada así como fortalecimiento en tematicas orientadas a la reconversion "/>
    <s v="No aplica"/>
    <m/>
  </r>
  <r>
    <x v="15"/>
    <x v="13"/>
    <x v="3"/>
    <s v="Transformación productiva, internacionalización y acción climática"/>
    <s v="Transición energética justa, segura, confiable y eficiente"/>
    <s v="Diversificación productiva asociada a las actividades extractivas"/>
    <s v="Distritos mineros/Reconversión productiva"/>
    <s v="Acompañar las unidades productivas mineras en procesos de formalización"/>
    <s v="Unidades productivas mineras acompañadas en procesos de formalización"/>
    <x v="0"/>
    <x v="0"/>
    <s v="Unidades productivas mineras acompañadas en procesos de formalización"/>
    <n v="1050"/>
    <n v="0.23809523809523808"/>
    <n v="6.9523809523809516E-2"/>
    <s v="menor"/>
    <s v="No cumplido"/>
    <s v="A la fecha se ha brindado acompañamiento desde el componente técnico, minero, ambiental y jurídico a 73 unidades de producción minera en lo que respecta al primer trimestre de la vigencia 2025,  procesos que proyectan beneficiar 2591 mineros a lo largo del territorio nacional y que cuentan con una vocación de formalizar sus actividades mineras."/>
    <s v="Otro"/>
    <s v="El cuello de botella principal fueron los retrasos de los contratos de prestación de servicios  de los profesionales que brindan dicho acompañamiento a lo largo del territorio nacional."/>
  </r>
  <r>
    <x v="15"/>
    <x v="13"/>
    <x v="3"/>
    <s v="Transformación productiva, internacionalización y acción climática"/>
    <s v="Transición energética justa, segura, confiable y eficiente"/>
    <s v="Diversificación productiva asociada a las actividades extractivas"/>
    <s v="Distritos mineros/Reconversión productiva"/>
    <s v="Articular espacios para la coordinación de procesos de formalización minera"/>
    <s v="Espacios de articulación desarrollados para la coordinación de procesos de formalización minera"/>
    <x v="0"/>
    <x v="0"/>
    <s v="Espacios de articulación desarrollados para la coordinación de procesos de formalización minera"/>
    <n v="70"/>
    <n v="0.21428571428571427"/>
    <n v="0.11428571428571428"/>
    <s v="menor"/>
    <s v="Cumplido"/>
    <s v="A la fecha se han desarrollado Espacios de articulación con las diferentes entidades, corporaciones y demás actores que tienen que ver con los diferentes procesos de formalización que se han acompañado durante la vigencia y que refuerzan los espacios de divulgación normativa en 8 departamentos del territorio nacional."/>
    <s v="No aplica"/>
    <s v="No aplica"/>
  </r>
  <r>
    <x v="15"/>
    <x v="13"/>
    <x v="3"/>
    <s v="Transformación productiva, internacionalización y acción climática"/>
    <s v="Transición energética justa, segura, confiable y eficiente"/>
    <s v="Diversificación productiva asociada a las actividades extractivas"/>
    <s v="Distritos mineros/Reconversión productiva"/>
    <s v="Acompañar la elaboración de estudios técnicos dirigidos a Comunidades NARP en virtud del Decreto  1396"/>
    <s v="Consejos comunitarios NARP acompañados en virtud del Decreto 1396"/>
    <x v="1"/>
    <x v="0"/>
    <s v="Consejos comunitarios NARP acompañados en virtud del Decreto 1396"/>
    <n v="20"/>
    <n v="0.15"/>
    <n v="0"/>
    <s v="menor"/>
    <s v="No cumplido"/>
    <s v="A la fecha desde el grupo de formalización de las actividades mineras este indicador se encuentra en revisión desde el carácter administrativo la intervención a estos consejos comunitarios en el marco del decreto 1396 de 2023"/>
    <s v="Normativas"/>
    <s v="La actividad se encuentra sujeta al marco normativo del fondo de fomento como lo relaciona el decreto 1396 de 2023"/>
  </r>
  <r>
    <x v="15"/>
    <x v="13"/>
    <x v="3"/>
    <s v="Transformación productiva, internacionalización y acción climática"/>
    <s v="Transición energética justa, segura, confiable y eficiente"/>
    <s v="Diversificación productiva asociada a las actividades extractivas"/>
    <s v="Distritos mineros/Reconversión productiva"/>
    <s v="Acompañar técnicamente a los mineros en aspectos mineros, ambientales, normativos, empresariales y/o jurídicos "/>
    <s v="Mineros acompañados técnicamente en aspectos mineros, ambientales, normativos, empresariales y/o jurídicos "/>
    <x v="1"/>
    <x v="0"/>
    <s v="Mineros acompañados técnicamente en aspectos mineros, ambientales, normativos, empresariales y/o jurídicos "/>
    <n v="3000"/>
    <n v="0"/>
    <n v="0"/>
    <s v="Igual"/>
    <s v="Sin proyección de avance en este periodo"/>
    <s v="En este periodo se tramitó el proceso de contratación de los profesionales de apoyo para el cumplimiento de esta meta"/>
    <s v="No aplica"/>
    <s v="No aplica"/>
  </r>
  <r>
    <x v="15"/>
    <x v="13"/>
    <x v="3"/>
    <s v="Transformación productiva, internacionalización y acción climática"/>
    <s v="Transición energética justa, segura, confiable y eficiente"/>
    <s v="Diversificación productiva asociada a las actividades extractivas"/>
    <s v="Distritos mineros/Reconversión productiva"/>
    <s v="Estructurar proyectos tipo para facilitar la gestión de los mismos en las entidades territoriales de los Distritos Mineros"/>
    <s v="Proyectos tipo estructurados para  la gestión en las entidades territoriales de los Distritos Mineros"/>
    <x v="1"/>
    <x v="0"/>
    <s v="Proyectos tipo estructurados para  la gestión en las entidades territoriales de los Distritos Mineros"/>
    <n v="5"/>
    <n v="0"/>
    <n v="0"/>
    <s v="Igual"/>
    <s v="Sin proyección de avance en este periodo"/>
    <s v="En este periodo se adelantó proceso de contratación del equipo profesional para estructuración de proyectos quienes apoyarían en el cumplimiento de esta meta para la vigencia 2025"/>
    <s v="Decisiones de Alto Gobierno – Gobernanza"/>
    <s v="Debido al cambio de ministro del MME y los cambios internos en las áreas  que se encargan de gestionar la contratación de la entidad, se paralizaron los procesos contractuales que buscaban contratar el equipo profesional para el cumplimiento de este indicador. "/>
  </r>
  <r>
    <x v="15"/>
    <x v="13"/>
    <x v="3"/>
    <s v="Transformación productiva, internacionalización y acción climática"/>
    <s v="Transición energética justa, segura, confiable y eficiente"/>
    <s v="Diversificación productiva asociada a las actividades extractivas"/>
    <s v="Distritos mineros/Reconversión productiva"/>
    <s v="Desarrollar jornadas de buenas prácticas para promover una minería responsable"/>
    <s v="Jornadas de buenas prácticas desarrolladas en temáticas mineras, ambientales y empresariales y/o jurídicos"/>
    <x v="1"/>
    <x v="0"/>
    <s v="Jornadas de buenas prácticas desarrolladas en temáticas mineras, ambientales y empresariales y/o jurídicos"/>
    <n v="50"/>
    <n v="0.1"/>
    <n v="0.2"/>
    <s v="Mayor"/>
    <s v="Cumplido"/>
    <s v="Se adelantaron jornadas de acompañamiento en buenas prácticas orientadas a la conformación de esquemas asociativos en comunidades mineras de los departamentos de Antioquia, Chocó y Nariño en el marco de la Iniciativa Suiza Oro Responsable. "/>
    <s v="Otro"/>
    <s v="En algunos casos se han identificado mineros en la informalidad para los cuales la estrategia no puede aplicar."/>
  </r>
  <r>
    <x v="15"/>
    <x v="13"/>
    <x v="3"/>
    <s v="Transformación productiva, internacionalización y acción climática"/>
    <s v="Transición energética justa, segura, confiable y eficiente"/>
    <s v="Diversificación productiva asociada a las actividades extractivas"/>
    <s v="Distritos mineros/Reconversión productiva"/>
    <s v="Acompañar técnicamente a los mineros  a través de la implementación de acciones de la política Nacional de Seguridad Minera"/>
    <s v="Mineros acompañados técnicamente a través de la implementación de acciones de la política Nacional de Seguridad Minera"/>
    <x v="1"/>
    <x v="0"/>
    <s v="Mineros acompañados técnicamente a través de la implementación de acciones de la política Nacional de Seguridad Minera"/>
    <n v="15000"/>
    <n v="0"/>
    <n v="0"/>
    <s v="Igual"/>
    <s v="Sin proyección de avance en este periodo"/>
    <s v="Se adelanto el proceso de contratación de los profesionales en territorio (Antioquia, Boyacá, Cauca, Valle del Cauca y Norte de Santander) y los expertos en las temáticas de seguridad minera (Sostenimiento, Geomecánica, Riesgos, Seguridad y Salud en el trabajo y Perforación y voladura) quienes realizaran el acompañamiento a los mineros en territorio. "/>
    <s v="No aplica"/>
    <s v="No aplica"/>
  </r>
  <r>
    <x v="16"/>
    <x v="14"/>
    <x v="3"/>
    <s v="Transformación productiva, internacionalización y acción climática"/>
    <s v="Transición energética justa, segura, confiable y eficiente"/>
    <s v="Generación de energía a partir de FNCER"/>
    <s v="Nuevos energéticos"/>
    <s v="Promover proyectos de Geotermia"/>
    <s v="Elaboración y expedición de la modificación de la Resolución 40302 de 2022 que regula la exploración y explotación de la geotermia en el país."/>
    <x v="0"/>
    <x v="4"/>
    <s v="Acto administrativo que modifica la Resolución 40302 de 2022."/>
    <n v="1"/>
    <n v="0"/>
    <n v="0"/>
    <s v="Igual"/>
    <s v="Sin proyección de avance en este periodo"/>
    <s v="Durante el mes de marzo se recibieron los comentarios de la ANH sobre el Acto administrativo que modifica la Resolución 40302 de 2022, asi mismo se sotuvieron reuniones internas para realizar los ajustes necesarios al borrador"/>
    <s v="No aplica"/>
    <s v="No hay cuellos de botella"/>
  </r>
  <r>
    <x v="16"/>
    <x v="14"/>
    <x v="3"/>
    <s v="Transformación productiva, internacionalización y acción climática"/>
    <s v="Transición energética justa, segura, confiable y eficiente"/>
    <s v="Generación de energía a partir de FNCER"/>
    <s v="Nuevos energéticos"/>
    <s v="Promover la producción de Hidrogeno Natural o blanco en el país"/>
    <s v="Elaboración y expedición de la política pública para la exploración y explotación de hidrogeno blanco en el país"/>
    <x v="0"/>
    <x v="0"/>
    <s v="Acto administrativo que regula la exploración y explotación de hidrogeno blanco en Colombia."/>
    <n v="1"/>
    <n v="0"/>
    <n v="0"/>
    <s v="Igual"/>
    <s v="Sin proyección de avance en este periodo"/>
    <s v="El 26 de marzo se envío desde la DH el borrador de Resolución a la OAJ para la revisión y comentarios."/>
    <s v="No aplica"/>
    <s v="No hay cuellos de botella"/>
  </r>
  <r>
    <x v="16"/>
    <x v="14"/>
    <x v="3"/>
    <s v="Transformación productiva, internacionalización y acción climática"/>
    <s v="Transición energética justa, segura, confiable y eficiente"/>
    <s v="Seguridad y confiabilidad energética"/>
    <s v="Seguridad energética"/>
    <s v="Incorporación de Reservas de Hidrocarburos"/>
    <s v="Sosntener y mantener el nivel de producción de hidrocarburos promedio del 2024"/>
    <x v="0"/>
    <x v="0"/>
    <s v="Reportar la cantidad de barriles por promedio día adicionales"/>
    <n v="100000"/>
    <n v="0"/>
    <n v="0"/>
    <s v="Igual"/>
    <s v="Sin proyección de avance en este periodo"/>
    <m/>
    <m/>
    <m/>
  </r>
  <r>
    <x v="16"/>
    <x v="14"/>
    <x v="3"/>
    <s v="Transformación productiva, internacionalización y acción climática"/>
    <s v="Transición energética justa, segura, confiable y eficiente"/>
    <s v="Seguridad y confiabilidad energética"/>
    <s v="Seguridad energética"/>
    <s v="Incorporación de Reservas de Hidrocarburos"/>
    <s v="Sostener y mantener el nivel de porcentaje de factor de recobro mejorado establecido en 2024"/>
    <x v="0"/>
    <x v="4"/>
    <s v="Porcentaje de recobro mejorado logrado en los campos en los que se desarrollan proyectos o pilotos con tecnologías de recobro secundario y terciario"/>
    <n v="19.75"/>
    <n v="1"/>
    <n v="1"/>
    <s v="Igual"/>
    <s v="Cumplido"/>
    <s v="Durante el trimestre se mantuvo por parte de la ANH que el factor de recobro mejorado fue de  19,85%"/>
    <s v="No aplica"/>
    <s v="No hay cuellos de botella"/>
  </r>
  <r>
    <x v="16"/>
    <x v="14"/>
    <x v="3"/>
    <s v="Transformación productiva, internacionalización y acción climática"/>
    <s v="Transición energética justa, segura, confiable y eficiente"/>
    <s v="Eficiencia energética y del mercado como factor de desarrollo económico"/>
    <s v="Combustibles líquidos"/>
    <s v="Control de combustibles en Zona de frontera"/>
    <s v="Resoluciones elaboradas y expedidas de asignación de cupos municipales bajo la metodología de asignación vigente."/>
    <x v="0"/>
    <x v="4"/>
    <s v="Resoluciones elaboradas y expedidas de asignación de cupos municipales bajo la metodología de asignación vigente."/>
    <n v="346"/>
    <n v="0"/>
    <n v="0"/>
    <s v="Igual"/>
    <s v="Sin proyección de avance en este periodo"/>
    <s v="Se elaboró el comunicado dirigido a los agentes de la cadena. Con el fin de dar cumplimiento a lo establecido, se definió un plazo máximo para que los distribuidores minoristas de combustibles líquidos, a través de estaciones de servicio automotriz o fluvial, que aspiren a la asignación de volúmenes máximos exentos de IVA, arancel e impuesto nacional a la gasolina y al ACPM para el mes de abril del presente año, radiquen la totalidad de la documentación exigida conforme al artículo 2.2.1.1.2.2.3.90 del Decreto 1073 de 2015 y la Resolución 40198 de 2021."/>
    <s v="No aplica"/>
    <s v="No hay cuellos de botella"/>
  </r>
  <r>
    <x v="16"/>
    <x v="14"/>
    <x v="3"/>
    <s v="Transformación productiva, internacionalización y acción climática"/>
    <s v="Transición energética justa, segura, confiable y eficiente"/>
    <s v="Eficiencia energética y del mercado como factor de desarrollo económico"/>
    <s v="Combustibles líquidos"/>
    <s v="Control de combustibles en Zona de frontera"/>
    <s v="Informe elaborado con el avance en la implementación de mecanismos de QA/QC (Enfoque fiscalización) realizado"/>
    <x v="0"/>
    <x v="4"/>
    <s v="Informe elaborado con el avance en la implementación de mecanismos de QA/QC (Enfoque fiscalización) realizado"/>
    <n v="1"/>
    <n v="0"/>
    <n v="0"/>
    <s v="Igual"/>
    <s v="No cumplido"/>
    <s v="Sin avances por parte del área"/>
    <s v="No aplica"/>
    <s v="sin reporte del área"/>
  </r>
  <r>
    <x v="16"/>
    <x v="14"/>
    <x v="3"/>
    <s v="Transformación productiva, internacionalización y acción climática"/>
    <s v="Transición energética justa, segura, confiable y eficiente"/>
    <s v="Eficiencia energética y del mercado como factor de desarrollo económico"/>
    <s v="Combustibles líquidos"/>
    <s v="Control de combustibles en Zona de frontera"/>
    <s v="Documento técnico realizado para la emisión de concepto de saturación del mercado en zonas de frontera"/>
    <x v="0"/>
    <x v="4"/>
    <s v="Documento técnico realizado para la emisión de concepto de saturación del mercado en zonas de frontera"/>
    <n v="1"/>
    <n v="0"/>
    <n v="0"/>
    <s v="Igual"/>
    <s v="No cumplido"/>
    <s v="Sin avances por parte del área"/>
    <s v="No aplica"/>
    <s v="sin reporte del área"/>
  </r>
  <r>
    <x v="16"/>
    <x v="14"/>
    <x v="3"/>
    <s v="Transformación productiva, internacionalización y acción climática"/>
    <s v="Transición energética justa, segura, confiable y eficiente"/>
    <s v="Cierre de brechas energéticas"/>
    <s v="Cobertura de gas"/>
    <s v="Cierre de brechas energéticas"/>
    <s v="Numero de hogares que sustituyeron leña por energeticos de transiciòn de gas combustible"/>
    <x v="0"/>
    <x v="4"/>
    <s v="Número de hogares que sustituyeron leña por energéticos de transición de gas combustible"/>
    <n v="11000"/>
    <n v="0"/>
    <n v="0"/>
    <s v="Igual"/>
    <s v="No cumplido"/>
    <s v="Sin avances por parte del área"/>
    <s v="No aplica"/>
    <s v="sin reporte del área"/>
  </r>
  <r>
    <x v="16"/>
    <x v="14"/>
    <x v="3"/>
    <s v="Transformación productiva, internacionalización y acción climática"/>
    <s v="Transición energética justa, segura, confiable y eficiente"/>
    <s v="Cierre de brechas energéticas"/>
    <s v="Cobertura de gas"/>
    <s v="Cierre de brechas energéticas"/>
    <s v="Nuevos usuarios de Gas Combusible (GN - GLP) por redes a nivel nacional"/>
    <x v="0"/>
    <x v="4"/>
    <s v="Nuevos usuarios de Gas Combustible (GN - GLP) por redes a nivel nacional."/>
    <n v="80000"/>
    <n v="0.25"/>
    <n v="0"/>
    <s v="menor"/>
    <s v="No cumplido"/>
    <s v="Sin avances por parte del área"/>
    <s v="No aplica"/>
    <s v="sin reporte del área"/>
  </r>
  <r>
    <x v="16"/>
    <x v="14"/>
    <x v="3"/>
    <s v="Transformación productiva, internacionalización y acción climática"/>
    <s v="Transición energética justa, segura, confiable y eficiente"/>
    <s v="Eficiencia energética y del mercado como factor de desarrollo económico"/>
    <s v="Combustibles líquidos"/>
    <s v="Control de combustibles en Zona de frontera (Departamento de Nariño)"/>
    <s v="Resolución expedida sobre el pago de la compensación al transporte de combustibles líquidos para abastecer el departamento de Nariño"/>
    <x v="0"/>
    <x v="4"/>
    <s v="Resolución expedida sobre el pago de la compensación al transporte de combustibles líquidos para abastecer el departamento de Nariño"/>
    <n v="120"/>
    <n v="0.25"/>
    <n v="0.16666666666666666"/>
    <s v="menor"/>
    <s v="No cumplido"/>
    <s v="Se firmaron durante el trimestre 20 resoluciones para pago a la compensación en espera de la emisión del PAC"/>
    <s v="No aplica"/>
    <s v="No hay cuellos de botella"/>
  </r>
  <r>
    <x v="17"/>
    <x v="14"/>
    <x v="3"/>
    <s v="No aplica"/>
    <s v="Transición energética justa, segura, confiable y eficiente"/>
    <s v="Cierre de brechas energéticas"/>
    <s v="Cobertura de gas"/>
    <s v="Desarrollar la Agenda Regulatoria de la OARE asociada al sector de Hidrocarburos, incluyendo gas combustible y combustibles líquidos."/>
    <s v="Actos administrativos expedidos de acuerdo con la Agenda Regulatoria de la OARE en materia de Hidrocarburos."/>
    <x v="0"/>
    <x v="0"/>
    <s v="Actos Administrativos expedidos de acuerdo con la Agenda Regulatoria de la OARE en materia de Hidrocarburos."/>
    <n v="5"/>
    <n v="0"/>
    <n v="0.2"/>
    <s v="Mayor"/>
    <s v="Cumplido"/>
    <s v="Completado:_x000a_- Por la cual se adopta el Plan de Abastecimiento de Gas Natural 2023-2032 y se establecen otras disposiciones. (Publicado en el diario oficial el 30 de enero – Resolución 40031 de 2025)_x000a_En curso:_x000a_- Por la cual se modifica la Resolución 40052 de 2016 para la creación del Comité Asesor de Planeación de Gas Natural – CAPGN, y se dictan otras disposiciones. (90% - Comentarios recibidos y en ajuste para envío final a OAJ)_x000a_- Por el cual se modifica el Decreto 1073 de 2015 en relación con la definición de la Demanda Esencial para el sector de Gas Combustible y se dictan otras disposiciones. (20% - Líneas de acción y propuesta definidas en reunión interna)_x000a_- Por la cual se establece la metodología para elaborar el reporte de información de cantidades de gas natural comercializable, por parte de los Productores – Comercializadores. (20% - Reuniones de definición con CREG/ANH – Requisición de necesidades de la DH)_x000a_- Por la cual se toman medidas permanentes para la flexibilización del suministro de combustibles líquidos para la generación térmica en periodos de baja hidrología. (15% - Reuniones de trabajo para definición de frentes de acción con la DH)_x000a_Sin avance:_x000a_- Por el cual se habilitan mecanismos para la Asignación Diferencial de Contratos de aprovisionamiento de Gas Combustible._x000a_- Por la cual se establecen mecanismos que permitan la entrega de gas de &quot;quema&quot; de los pozos de producción con destino a comunidades energéticas."/>
    <s v="Coordinación interinstitucional"/>
    <s v="Dificultad en la unificación de objetivos y alcance con las diferentes partes interesadas."/>
  </r>
  <r>
    <x v="17"/>
    <x v="14"/>
    <x v="3"/>
    <s v="Transformación productiva, internacionalización y acción climática"/>
    <s v="Transición energética justa, segura, confiable y eficiente"/>
    <s v="Generación de energía a partir de FNCER"/>
    <s v="FNCER"/>
    <s v="Desarrollar la Agenda Regulatoria de la OARE asociada al sector de Biogás y Biometano."/>
    <s v="Actos Administrativos expedidos de acuerdo con la Agenda Regulatoria de la OARE en materia de Biogás y Biometano."/>
    <x v="0"/>
    <x v="0"/>
    <s v="Actos Administrativos expedidos de acuerdo con la Agenda Regulatoria de la OARE en materia de Biogás y Biometano."/>
    <n v="4"/>
    <n v="0"/>
    <n v="0"/>
    <s v="Igual"/>
    <s v="Sin proyección de avance en este periodo"/>
    <m/>
    <m/>
    <m/>
  </r>
  <r>
    <x v="17"/>
    <x v="15"/>
    <x v="3"/>
    <s v="Transformación productiva, internacionalización y acción climática"/>
    <s v="Transición energética justa, segura, confiable y eficiente"/>
    <s v="Ascenso tecnológico del sector transporte y promoción de la movilidad activa"/>
    <s v="Electromovilidad y Reconversión vehicular"/>
    <s v="Realizar la actualización del estándar mínimo de conector para la carga asociada con los vehículos eléctricos y revisión de la regulación de las tarifas eléctricas para la prestación del servicio carga, que contribuya a mejorar la dinámica del mercado, la masificación de la movilidad eléctrica y la aceptación de esta tecnología por parte de los usuarios finales y actores relacionados."/>
    <s v="Documento elaborado para fundamentar la actualización del estándar de conector mínimo para la carga asociada a vehículos eléctricos y la revisión de la regulación de tarifas para la prestación del servicio de carga. "/>
    <x v="0"/>
    <x v="2"/>
    <s v="Documento elaborado para fundamentar la actualización del estándar de conector mínimo para la carga asociada a vehículos eléctricos y la revisión de la regulación de tarifas para la prestación del servicio de carga. "/>
    <n v="1"/>
    <n v="0"/>
    <n v="0.15"/>
    <s v="Mayor"/>
    <s v="Cumplido"/>
    <s v="Se dio inicio a la ejecución de la consultoría que evaluará recomendaciones para establecer un estándar de conector para vehículos eléctricos e híbridos enchufables, ejecutada por Ricardo Consulting SL en alianza con GreenBee con apoyo del Banco Mundial. Se revisó plan de trabajo. _x000a_Se dio inicio a la ejecución de la consultoría que evaluará recomendaciones para establecer un marco tarifario para la prestación del servicio de carga para vehículos eléctricos e híbridos enchufables, ejecutada por Deloitte con apoyo del Banco Mundial. Se revisó plan de trabajo. . "/>
    <s v="No aplica"/>
    <s v="No aplica"/>
  </r>
  <r>
    <x v="17"/>
    <x v="15"/>
    <x v="3"/>
    <s v="Transformación productiva, internacionalización y acción climática"/>
    <s v="Transición energética justa, segura, confiable y eficiente"/>
    <s v="Generación de energía a partir de FNCER"/>
    <s v="Nuevos energéticos"/>
    <s v="Realizar seguimiento al primer proceso para el otorgamiento del Permiso de Ocupación Temporal sobre áreas marítimas, con destino al desarrollo de proyectos de generación de energía eólica costa afuera. "/>
    <s v="Porcentaje de avance del proceso de asignación de permisos de ocupación temporal para la zona denominada &quot;Caribe Central&quot; "/>
    <x v="4"/>
    <x v="0"/>
    <s v="Porcentaje de avance del proceso de asignación de permisos de ocupación temporal para la zona denominada &quot;Caribe Central&quot; "/>
    <n v="1"/>
    <n v="0"/>
    <n v="1"/>
    <s v="Mayor"/>
    <s v="Cumplido"/>
    <s v="En el primer trimestre las empresas habilitadas presenta el interes de 69 de áreas de interes en el poligono. "/>
    <s v="No aplica"/>
    <m/>
  </r>
  <r>
    <x v="17"/>
    <x v="15"/>
    <x v="3"/>
    <s v="Transformación productiva, internacionalización y acción climática"/>
    <s v="Transición energética justa, segura, confiable y eficiente"/>
    <s v="Generación de energía a partir de FNCER"/>
    <s v="Nuevos energéticos"/>
    <s v="Realizar seguimiento al primer proceso para el otorgamiento del Permiso de Ocupación Temporal sobre áreas marítimas, con destino al desarrollo de proyectos de generación de energía eólica costa afuera. "/>
    <s v="Documento elaborado donde se establece el marco regulatorio del mecanismo de mercado para energía eólica costa afuera y otros energéticos"/>
    <x v="4"/>
    <x v="0"/>
    <s v="Documento elaborado donde se establece el marco regulatorio del mecanismo de mercado para energía eólica costa afuera y otros energéticos"/>
    <n v="1"/>
    <n v="0.33"/>
    <n v="0.33"/>
    <s v="Igual"/>
    <s v="Cumplido"/>
    <s v="El 11 de febrero se publicó a comentarios a la ciudadanía el proyecto de resolución con su respectiva memoria jusitificativa sobre &quot;Definir las reglas generales para la implementación de un mecanismo bajo un esquema de pago por diferencias - Contratación de energía a largo plazo&quot;"/>
    <s v="No aplica"/>
    <m/>
  </r>
  <r>
    <x v="17"/>
    <x v="14"/>
    <x v="3"/>
    <s v="Seguridad humana y justicia social"/>
    <s v="Transición energética justa, segura, confiable y eficiente"/>
    <s v="Eficiencia energética y del mercado como factor de desarrollo económico"/>
    <s v="Descarbonización "/>
    <s v="Expedir el marco regulatorio para la reducción de emisiones de CO2 de hidrógeno"/>
    <s v="Resolución expedida del Umbral de bajas emisiones de CO2 para el hidrógeno"/>
    <x v="4"/>
    <x v="0"/>
    <s v="Resolución expedida del Umbral de bajas emisiones de CO2 para el hidrógeno"/>
    <n v="1"/>
    <n v="0.5"/>
    <n v="0.4"/>
    <s v="menor"/>
    <s v="No cumplido"/>
    <s v="Para el proyecto de Resolución “Por la cual se establece el umbral máximo de emisiones de gases de efecto invernadero (GEI) para que el hidrógeno sea considerado de bajas emisiones y se dictan otras disposiciones.”  se ajustó la versión borrador revisada por OAJ, del mismo modo la memoria justificativa,  y el concepto tecnico del proyecto"/>
    <s v="Coordinación interinstitucional"/>
    <s v="El día 3 de marzo del 2025 ingresa Lena Estrada en reemplazo de Susana Muhammad, por parte de MADS hacen nuevos nombramientos en el comité directivo es por ello que la Resolución &quot;por el cual se establece un umbral maximo de emisiones de gases de efecto invernadero&quot; no salió a la fecha establecida. Cabe mencionar que la resolución ya se encuentra ajustada y revisada por parte de la OARE"/>
  </r>
  <r>
    <x v="17"/>
    <x v="14"/>
    <x v="3"/>
    <s v="Seguridad humana y justicia social"/>
    <s v="Transición energética justa, segura, confiable y eficiente"/>
    <s v="Generación de energía a partir de FNCER"/>
    <s v="Nuevos energéticos"/>
    <s v="Desarrollar y actualizar normativa técnica y de seguridad en materia de hidrógeno y/o derivados"/>
    <s v="Resolución expedida en términos de  seguridad en materia de hidrógeno y/o derivados"/>
    <x v="4"/>
    <x v="1"/>
    <s v="Resolución expedida en términos de  seguridad en materia de hidrógeno y/o derivados"/>
    <n v="1"/>
    <n v="0.25"/>
    <n v="0.25"/>
    <s v="Igual"/>
    <s v="Cumplido"/>
    <s v="Durante el mes de abril se trabajó en los documentos tecnicos en las siguientes tematicas: La norma en la que se basa el país para definir los criterios de calidad y/o seguridad del H2. _x000a_Los usos del hidrógeno que reglamentan_x000a_Los parámetros que miden, unidades de medición y rango o valor exigido para cada parámetro (esto es lo más importante, ojalá en tablas)_x000a_El punto de medición de estos parámetros y la metodología de medición si es posible. Para así poder avanzar en el proyecto de resolución que se espera que sea publicado para el tercer trimentre"/>
    <s v="No aplica"/>
    <s v="No aplica"/>
  </r>
  <r>
    <x v="18"/>
    <x v="16"/>
    <x v="3"/>
    <s v="No aplica"/>
    <s v="No aplica"/>
    <s v="No aplica"/>
    <s v="No aplica"/>
    <s v="Desarrollar y actualizar el  marco normativo para el uso seguro de los materiales nucleares y radiactivos en el territorio colombiano."/>
    <s v="Normas elaboradas para el uso seguro de materiales nucleares y radiactivos"/>
    <x v="0"/>
    <x v="1"/>
    <s v="Normas elaboradas para el uso seguro de materiales nucleares y radiactivos"/>
    <n v="4"/>
    <n v="0"/>
    <n v="0"/>
    <s v="Igual"/>
    <s v="Sin proyección de avance en este periodo"/>
    <s v="Sobre elaboración/actualización de normas para el uso seguro de materiales radiactivos, se tienen los siguientes avances:_x000a_* Para revisión de Minsalud, el 18 de febrero se envió correo electrónico para contar con revisión y visto bueno para actualización de las normas básicas internacionales de protección radiológica y seguridad._x000a_* En cuanto a importación/exportación de materiales radiactivos, el 28 de febrero se envió el proyecto de norma a la oficina de planeación con el fin ajustar el trámite ante función pública y continuar con el proceso._x000a_* En relación con la expedición de autorizaciones para el transporte seguro de materiales radiactivos, se estructuraron el Manifiesto de Impacto Regulatorio &quot;MIR&quot; y el cuestionario de abogacía de la competencia. El 31 de marzo se envió e-mail a la oficina de planeación con el fin de registrar el trámite ante función publica._x000a_* Mediante radicado 2-2025-005381 se remitieron al DAFP las respuestas a los requerimientos realizados al MIR en relación con el trámite de Autorización para la prestación del servicio de dosimetría personal."/>
    <m/>
    <m/>
  </r>
  <r>
    <x v="18"/>
    <x v="16"/>
    <x v="3"/>
    <s v="No aplica"/>
    <s v="No aplica"/>
    <s v="No aplica"/>
    <s v="No aplica"/>
    <s v="Gestionar con organismos nacionales e internacionales las actividades a realizar en el marco de Autoridad Reguladora Nuclear"/>
    <s v="Documentos elaborados relacionados con  actividades realizadas ante organismos nacionales e internacionales en materia nuclear."/>
    <x v="5"/>
    <x v="1"/>
    <s v="Documentos elaborados relacionados con  actividades realizadas ante organismos nacionales e internacionales en materia nuclear."/>
    <n v="8"/>
    <n v="0.25"/>
    <n v="0.25"/>
    <s v="Igual"/>
    <s v="Cumplido"/>
    <s v="* En fecha 7 de marzo, se remitió al OIEA el cuestionario para la Misión de Asesoramiento sobre la Infraestructura Reguladora para la Protección Radiológica y la Seguridad Física en Colombia, la cual se realizó entre el 17 y el 21 de marzo de 2025._x000a_* En fecha 26 de marzo, se remitió a OPGI el informe de seguimiento al cumplimiento de los acuerdos, convenios y tratados internacionales en materia nuclear, el cual tiene como fin informar al Congreso de la República."/>
    <m/>
    <m/>
  </r>
  <r>
    <x v="18"/>
    <x v="16"/>
    <x v="3"/>
    <s v="No aplica"/>
    <s v="No aplica"/>
    <s v="No aplica"/>
    <s v="No aplica"/>
    <s v="Ejercer la función de autorización, vigilancia y control en calidad de Autoridad Reguladora Nuclear"/>
    <s v="Documentos elaborados de licencias, registros o notificaciones para empresas usuarias de materiales radiactivos y servicios asociados con la protección radiológica"/>
    <x v="0"/>
    <x v="1"/>
    <s v="Documentos elaborados de licencias, registros o notificaciones para empresas usuarias de materiales radiactivos y servicios asociados con la protección radiológica"/>
    <n v="5"/>
    <n v="0.2"/>
    <n v="0.4"/>
    <s v="Mayor"/>
    <s v="Cumplido"/>
    <s v="En fecha 17 de febrero se modificaron las licencias al Almacén Temporal de Fuentes Radiactivas en Desuso - Almacén 1 al cual se otorgó la Licencia de clausura LC-MME-AFD-001-M1, y a la Instalación Centralizada para la Gestión de Desechos Radiactivos - Almacén 2 al cual se le modificó la licencia ICGDR-003-M1."/>
    <m/>
    <m/>
  </r>
  <r>
    <x v="18"/>
    <x v="16"/>
    <x v="3"/>
    <s v="No aplica"/>
    <s v="No aplica"/>
    <s v="No aplica"/>
    <s v="No aplica"/>
    <s v="Ejercer la función de autorización, vigilancia y control en calidad de Autoridad Reguladora Nuclear"/>
    <s v="Actas y/o informes elaborados con ocasión de las Inspecciones realizadas a empresas usuarias de materiales radiactivos y servicios asociados con la protección radiológica"/>
    <x v="0"/>
    <x v="1"/>
    <s v="Actas y/o informes elaborados con ocasión de las Inspecciones realizadas a empresas usuarias de materiales radiactivos y servicios asociados con la protección radiológica"/>
    <n v="9"/>
    <n v="0.1111111111111111"/>
    <n v="0.22222222222222221"/>
    <s v="Mayor"/>
    <s v="Cumplido"/>
    <s v="El 19 de febrero se realizó la inspección al Almacén de Fuentes en Desuso - Almacén 1, AFD-1._x000a_El 26 de febrero se realizó la inspección a la empresa de calibración Sievert SAS "/>
    <m/>
    <m/>
  </r>
  <r>
    <x v="18"/>
    <x v="16"/>
    <x v="3"/>
    <s v="No aplica"/>
    <s v="No aplica"/>
    <s v="No aplica"/>
    <s v="No aplica"/>
    <s v="Ejercer la función de autorización, vigilancia y control en calidad de Autoridad Reguladora Nuclear"/>
    <s v="Documentos elaborados para el  seguimiento y/o direccionamiento de las actividades realizadas en el marco de la delegación de funciones en el Servicio Geológico  Colombiano"/>
    <x v="1"/>
    <x v="1"/>
    <s v="Documentos elaborados para el  seguimiento y/o direccionamiento de las actividades realizadas en el marco de la delegación de funciones en el Servicio Geológico  Colombiano"/>
    <n v="20"/>
    <n v="0.15"/>
    <n v="0.39999999999999997"/>
    <s v="Mayor"/>
    <s v="Cumplido"/>
    <s v="Mediante radicado 2-2025-002893 se solicitó seguimiento a incidentes y accidentes,  _x000a_Con radicado 2-2025-03000 se solicitó al SGC atención a solucitud del Hospital Universitario de Caldas_x000a_Mediante radicado 2-2025-004712 se programó reunión con la empresa IONOS Directional Services SAS, posteriormente con radicado 2-2025-007048 se solicitó al SGC atender la petición._x000a_Bajo radicado 2-2025-010932 se dio respuesta a prórroga delegación de funciones_x000a_A través de radicado 2-2025-011114 se hicideron observaciones al informe de avance 2022-2024_x000a_Bajo radicado 2-2025-006534 se hicieron observaciones al informe del periodo oct-nov-2024_x000a_Bajo radicado 2-2025-002296 se solicitó dar respuesta a la solicitud de Clinica Costa_x000a_Mediante radicado 2-2025-010934 se dieron instrucciones sobre proyectores de gammagrafía industrial."/>
    <m/>
    <m/>
  </r>
  <r>
    <x v="18"/>
    <x v="16"/>
    <x v="3"/>
    <s v="No aplica"/>
    <s v="Transición energética justa, segura, confiable y eficiente"/>
    <s v="No aplica"/>
    <s v="No aplica"/>
    <s v="Ejecutar el proyecto de &quot;Fortalecimiento de la política pública para mejorar el acceso a tecnologías o aplicaciones nucleares avanzadas en el territorio nacional&quot;"/>
    <s v="Documento elaborado para el mejoramiento del acceso a tecnologías o aplicaciones nucleares avanzadas"/>
    <x v="0"/>
    <x v="1"/>
    <s v="Documento elaborado para el mejoramiento del acceso a tecnologías o aplicaciones nucleares avanzadas"/>
    <n v="1"/>
    <n v="0"/>
    <n v="0.1"/>
    <s v="Mayor"/>
    <s v="Cumplido"/>
    <s v="Como parte de las acciones orientadas al fortalecimiento de las capacidades nacionales en tecnologías nucleares avanzadas, se revisó y ajustó el documento titulado “Análisis desde el enfoque de hitos del OIEA frente a la inclusión de alternativas nucleares avanzadas incluyendo la núcleo eléctrica en el territorio nacional”. El análisis adopta la metodología de hitos del Organismo Internacional de Energía Atómica (OIEA) y presenta un diagnóstico para avanzar en incorporar tecnologías como los reactores modulares pequeños (SMR). El documento identifica necesidades en materia de infraestructura, regulación, formación de talento humano y participación de las partes interesadas."/>
    <m/>
    <m/>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Consolidar una red de gobernanza ambiental que permita impulsar una estrategia de movilización socioambiental y apropiación del territorio "/>
    <s v="Talleres realizados para el fortalecimiento de capacidades en prácticas ambientales del  sector en hidrocarburos, energía y minería"/>
    <x v="1"/>
    <x v="1"/>
    <s v="Actas y/o memorias elaboradas de los talleres realizados para el fortalecimiento de capacidades en prácticas ambientales del  sector en hidrocarburos, energía y minería"/>
    <n v="6"/>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Consolidar una red de gobernanza ambiental que permita impulsar una estrategia de movilización socioambiental y apropiación del territorio "/>
    <s v="Espacios realizados de sensibilización y acompañamiento a comunidades y empresas del Sector minero energético (SME) en compensaciones ambientales del componente biótico en territorios priorizados"/>
    <x v="1"/>
    <x v="1"/>
    <s v="Actas y/o memorias elaboradas  de los espacios realizados de sensibilización y acompañamiento a comunidades y empresas del sector minero energético (SME) en compensaciones ambientales del componente biótico en territorios priorizados"/>
    <n v="6"/>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Consolidar una red de gobernanza ambiental que permita impulsar una estrategia de movilización socioambiental y apropiación del territorio "/>
    <s v="Numero de  espacios de concertación de orientaciones frente a posibles riesgos asociados a radiaciones generadas por campos electromagnéticos del sistema eléctrico. "/>
    <x v="1"/>
    <x v="1"/>
    <s v="actas y/o memorias de espacios de concertación de orientaciones frente a posibles riesgos asociados a radiaciones generadas por campos electromagnéticos del sistema eléctrico. "/>
    <n v="3"/>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Comunicación y apropiación de la información"/>
    <s v="Consolidar una red de gobernanza ambiental que permita impulsar una estrategia de movilización socioambiental y apropiación del territorio "/>
    <s v="Espacios de sensibilización y acompañamiento en ordenamiento territorial y ambiental de variables del Sector minero energético (SME) a autoridades locales"/>
    <x v="1"/>
    <x v="1"/>
    <s v="Actas y/o memorias elaboradas de los  espacios de sensibilización y acompañamiento en ordenamiento territorial y ambiental de variables del Sector minero energético (SME) a autoridades locales"/>
    <n v="4"/>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Fortalecer las capacidades y promover la prevención de la Gestión de Riesgos de Desastres del sector minero energético a nivel territorial"/>
    <s v="Fortalecimiento de instancias locales en materia de Gestión de Riesgos de Desastres  y  la implementación de su Política del sector minero energético "/>
    <x v="1"/>
    <x v="0"/>
    <s v="Actas y/ o memorias elaboradas de instancias de  fortalecimiento de instancias locales en materia de Gestión de Riesgos de Desastres  del sector Minero Energético"/>
    <n v="5"/>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Fortalecer las capacidades y promover la prevención de la Gestión de Riesgos de Desastres del sector minero energético a nivel territorial"/>
    <s v="Personas de comunidades y organizaciones sociales  capacitadas  en el curso de Gestión de Riesgo de Desastre"/>
    <x v="1"/>
    <x v="0"/>
    <s v="Número de personas pertenecientes a comunidades y organizaciones sociales capacitadas en temas de Gestión de Riesgos de Desastres"/>
    <n v="500"/>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Instaurar un movimiento popular frente a la resiliencia climática y la gestión sostenible del sector minero energético en las comunidades,  mediante la formación y la implementación de acciones enfocadas hacia la adaptación y mitigación del cambio climático"/>
    <s v="Comités populares para apalancar la adaptación al cambio climático en territorios con incidencia del SME "/>
    <x v="1"/>
    <x v="1"/>
    <s v="Actas y/o memorias de los comités populares para apalancar la adaptación al cambio climático en territorios con incidencia del SME "/>
    <n v="2"/>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Instaurar un movimiento popular frente a la resiliencia climática y la gestión sostenible del sector minero energético en las comunidades,  mediante la formación y la implementación de acciones enfocadas hacia la adaptación y mitigación del cambio climático"/>
    <s v="Espacios de fortalecimiento de capacidades realizados en gestión de emisiones de gases de efecto invernadero, dirigido a comunidades étnicas y campesinas involucrada en el mercado de emisiones relacionadas con el capital natural de los territorios "/>
    <x v="1"/>
    <x v="1"/>
    <s v="Actas y/o memorias de comités populares para apalancar la adaptación al cambio climático en territorios con incidencia del SME "/>
    <n v="2"/>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Instaurar un movimiento popular frente a la resiliencia climática y la gestión sostenible del sector minero energético en las comunidades,  mediante la formación y la implementación de acciones enfocadas hacia la adaptación y mitigación del cambio climático"/>
    <s v="Mesas territoriales climáticas para la actualización del Plan Integral de Gestión de Cambio Climático (PIGCC) sectorial, buscando la articulación con los PIGCC territoriales"/>
    <x v="1"/>
    <x v="1"/>
    <s v="actas y/o memorias de  mesas  territoriales climáticas para la actualización del Plan Integral de Gestión de Cambio Climático (PIGCC) sectorial, buscando la articulación con los PIGCC territoriales"/>
    <n v="2"/>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7"/>
    <x v="3"/>
    <s v="Transformación productiva, internacionalización y acción climática"/>
    <s v="Transición económica para alcanzar carbono neutralidad y  consolidar territorios resilientes al clima"/>
    <s v="Territorio y sociedad resilientes al clima"/>
    <s v="Gestión de riesgo de desastres y cambio climático"/>
    <s v="Instaurar un movimiento popular frente a la resiliencia climática y la gestión sostenible del sector minero energético en las comunidades,  mediante la formación y la implementación de acciones enfocadas hacia la adaptación y mitigación del cambio climático"/>
    <s v="Asambleas populares energéticas desarrolladas para el  fortalecimiento de capacidades  sobre variabilidad climática e impacto en las tarifas de energía "/>
    <x v="1"/>
    <x v="1"/>
    <s v="Actas y/o memorias  de asambleas populares energéticas  para el  fortalecimiento de capacidades  sobre variabilidad climática e impacto en las tarifas de energía "/>
    <n v="2"/>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Espacios de diálogo y concertación desarrollados en el marco de la Estrategia de Relacionamiento Territorial "/>
    <x v="1"/>
    <x v="0"/>
    <s v="Actas y/o memorias de espacios de diálogo y concertación desarrollados en el marco de la Estrategia de Relacionamiento Territorial "/>
    <n v="46"/>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Espacios de socialización desarrollados de la Estrategia de Relacionamiento Territorial con comunidades "/>
    <x v="1"/>
    <x v="0"/>
    <s v="Actas y/o memorias elaboradas de los espacios de socialización de la Estrategia de Relacionamiento Territorial con comunidades "/>
    <n v="9"/>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Mesas técnicas de articulación intersectorial desarrolladas en el marco de la Estrategia de Relacionamiento Territorial "/>
    <x v="1"/>
    <x v="0"/>
    <s v="Actas y/o memorias elaboradas de las mesas técnicas de articulación intersectorial desarrolladas en el marco de la Estrategia de Relacionamiento Territorial "/>
    <n v="5"/>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NA"/>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Asambleas populares fortalecidas para la democratización energética y la paz en el marco de la transición energética justa"/>
    <x v="1"/>
    <x v="0"/>
    <s v="Actas y/o memorias elaboradas  de las asambleas populares fortalecidas para la democratización energética y la paz en el marco de la transición energética justa"/>
    <n v="60"/>
    <n v="0"/>
    <n v="0.05"/>
    <s v="Mayor"/>
    <s v="Sin proyección de avance en este periodo"/>
    <s v="Durante el primer trimestre del 2025, se surte los procesos de contratacion de la OAAS . Se gestionan 3 asambleas en Santander de Quilichao, Soledad- Atlantico y Carmen de Bolivar."/>
    <s v="Otro"/>
    <s v="Durante el mes de Marzo se  tuvo cambio de Jefe de Asuntos Ambientales y Sociales en el mes de Marzo de 2025, y para el desarrollo eficaz de este PAA, nos encontramos en proceso de revisión y definición del alcance de estos espacios. "/>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Asambleas nacionales desarrolladas para la democratización energética y la paz en el marco de la transición energética justa"/>
    <x v="1"/>
    <x v="0"/>
    <s v="actas y/o memorias de asambleas nacionales para la democratización energética y la paz en el marco de la transición energética justa"/>
    <n v="2"/>
    <n v="0"/>
    <n v="0"/>
    <s v="Igual"/>
    <s v="Sin proyección de avance en este periodo"/>
    <s v="Durante el primer trimestre del 2025, se surte los procesos de contratacion de la OAAS , y se realiza la fase de planeacion de los recursos que aportan al desarrollo de estos espacios. Adicionalmente se tuvo cambio de Jefe de Asuntos Ambientales y Sociales en el mes de Marzo de 2025, y para el desarrollo eficaz de este PAA, nos encontramos en proceso de revisión y definición del alcance de estos"/>
    <s v="No aplica"/>
    <s v="Durante el mes de Marzo se  tuvo cambio de Jefe de Asuntos Ambientales y Sociales en el mes de Marzo de 2025, y para el desarrollo eficaz de este PAA, nos encontramos en proceso de revisión y definición del alcance de estos espacios. "/>
  </r>
  <r>
    <x v="19"/>
    <x v="15"/>
    <x v="3"/>
    <s v="Transformación productiva, internacionalización y acción climática"/>
    <s v="Transición energética justa, segura, confiable y eficiente"/>
    <s v="Cierre de brechas energéticas"/>
    <s v="Relacionamiento territorial"/>
    <s v="Fortalecer la gobernanza territorial y la participación social a través de una Estrategia de Relacionamiento Territorial inclusiva y participativa, que impulse la movilización social y popular, fomentando el diálogo, la concertación y la articulación intersectorial entre los diversos actores sociales, étnicos y gubernamentales."/>
    <s v="Mesas de diálogo con enfoque étnico desarrolladas en el marco del a transición energética justa"/>
    <x v="1"/>
    <x v="0"/>
    <s v="Actas y/o memorias de mesas de diálogo con enfoque étnico instauradas   en el marco del a transición energética justa"/>
    <n v="10"/>
    <n v="0"/>
    <n v="0"/>
    <s v="Igual"/>
    <s v="Sin proyección de avance en este periodo"/>
    <s v="Las actividades orientadas al fortalecimiento de la gobernanza se planearon finalizando el año 2025, contando con las orientaciones del despacho del ex Ministro Andrés Camacho. Su  implementación se encuentra condicionada a los ajustes que se deriven de las nuevas prioridades del Sr Ministro Edwin Palma y la Doctora María Fernanda Páez. Bajo estas condiciones, el equipo étnico se ha concentrado durante el primer trimestre a los trámites contractuales de contratación, la formulación de estudios previos y el acompañamiento técnico  a los espacios de concertación."/>
    <s v="No aplica"/>
    <s v="Durante el mes de Marzo se  tuvo cambio de Jefe de Asuntos Ambientales y Sociales en el mes de Marzo de 2025, y para el desarrollo eficaz de este PAA, nos encontramos en proceso de revisión y definición del alcance de estos espacios. "/>
  </r>
  <r>
    <x v="20"/>
    <x v="13"/>
    <x v="3"/>
    <s v="Transformación productiva, internacionalización y acción climática"/>
    <s v="Transición energética justa, segura, confiable y eficiente"/>
    <s v="Diversificación productiva asociada a las actividades extractivas"/>
    <s v="Minerales Estratégicos"/>
    <s v="Permitirle a la entidad realizar las actividades que la conduzcan a lograr los resultados propuestos y a materializar las decisiones plasmadas en su planeación institucional, en el marco de los valores del servicio público"/>
    <s v="Lineamientos de política pública formulados para el fomento de transformación de minerales estratégicos"/>
    <x v="0"/>
    <x v="0"/>
    <s v="Documento con política pública para el fomento de transformación de minerales estratégicos"/>
    <n v="1"/>
    <n v="0"/>
    <n v="0"/>
    <s v="Igual"/>
    <s v="Sin proyección de avance para este trimestre"/>
    <s v="De acuerdo con planeación actual de la DME, esta meta será eliminada en la actualización del Plan de Acción, con el fin de tener indicadores acordes con las acciones programadas y los líneamientos de acción para la vigencia"/>
    <m/>
    <m/>
  </r>
  <r>
    <x v="20"/>
    <x v="13"/>
    <x v="3"/>
    <s v="Transformación productiva, internacionalización y acción climática"/>
    <s v="Transición energética justa, segura, confiable y eficiente"/>
    <s v="Diversificación productiva asociada a las actividades extractivas"/>
    <s v="Minerales Estratégicos"/>
    <s v="Permitirle a la entidad realizar las actividades que la conduzcan a lograr los resultados propuestos y a materializar las decisiones plasmadas en su planeación institucional, en el marco de los valores del servicio público"/>
    <s v="Documentos formulados con los proyectos de primera producción en ejecución del sector minero "/>
    <x v="0"/>
    <x v="0"/>
    <s v="Documentos formulados con los proyectos de primera producción en ejecución del sector minero "/>
    <n v="2"/>
    <n v="0"/>
    <n v="0"/>
    <s v="Igual"/>
    <s v="Sin proyección de avance para este trimestre"/>
    <s v="N/A"/>
    <s v="N/A"/>
    <s v="N/A"/>
  </r>
  <r>
    <x v="20"/>
    <x v="13"/>
    <x v="3"/>
    <s v="Transformación productiva, internacionalización y acción climática"/>
    <s v="Transición energética justa, segura, confiable y eficiente"/>
    <s v="Eficiencia energética y del mercado como factor de desarrollo económico"/>
    <s v="Consumo energético eficiente"/>
    <s v="Permitirle a la entidad realizar las actividades que la conduzcan a lograr los resultados propuestos y a materializar las decisiones plasmadas en su planeación institucional, en el marco de los valores del servicio público"/>
    <s v="Documento elaborado con la estrategia de eficiencia energética y autogeneración para el sector minero"/>
    <x v="0"/>
    <x v="0"/>
    <s v="Documento elaborado con la estrategia de eficiencia energética y autogeneración para el sector minero"/>
    <n v="1"/>
    <n v="0"/>
    <n v="0.1"/>
    <s v="Mayor"/>
    <s v="Meta Cumplida"/>
    <s v="Se elabora el Plan de Trabajo 2025-2026, EFICIENCIA ENERGÉTICA (EE) y AUTOGENERACIÓN ELÉCTRICA (AE),  para el sector minero a nivel Nacional. Se avanza en el cumplimiento de las actividades planteadas. Pendiente radicación de la estrategia construida. "/>
    <s v="N/A"/>
    <s v="N/A"/>
  </r>
  <r>
    <x v="20"/>
    <x v="13"/>
    <x v="3"/>
    <s v="Transformación productiva, internacionalización y acción climática"/>
    <s v="Transición energética justa, segura, confiable y eficiente"/>
    <s v="Eficiencia energética y del mercado como factor de desarrollo económico"/>
    <s v="Consumo energético eficiente"/>
    <s v="permitirle a la entidad realizar las actividades que la conduzcan a lograr los resultados propuestos y a materializar las decisiones plasmadas en su planeación institucional, en el marco de los valores del servicio público"/>
    <s v="Realizar visitas a los proyectos a través de asistencia técnica a las  empresas del sector minero  beneficiadas con asistencia técnica en eficiencia energética"/>
    <x v="1"/>
    <x v="0"/>
    <s v="Acompañamiento técnico realizado a las  empresas del sector minero  beneficiadas con asistencia técnica en eficiencia energética"/>
    <n v="40"/>
    <n v="0.125"/>
    <n v="0.05"/>
    <s v="menor"/>
    <s v="Meta Cumplida"/>
    <s v="Durante el primer trimestre de 2025, se realizó asistencia técnica a cinco (5) proyectos de Eficiencia Energética y Autogeneración Eléctrica, así:_x000a_- Un (1) proyecto de granja solar en el Distrito Minero de Sugamuxí - Tundama, Mina Acerías Paz del Río_x000a__x000a_- Dos (2) proyectos de granja solar en el Distrito Minero de Norte de Santander I, Mina San Nicolas y Combexmin._x000a__x000a_- Dos (2) proyectos de granja solar en el Distrito Minero de Norte de Santander II, Jezu I y Jezu II."/>
    <s v="N/A"/>
    <s v="N/A"/>
  </r>
  <r>
    <x v="20"/>
    <x v="13"/>
    <x v="3"/>
    <s v="Transformación productiva, internacionalización y acción climática"/>
    <s v="Transición energética justa, segura, confiable y eficiente"/>
    <s v="Diversificación productiva asociada a las actividades extractivas"/>
    <s v="Distritos mineros/Reconversión productiva"/>
    <s v="Permitirle a la entidad realizar las actividades que la conduzcan a lograr los resultados propuestos y a materializar las decisiones plasmadas en su planeación institucional, en el marco de los valores del servicio público"/>
    <s v="Elaboración del proyectos de resolución de delimitación de distritos debidamente documentada para la  publicación a comentarios"/>
    <x v="0"/>
    <x v="0"/>
    <s v="Número de proyectos de resolución de Delimitación de Distritos publicados a comentarios"/>
    <n v="8"/>
    <n v="0"/>
    <n v="0"/>
    <s v="Igual"/>
    <s v="Sin proyección de avance para este trimestre"/>
    <s v="Al primer trimestre de 2025 se han identificado los siguientes 10  Distritos Mineros:_x000a_1. Corredor de vida de César: Resolución de delimitación publicada a comentarios en dic/25 _x000a_2. Guajira: en diagnóstico con la UPME_x000a_3. Córdoba: en actualiación de diagnóstico con la UPME_x000a_4. Sugamuxi Tundama: Resolución de delimitación publicada a comentarios en dic/25_x000a_5. Valderrama Norte: Diagnóstico y memoria justificativa elaborados en proyecto de resolución viceministerio _x000a_6.  Boyacá Norte: Diagnóstico elaborado en espera de comentarios por parte de entidades._x000a_7. Cundinamarca Boyacá: Documento diagnóstico y memoria justificativa elaborados, con proyecto de resolución en construcción. _x000a_8. Norte de Santander, Catatumbo región metropolitana: _x000a_9. Norte de Santander 2: Diagnósticos con la UPME en revisión_x000a_10: Huila: Diagnóstico en construcción con la UPME.​_x000a_"/>
    <s v="Interinstitucional"/>
    <s v="Pendiente definir la necesidad de oficiar a la Dirección de la Autoridad Nacional de Consulta Previa (DANCP) para solicitar su pronunciamiento sobre la procedencia de la consulta previa con las comunidades étnicas que puedan verse afectadas por los actos administrativos de delimitación (para cada Distrito planeado). "/>
  </r>
  <r>
    <x v="20"/>
    <x v="13"/>
    <x v="3"/>
    <s v="Transformación productiva, internacionalización y acción climática"/>
    <s v="Transición energética justa, segura, confiable y eficiente"/>
    <s v="Diversificación productiva asociada a las actividades extractivas"/>
    <s v="Distritos mineros/Reconversión productiva"/>
    <m/>
    <m/>
    <x v="0"/>
    <x v="0"/>
    <s v="Número de actas de los eventos de socialización del decreto 0977 de 2024 y delimitaciones del distrito realizados"/>
    <n v="200"/>
    <n v="0"/>
    <n v="0.16500000000000001"/>
    <s v="Mayor"/>
    <s v="Meta Cumplida"/>
    <s v="Se realizaron treinta y tres (33) mesas de trabajo de articulación para los Distritos Mineros para la Diversificación Productiva (Boyacá Norte, Cundinamarca Boyacá, Valderrama Norte, Sur de Córdoba y Norte de Santander 1 y 2) los objetos de dichas mesas fueron la socialización del decreto 0977 de 2024, la delimitación e implementación de los Distritos, los mecanismos de formalización minera y la estrategia de eficiencia energética y autogeneración. Estos espacios contaron la participación de 476 personas de entidades municipales y departamentales, sindicatos, comunidad académica, Juntas de Acción Comunal y comunidad en general de 24 municipios en 6 departamentos. "/>
    <s v="Social"/>
    <s v="Resistencia de algunas autoridades municipales para convocar a la comunidad y trabajar en temas relacionados con los distritos._x000a__x000a_Dificultades por parte de las alcaldías para convocar a los actores locales"/>
  </r>
  <r>
    <x v="20"/>
    <x v="13"/>
    <x v="3"/>
    <s v="Transformación productiva, internacionalización y acción climática"/>
    <s v="Transición energética justa, segura, confiable y eficiente"/>
    <s v="Diversificación productiva asociada a las actividades extractivas"/>
    <s v="Distritos mineros/Reconversión productiva"/>
    <m/>
    <m/>
    <x v="0"/>
    <x v="0"/>
    <s v="Número de mesas de trabajo realizadas Interinstitucionales de Distritos Mineros instaladas"/>
    <n v="4"/>
    <n v="0"/>
    <n v="0"/>
    <s v="Igual"/>
    <s v="Sin proyección de avance para este trimestre"/>
    <s v="N/A"/>
    <s v="N/A"/>
    <s v="N/A"/>
  </r>
  <r>
    <x v="20"/>
    <x v="13"/>
    <x v="3"/>
    <s v="Transformación productiva, internacionalización y acción climática"/>
    <s v="Transición energética justa, segura, confiable y eficiente"/>
    <s v="Diversificación productiva asociada a las actividades extractivas"/>
    <s v="Distritos mineros/Reconversión productiva"/>
    <m/>
    <m/>
    <x v="0"/>
    <x v="0"/>
    <s v="Planes estratégicos formulados"/>
    <n v="4"/>
    <n v="0"/>
    <n v="0"/>
    <s v="Igual"/>
    <s v="Sin proyección de avance para este trimestre"/>
    <s v="N/A"/>
    <s v="N/A"/>
    <s v="N/A"/>
  </r>
  <r>
    <x v="20"/>
    <x v="13"/>
    <x v="3"/>
    <s v="Transformación productiva, internacionalización y acción climática"/>
    <s v="Transición energética justa, segura, confiable y eficiente"/>
    <s v="Diversificación productiva asociada a las actividades extractivas"/>
    <s v="Minerales Estratégicos"/>
    <s v="Permitirle a la entidad realizar las actividades que la conduzcan a lograr los resultados propuestos y a materializar las decisiones plasmadas en su planeación institucional, en el marco de los valores del servicio público"/>
    <s v="Perfiles de proyectos anclas formulados y documentados del sector minero_x000a_"/>
    <x v="0"/>
    <x v="0"/>
    <s v="Número de perfiles documentados de proyectos anclas formulados del sector minero_x000a_"/>
    <n v="8"/>
    <n v="0"/>
    <n v="0"/>
    <s v="Igual"/>
    <s v="Sin proyección de avance para este trimestre"/>
    <s v="Durante el primer trimestre se avanzó con la elaboración de la hoja de ruta de la fase de diagnóstico para la formulación de la proyectos ancla y se agendaron para la primera semana de abril las reuniones con cada uno de los equipos de los 10 Distritos Mineros para socializar la hoja de ruta y definir las fechas de entrega para el documento Diagnóstico"/>
    <s v="N/A"/>
    <s v="N/A"/>
  </r>
  <r>
    <x v="20"/>
    <x v="13"/>
    <x v="3"/>
    <s v="Transformación productiva, internacionalización y acción climática"/>
    <s v="Economía productiva a través de la reindustrialización y la bioeconomía"/>
    <s v="Diversificación productiva asociada a las actividades extractivas"/>
    <s v="Distritos mineros/Reconversión productiva"/>
    <s v="Permitirle a la entidad realizar las actividades que la conduzcan a lograr los resultados propuestos y a materializar las decisiones plasmadas en su planeación institucional, en el marco de los valores del servicio público"/>
    <s v="Asistencias técnicas brindadas para el aprovechamiento de residuos y economía circular en operaciones mineras"/>
    <x v="1"/>
    <x v="0"/>
    <s v="Número de actas de Asistencias técnica para el aprovechamiento de residuos y economía circular en operaciones mineras "/>
    <n v="35"/>
    <n v="0.14285714285714285"/>
    <n v="0"/>
    <s v="menor"/>
    <s v="Meta no cumpla"/>
    <s v="De acuerdo con planeación actual de la DME, esta meta será eliminada en la actualización del Plan de Acción, con el fin de tener indicadores acordes con las acciones programadas y los lineamientos de acción para la vigencia"/>
    <s v="N/A"/>
    <s v="N/A"/>
  </r>
  <r>
    <x v="20"/>
    <x v="13"/>
    <x v="3"/>
    <s v="Transformación productiva, internacionalización y acción climática"/>
    <s v="Economía productiva a través de la reindustrialización y la bioeconomía"/>
    <s v="Diversificación productiva asociada a las actividades extractivas"/>
    <s v="Normativa minera"/>
    <s v="Permitirle a la entidad realizar las actividades que la conduzcan a lograr los resultados propuestos y a materializar las decisiones plasmadas en su planeación institucional, en el marco de los valores del servicio público"/>
    <s v="Elaboración del proyecto de resolución para la adopción  de política pública minera debidamente documentado para la publicación a comentarios"/>
    <x v="0"/>
    <x v="0"/>
    <s v="Documento del proyecto de resolución elaborado para la adopción  de política pública minera"/>
    <n v="1"/>
    <n v="0"/>
    <n v="0"/>
    <s v="Igual"/>
    <s v="Sin proyección de avance para este trimestre"/>
    <s v="N/A"/>
    <s v="N/A"/>
    <s v="N/A"/>
  </r>
  <r>
    <x v="20"/>
    <x v="13"/>
    <x v="3"/>
    <s v="Transformación productiva, internacionalización y acción climática"/>
    <s v="Economía productiva a través de la reindustrialización y la bioeconomía"/>
    <s v="Diversificación productiva asociada a las actividades extractivas"/>
    <s v="Normativa minera"/>
    <m/>
    <m/>
    <x v="0"/>
    <x v="0"/>
    <s v="Número de actas elaboradas de las socializaciones de la política pública realizadas "/>
    <n v="13"/>
    <n v="0"/>
    <n v="0"/>
    <s v="Igual"/>
    <s v="Sin proyección de avance para este trimestre"/>
    <s v="Una vez se tenga la versión preliminar del documento se iniciarán las socializaciones correspondientes"/>
    <s v="N/A"/>
    <s v="N/A"/>
  </r>
  <r>
    <x v="20"/>
    <x v="13"/>
    <x v="3"/>
    <s v="Transformación productiva, internacionalización y acción climática"/>
    <s v="Transición energética justa, segura, confiable y eficiente"/>
    <s v="Diversificación productiva asociada a las actividades extractivas"/>
    <s v="Fondo para la TEJ "/>
    <s v="Permitirle a la entidad realizar las actividades que la conduzcan a lograr los resultados propuestos y a materializar las decisiones plasmadas en su planeación institucional, en el marco de los valores del servicio público"/>
    <s v="Dinero movilizado en inversiones el cual es de $200.000.000.0000  para la financiación de proyectos relacionados con el sector minero."/>
    <x v="1"/>
    <x v="0"/>
    <s v="Matriz documentada de la cantidad de dinero movilizado en inversiones  para la financiación de proyectos relacionados con el sector minero."/>
    <s v="$200.000.000.0000"/>
    <n v="2.5000000000000001E-2"/>
    <n v="0"/>
    <s v="menor"/>
    <s v="Meta no cumplida"/>
    <s v="Hasta la fecha no se han movilizado recursos, debido a que aún no se ha definido con claridad el conjunto de entidades o actividades hacia las cuales se deben direccionar. Este proceso de identificación es fundamental para asegurar una gestión adecuada y estratégica de los recursos, evitando decisiones apresuradas que puedan comprometer la efectividad y el impacto del proyecto de inversión. Por lo tanto, la movilidad de recursos o cualquier movimiento financiero se encuentra aplazado hasta contar con una estructura definida de aliados, beneficiarios o instituciones receptoras. "/>
    <s v="Interno"/>
    <s v="Pendiente estructura definida de aliados, beneficiarios o instituciones receptoras de los recursos"/>
  </r>
  <r>
    <x v="21"/>
    <x v="15"/>
    <x v="3"/>
    <s v="Transformación productiva, internacionalización y acción climática"/>
    <s v="Transición energética justa, segura, confiable y eficiente"/>
    <s v="Cierre de brechas energéticas"/>
    <s v="Seguridad energética"/>
    <s v="Realizar seguimiento a la expedición de actos administrativos asociados al PND"/>
    <s v="Actos administrativos, documentos de política pública y reglamentos derivados del Plan Nacional de Desarrollo a cargo de la Dirección de Energía Eléctrica"/>
    <x v="0"/>
    <x v="0"/>
    <s v="Documento elaborado con la actualización del RETIE"/>
    <n v="1"/>
    <n v="0"/>
    <n v="0"/>
    <s v="Igual"/>
    <s v="Sin proyección de avance en este periodo"/>
    <s v="Avances:_x000a_En el primer trimestre de 2025, el Ministerio de Minas y Energía publicó el Análisis de Impacto Normativo Simple del Reglamento  para consulta ciudadana a través de su página web, específicamente en la sección de foros https://www.minenergia.gov.co/es/servicio-al-ciudadano/foros/analisis-de-impacto-normativo-simple-del-reglamento-tecnico-de-instalaciones-electricas-retie-2025/. El documento estuvo disponible para recibir observaciones y comentarios desde el 13 hasta el 23 de enero de 2025._x000a__x000a_Durante este periodo, se recibieron 178 comentarios, los cuales, de ser pertinentes, serán considerados en la elaboración del proyecto de resolución, el proceso continuará con el envío del documento a la Oficina Asesora Jurídica (OAJ) para su revisión legal, seguido de la solicitud de aprobación ante el Comité de Asuntos Regulatorios y Técnicos (CART), y finalmente la firma de la resolución y se espera que dicha resolución sea publicado antes del 2 de julio de 2025."/>
    <s v="No aplica"/>
    <m/>
  </r>
  <r>
    <x v="21"/>
    <x v="15"/>
    <x v="3"/>
    <s v="Transformación productiva, internacionalización y acción climática"/>
    <s v="Transición energética justa, segura, confiable y eficiente"/>
    <s v="Cierre de brechas energéticas"/>
    <s v="Seguridad energética"/>
    <m/>
    <m/>
    <x v="0"/>
    <x v="0"/>
    <s v="Documento actualizado RELAP"/>
    <n v="1"/>
    <n v="0"/>
    <n v="0"/>
    <s v="Igual"/>
    <s v="Sin proyección de avance en este periodo"/>
    <s v="Avances:_x000a_Durante el primer trimestre de 2025 se avanzó en la elaboración del Análisis de Impacto Normativo Simple (AIN Simple), con el objetivo de remitirlo a la Oficina Asesora Jurídica (OAJ). Se prevé que en abril el documento sea publicado en el foro de la página web del Ministerio de Minas y Energía para consulta ciudadana. Paralelamente, se ha trabajado en la construcción del proyecto de resolución y en la actualización de los cuatro libros del reglamento._x000a__x000a_Una vez recibidos los comentarios derivados de la publicación del AIN Simple, estos serán analizados y considerados para la actualización del reglamento. Posteriormente, el proyecto de resolución será enviado a la OAJ para su revisión jurídica, seguido de su publicación para consulta ciudadana y la correspondiente respuesta a los comentarios recibidos. Tras una revisión final por parte de la OAJ, se procederá a la solicitud de aprobación ante la Comisión Asesora de Reglamentos Técnicos (CART), culminando con la firma y publicación de la resolución. Se espera que este proceso finalice antes del 3 de agosto de 2025."/>
    <s v="No aplica"/>
    <m/>
  </r>
  <r>
    <x v="21"/>
    <x v="15"/>
    <x v="3"/>
    <s v="Transformación productiva, internacionalización y acción climática"/>
    <s v="Transición energética justa, segura, confiable y eficiente"/>
    <s v="Cierre de brechas energéticas"/>
    <s v="Seguridad energética"/>
    <m/>
    <m/>
    <x v="0"/>
    <x v="0"/>
    <s v="Documento actualizado RETIQ"/>
    <n v="1"/>
    <n v="0"/>
    <n v="0"/>
    <s v="Igual"/>
    <s v="Sin proyección de avance en este periodo"/>
    <s v="Avances:_x000a_En el primer trimestre de 2025, el Ministerio de Minas y Energía publicó el Análisis de Impacto Normativo Completo del Reglamento https://www.minenergia.gov.co/es/servicio-al-ciudadano/foros/an%C3%A1lisis-de-impacto-normativo-del-reglamento-t%C3%A9cnico-de-etiquetado-retiq-2025/ para consulta ciudadana a través de su página web, específicamente en la sección de foros  El documento estuvo disponible para recibir observaciones y comentarios desde el 13 hasta el 23 de enero de 2025._x000a__x000a_Durante este periodo se recibieron 31 comentarios, los cuales, de ser pertinentes, fueron considerados en la elaboración del proyecto de resolución. Posteriormente, el documento fue remitido a la Oficina Asesora Jurídica (OAJ) para su revisión legal. Se prevé que en el mes de abril el proyecto de resolución sea publicado nuevamente para consulta pública, en cumplimiento de las buenas prácticas reglamentarias._x000a__x000a_Dado que se trata de un AIN Completo, una vez finalizada la consulta pública y atendidos los comentarios recibidos, el documento deberá remitirse otra vez a la OAJ para una segunda revisión jurídica. Posteriormente, se solicitará concepto previo a la Superintendencia de Industria y Comercio (SIC) y al Ministerio de Comercio, Industria y Turismo (MINCIT). El siguiente paso será la solicitud de aprobación ante el Comité de Asuntos Regulatorios y Técnicos (CART), seguida de la publicación internacional del documento y la respuesta a los comentarios internacionales. Finalmente, el proceso concluirá con la firma y publicación de la resolución de actualización del reglamento, la cual se espera esté finalizada antes del 31 de diciembre de 2025."/>
    <s v="No aplica"/>
    <m/>
  </r>
  <r>
    <x v="21"/>
    <x v="15"/>
    <x v="3"/>
    <s v="Transformación productiva, internacionalización y acción climática"/>
    <s v="Transición energética justa, segura, confiable y eficiente"/>
    <s v="Cierre de brechas energéticas"/>
    <s v="Seguridad energética"/>
    <m/>
    <m/>
    <x v="0"/>
    <x v="0"/>
    <s v="Expedición del Decreto  Art 274 del PND"/>
    <n v="1"/>
    <n v="0"/>
    <n v="0"/>
    <s v="Igual"/>
    <s v="Sin proyección de avance en este periodo"/>
    <s v="Se precisa que, en relación con este artículo, al MME le corresponde únicamente la reglamentación de lo establecido en el numeral 2. Para ello, el Ministerio de Vivienda, Ciudad y Territorio (MinVivienda) ha liderado dos mesas de trabajo, en las cuales el MME ha participado como invitado, con el propósito de definir las características de los gestores comunitarios del agua._x000a__x000a_En este contexto, el MME ha manifestado a MinVivienda la necesidad de contar con un documento que acredite la condición de gestor comunitario del agua, considerando que el certificado de Cámara de Comercio ya no será un requisito. Una vez se definan las características y los documentos que respalden esta condición, el MME podrá avanzar en la reglamentación para que los comercializadores de energía puedan realizar las verificaciones necesarias y aplicar la exención de la contribución de solidaridad a los gestores comunitarios del agua._x000a__x000a_En ese sentido, se llevó a cabo una reunión con MinVivienda para el 27 de febrero de 2025, en la cual se revisaron los avances logrados en las mesas de trabajo previas y precisar la documentación necesaria para acreditar a un usuario como gestor comunitario del agua. Asimismo, MinVivienda señaló que se está construyendo un proyecto de decreto mediante el cual definirá los gestores comunitarios del agua y la documentación que deberá ser presentada para su reconocimiento._x000a__x000a_Una vez MINVIVIENDA defina y documente la certificación que acredite a los gestores comunitarios del agua, el MME estima un tiempo de seis meses para la expedición de la reglamentación del numeral 2 del artículo 274 de la Ley 2294 de 2023. Este período incluirá los trámites internos del MME, tales como la revisión jurídica, la consulta con otras áreas y la publicación del acto administrativo, de acuerdo con el procedimiento GJ-P-04."/>
    <s v="Concertaciones o consulta previa"/>
    <s v="El MME ha manifestado a MinVivienda la necesidad de contar con un documento que acredite la condición de gestor comunitario del agua, considerando que el certificado de Cámara de Comercio ya no será un requisito. Una vez se definan las características y los documentos que respalden esta condición, el MME podrá avanzar en la reglamentación para que los comercializadores de energía puedan realizar las verificaciones necesarias y aplicar la exención de la contribución de solidaridad a los gestores comunitarios del agua."/>
  </r>
  <r>
    <x v="21"/>
    <x v="15"/>
    <x v="3"/>
    <s v="Transformación productiva, internacionalización y acción climática"/>
    <s v="Transición energética justa, segura, confiable y eficiente"/>
    <s v="Cierre de brechas energéticas"/>
    <s v="Seguridad energética"/>
    <m/>
    <m/>
    <x v="0"/>
    <x v="0"/>
    <s v="Reglamentación y expedición del proyecto de decreto Art 248 del PND"/>
    <n v="1"/>
    <n v="0"/>
    <n v="0"/>
    <s v="Igual"/>
    <s v="Sin proyección de avance en este periodo"/>
    <s v="Avances:_x000a_Durante 2024 el documento normativo fue estructurado y viabilizado con el acompañamiento de la Oficina Asesora Jurídica del Ministerio, cumpliendo con los requsitos de ley como lo son los documentos sustentativos, la publicación del decreto borrador y la respuesta a los comentarios allegados, entre otros. El tramite avanzo para firma Presidencial durante el mes de octubre del año 2024, sin embargo, antes de ser enviado, fue detenido su proceso por parte dela Oficina de Asuntos Regulatorios y Empresariales dado los comnetarios extemporales de la Compañía Energética de Occidente CEO.  Cabe resaltar que, las comentarios extemporaneos fueron abordados con la empresa mencionada sin tener una reanudación exitosa. Por lo anterior, se espera concepto de la OARE para continuar con el proceso y/o respuesta al memorando interno enviado por la Dirección desde Diciembre del año 2024. "/>
    <s v="Otro"/>
    <s v="Se requiere concepto de reanundación y/o ajuste por parte de la OARE para reanudar el proceso"/>
  </r>
  <r>
    <x v="21"/>
    <x v="15"/>
    <x v="3"/>
    <s v="Transformación productiva, internacionalización y acción climática"/>
    <s v="Transición energética justa, segura, confiable y eficiente"/>
    <s v="Cierre de brechas energéticas"/>
    <s v="Seguridad energética"/>
    <m/>
    <m/>
    <x v="0"/>
    <x v="0"/>
    <s v="Publicación del documento guía de implementación de la TEJ"/>
    <n v="1"/>
    <n v="0"/>
    <n v="0"/>
    <s v="Igual"/>
    <s v="Sin proyección de avance en este periodo"/>
    <s v="Avances:_x000a_Para la Publicación del documento guía de implementación de la TEJ, se trabajo en los siguientes Productos._x000a__x000a_Metodología General de la Estrategia Nacional de Comunidades Energéticas:_x000a_Define lineamientos de política pública y gestión para la implementación de comunidades energéticas en Colombia. Establece el problema central, objetivos, enfoques, fases metodológicas y procesos de ejecución, con el fin de consolidar un modelo descentralizado y participativo de acceso a energía en regiones no interconectadas._x000a__x000a_Manual de Gestión de Comunidades Energéticas:_x000a_Establece los procedimientos y responsabilidades para estructurar, implementar y consolidar comunidades energéticas. Incluye alistamiento territorial, diseño de la solución energética, contratación, veeduría, sostenibilidad y gobernanza. Su propósito es estandarizar los procesos y fortalecer capacidades institucionales y comunitarias."/>
    <s v="No aplica"/>
    <m/>
  </r>
  <r>
    <x v="21"/>
    <x v="15"/>
    <x v="3"/>
    <s v="Transformación productiva, internacionalización y acción climática"/>
    <s v="Transición energética justa, segura, confiable y eficiente"/>
    <s v="Cierre de brechas energéticas"/>
    <s v="Seguridad energética"/>
    <m/>
    <m/>
    <x v="0"/>
    <x v="0"/>
    <s v="Elaboración del documento de la  propuesta normativa y regulatoria para la TEJ"/>
    <n v="1"/>
    <n v="0"/>
    <n v="0"/>
    <s v="Igual"/>
    <s v="Sin proyección de avance en este periodo"/>
    <s v="Avances:_x000a_Respecto a la Elaboración del documento de la propuesta normativa y regulatoria para la TEJ, se avanzo con la elaboración del siguiente instrumento:_x000a__x000a_Decreto Colombia Solar_x000a__x000a_El decreto crea el Programa Colombia Solar como alternativa al subsidio eléctrico actual para los estratos 1, 2 y 3, mediante la autogeneración de energía solar. Define su alcance, objetivos (reducción de gastos de los hogares vulnerables, sostenibilidad fiscal del subsidio, impulso a la industria solar y mejora de mercados de comercialización), y establece que el Ministerio de Minas y Energía y la CREG reglamentarán su implementación, focalización, subsidios y beneficios ambientales."/>
    <s v="No aplica"/>
    <m/>
  </r>
  <r>
    <x v="21"/>
    <x v="15"/>
    <x v="3"/>
    <s v="Transformación productiva, internacionalización y acción climática"/>
    <s v="Transición energética justa, segura, confiable y eficiente"/>
    <s v="Datos sectoriales para aumentar el aprovechamiento de datos en el país"/>
    <s v="Transformación digital y datos sectoriales_x000a__x000a_"/>
    <s v="Realizar seguimiento a la construcción de una herramienta que permita la ejecución de una estratégia de análisis de datos para la toma de decisiones, frente a la ejecución de los contratos firmados de los fondos de apoyo a la energización"/>
    <s v="Instrumento diseñado e implementado con la información histórica de los contratos de fondos de apoyo a la energización (FAZNI, FAER y PRONE), para la toma de decisiones."/>
    <x v="0"/>
    <x v="0"/>
    <s v="Instrumento y matriz de análisis de datos diseñado e implementado con información histórica de los contratos de fondos de apoyo a la energización (FAZNI, FAER y PRONE), para la toma de decisiones."/>
    <n v="1"/>
    <n v="0.3"/>
    <n v="0.3"/>
    <s v="Igual"/>
    <s v="Cumplido"/>
    <s v="Se cuenta con base de datos con el estado de la totalidad de los contratos financiados por los fondos de apoyo a la energización, Obras por impuestos y contratos especiales, con esta base de datos se procedió a construir un sistema de análisis de datos mediante el aplicativo ARCGIS, se espera que en el siguiente trimestre se pueda consolidad mas información relacionada a la cantidad de modificaciones de los contratos"/>
    <s v="Fallas en planeación"/>
    <m/>
  </r>
  <r>
    <x v="21"/>
    <x v="15"/>
    <x v="3"/>
    <s v="Transformación productiva, internacionalización y acción climática"/>
    <s v="Transición energética justa, segura, confiable y eficiente"/>
    <s v="Datos sectoriales para aumentar el aprovechamiento de datos en el país"/>
    <s v="Transformación digital y datos sectoriales"/>
    <s v="Realizar seguimiento a la implementación de una herramienta de validacion de información recibida por los comercializadores y SSPD, que permita mejorar la eficiencia en la asginación de los recursos de subsidios."/>
    <s v="Porcentaje de avance en la construcción de una herramienta de validación de información que permita la asignación eficiente de recursos de subsidios."/>
    <x v="0"/>
    <x v="0"/>
    <s v="Matriz elaborada con el diagnóstico de la información de la   asignación eficiente de recursos de subsidios."/>
    <n v="10"/>
    <n v="0.2"/>
    <n v="0"/>
    <s v="menor"/>
    <s v="No cumplido"/>
    <s v="Se encuentra en identificación de necesidades y en diganostico de avances y/o herramientas existentes para la validación de información"/>
    <s v="Fallas en planeación"/>
    <s v="Cambios directivos retrazaron los avances del indicador"/>
  </r>
  <r>
    <x v="21"/>
    <x v="15"/>
    <x v="3"/>
    <s v="Transformación productiva, internacionalización y acción climática"/>
    <s v="Transición energética justa, segura, confiable y eficiente"/>
    <s v="Datos sectoriales para aumentar el aprovechamiento de datos en el país"/>
    <s v="Transformación digital y datos sectoriales"/>
    <m/>
    <m/>
    <x v="0"/>
    <x v="0"/>
    <s v="Documento con la Identificación necesidades"/>
    <n v="20"/>
    <n v="0.3"/>
    <n v="0"/>
    <s v="menor"/>
    <s v="No cumplido"/>
    <s v="Sin avance"/>
    <s v="Fallas en planeación"/>
    <s v="Cambios directivos retrazaron los avances del indicador"/>
  </r>
  <r>
    <x v="21"/>
    <x v="15"/>
    <x v="3"/>
    <s v="Transformación productiva, internacionalización y acción climática"/>
    <s v="Transición energética justa, segura, confiable y eficiente"/>
    <s v="Datos sectoriales para aumentar el aprovechamiento de datos en el país"/>
    <s v="Transformación digital y datos sectoriales"/>
    <m/>
    <m/>
    <x v="0"/>
    <x v="0"/>
    <s v="Porcentaje de avance de la Construcción herramienta de validación de información recibida por los operadores de red y SSPD"/>
    <n v="35"/>
    <n v="0.2"/>
    <n v="0"/>
    <s v="menor"/>
    <s v="No cumplido"/>
    <s v="Sin avance"/>
    <s v="Fallas en planeación"/>
    <s v="Cambios directivos retrazaron los avances del indicador"/>
  </r>
  <r>
    <x v="21"/>
    <x v="15"/>
    <x v="3"/>
    <s v="Transformación productiva, internacionalización y acción climática"/>
    <s v="Transición energética justa, segura, confiable y eficiente"/>
    <s v="Datos sectoriales para aumentar el aprovechamiento de datos en el país"/>
    <s v="Transformación digital y datos sectoriales"/>
    <m/>
    <m/>
    <x v="0"/>
    <x v="0"/>
    <s v="Puesta en funcionamiento y entrega de herramienta de validación de información recibida por los operadores de red y Superintendencia de servicios públicos domiciliarios SSPD"/>
    <n v="35"/>
    <n v="0.15"/>
    <n v="0"/>
    <s v="menor"/>
    <s v="No cumplido"/>
    <s v="Sin avance"/>
    <s v="No aplica"/>
    <s v="Cambios directivos retrazaron los avances del indicador"/>
  </r>
  <r>
    <x v="21"/>
    <x v="15"/>
    <x v="3"/>
    <s v="Transformación productiva, internacionalización y acción climática"/>
    <s v="Transición energética justa, segura, confiable y eficiente"/>
    <s v="Gobierno digital para la gente "/>
    <s v="Transformación digital y datos sectoriales"/>
    <s v="Realizar seguimiento a una estrategia de counicaciones de la dirección, que permita aumentar la participación ciudadana en las políticas públicas"/>
    <s v="Publicaciones (Cápsulas/videos/ artículos en página web y redes) realizadas de temas técnicos del sector de energía eléctrica con lenguaje claro"/>
    <x v="0"/>
    <x v="0"/>
    <s v="Publicaciones (Cápsulas/videos /artículos o post en página web y redes) realizadas de temas técnicos del sector de energía eléctrica con lenguaje claro"/>
    <n v="10"/>
    <n v="0.2"/>
    <n v="0.9"/>
    <s v="Mayor"/>
    <s v="Cumplido"/>
    <s v="Teniendo en cuenta la necesidad de proporcionar información técnica en lenguaje claro para lograr mayor participación, a continuación se listan los infografias realizadas durante el periodo: _x000a__x000a_1, Pieza para redes sobre la convocatoria PRONE: pieza informativa que convocaba a la ciudadana a presentar comentarios sobre el proceso. _x000a__x000a_2, Boletín Alternativa Energética de febrero: boletín informativo que expone la gestión de la Dirección de Energía Eléctrica durante el mes de febrero. Fue enviado a bases de datos durante marzo. _x000a__x000a_3, Infografía casos de Comunidades Energéticas de biogás: infografía tipo carrusel que fue publicada en las redes sociales del Ministerio de Minas y Energía, que expone casos de éxito de CE enfocada en biogás. _x000a__x000a_4.Infografía Plan Nacional de Electrificación Rural: infografía tipo carrusel que expone los hitos del PNER.  _x000a__x000a_5. Infografía situación de subsidios de energía: infografía tipo carrusel que expone el estado a marzo de 2025 de los subsidios de energía.  _x000a__x000a_6. Video pedagógico ¿Qué son las Comunidades Energéticas?: producto audiovisual que expone la definición de CE y cómo funcionan. _x000a__x000a_7. Video sobre el uso de biodigestores en comunidad rural El Mochuelo en Bogotá: producto audiovisual tipo crónica que cuenta los testimonios de ciudadanos beneficiados con este proceso.  _x000a__x000a_8. Video capacitaciones Escuela TEJ: producto audiovisual que cuenta una serie de capacitaciones del equipo de relacionamiento social de Comunidades Energéticas. _x000a__x000a_9. Cubrimiento visita a Bosa: se realiza cubrimiento y publicación en redes sociales del Ministerio de Minas y Energía sobre esta actividad liderada por la Dirección de Energía Eléctrica. _x000a__x000a_ "/>
    <s v="Coordinación interinstitucional"/>
    <s v="No aplica"/>
  </r>
  <r>
    <x v="21"/>
    <x v="15"/>
    <x v="3"/>
    <s v="Transformación productiva, internacionalización y acción climática"/>
    <s v="Transición energética justa, segura, confiable y eficiente"/>
    <s v="Cierre de brechas energéticas"/>
    <s v="Comunidades energéticas"/>
    <s v="Realizar seguimiento a las Comunidades Eneréticas estructuradas"/>
    <s v="Número de proyectos energéticos estructurados para Comunidades energéticas en 2025"/>
    <x v="0"/>
    <x v="4"/>
    <s v="Documentos/carpetas con los  soportes de la estructuración proyectos energético por comunidades energéticas"/>
    <n v="2000"/>
    <n v="0.1"/>
    <n v="1.8499999999999999E-2"/>
    <s v="menor"/>
    <s v="No cumplido"/>
    <s v="A continuación se presentan los convenios que se han venido trbajando en el marco de la implementación de comunidades energéticas_x000a__x000a_MME – CEDENAR S.A. E.S.P.: Convenio para aunar esfuerzos técnicos, administrativos y financieros orientados al diseño, formulación e implementación de 9 Comunidades Energéticas priorizadas en el departamento de Nariño._x000a__x000a_MME – Fundación Oleoductos de Colombia: Memorando de entendimiento para fortalecer la colaboración institucional en el impulso de Comunidades Energéticas, iniciando con un proyecto piloto en el municipio de Caceri, Antioquia._x000a__x000a_MME – Tecpetrol – ACP: Memorando de entendimiento para implementar recursos de los Programas en Beneficio de las Comunidades (PBC), con el fin de estructurar una Comunidad Energética en el centro poblado El Oasis, municipio de Puerto Gaitán, Meta._x000a__x000a_MME – Instituto de Avance Tecnológico de Corea – ARN – APC Colombia – GECELCA: Convenio interinstitucional para la implementación de una Comunidad Energética en el Espacio Territorial de Capacitación y Reincorporación (ETCR) de Pondores, La Guajira, mediante cooperación técnica, administrativa y financiera._x000a__x000a_OAAS – OPIAC: Convenio para el diseño y estructuración de 2 proyectos de Comunidades Energéticas, mediante esfuerzos coordinados en lo técnico, administrativo, financiero y metodológico._x000a__x000a_OAAS – CRIDEC: Convenio orientado a la caracterización y estructuración técnica de Comunidades Energéticas en territorios indígenas del CRIDEC. A la fecha, se ha levantado información en 13 comunidades y estructurado técnicamente 5._x000a__x000a_OAAS – CRIHU: Convenio para el diseño y estructuración de 10 Comunidades Energéticas en territorios indígenas afiliados al CRIHU, mediante cooperación técnica, administrativa y financiera."/>
    <s v="Coordinación interinstitucional"/>
    <s v="Definición de recursos entre las partes _x000a__x000a_Falta de apropiación y comprensión integral de la estrategia por parte de algunos actores institucionales y territoriales genera barreras en la articulación, toma de decisiones y alineación de objetivos._x000a__x000a_Falta de claridad frente a las comunidades beneficiadas_x000a__x000a_Falta de información o de insumos para la estructuración del convenio"/>
  </r>
  <r>
    <x v="21"/>
    <x v="15"/>
    <x v="3"/>
    <s v="Transformación productiva, internacionalización y acción climática"/>
    <s v="Transición energética justa, segura, confiable y eficiente"/>
    <s v="Cierre de brechas energéticas"/>
    <s v="Comunidades energéticas"/>
    <s v="Realizar seguimiento a las Comunidades Eneréticas con financiación"/>
    <s v="Comunidades Enérgeitcas financiadas con diferentes recursos en 2025"/>
    <x v="0"/>
    <x v="4"/>
    <s v="Acuerdos/convenios u otros documentos de intensión de financiación firmados (Regalías, Fondos, Cooperación internacional, otras entidades públicas o privadas)"/>
    <n v="15"/>
    <n v="0.13333333333333333"/>
    <n v="1.0666666666666667"/>
    <s v="Mayor"/>
    <s v="No cumplido"/>
    <s v="Se estructuraron un total de 16 proyectos de Fuentes No Convencionales para la implementación de comunidades energéticas"/>
    <s v="Fallas en planeación"/>
    <s v="Tiempos de contratación"/>
  </r>
  <r>
    <x v="22"/>
    <x v="15"/>
    <x v="3"/>
    <s v="Transformación productiva, internacionalización y acción climática"/>
    <s v="Transición energética justa, segura, confiable y eficiente"/>
    <s v="Generación de energía a partir de FNCER"/>
    <s v="FNCER"/>
    <s v="Promover la destinación de recursos del Sistema General de Regalías (SGR) en proyectos de inversión que contribuyen a la TEJ."/>
    <s v="Monto de la inversión de recursos del Sistema General de Regalías (SGR) en la Transición Energética Justa "/>
    <x v="1"/>
    <x v="0"/>
    <s v="Matriz con relación de proyectos y montos aprobados con recursos del Sistema General de Regalías que contribuyen a la TEJ."/>
    <n v="350000"/>
    <n v="0"/>
    <n v="0"/>
    <s v="Igual"/>
    <s v="Sin proyección de avance en este periodo"/>
    <m/>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Generación de energía a partir de FNCER"/>
    <s v="FNCER"/>
    <s v="Acompañar a las entidades territoriales en la estructuración de proyectos que se traduzcan en comunidades energéticas,  financiados con recursos del Sistema General de Regalías (SGR)"/>
    <s v="Número de comunidades energéticas estructuradas a financiar con recursos del Sistema General de Regalías"/>
    <x v="1"/>
    <x v="0"/>
    <s v="Matriz con relación de las comunidades energeticas estructuradas para ser financiadas con recursos del SGR."/>
    <n v="300"/>
    <n v="0"/>
    <n v="0.30333333333333329"/>
    <s v="Mayor"/>
    <s v="Cumplido"/>
    <s v="Durante el primer trimestre se realizó el acompañamiento a las entidades territoriales en la estructuración de ocho (8) proyectos que se traducen en 91 comunidades energéticas estructuradas a financiar con recursos del Sistema General de Regalías. Se prevé que para el segundo trimestre con el avance en la incorporación de nuevos recursos del SGR, las entidades avanzarán con la estructuración de nuevos proyectos de inversión."/>
    <s v="No aplica"/>
    <m/>
  </r>
  <r>
    <x v="22"/>
    <x v="15"/>
    <x v="3"/>
    <s v="Transformación productiva, internacionalización y acción climática"/>
    <s v="Transición energética justa, segura, confiable y eficiente"/>
    <s v="Generación de energía a partir de FNCER"/>
    <s v="FNCER"/>
    <s v="Acompañar a las entidades territoriales en la presentación y aprobación de proyectos que se traduzcan en comunidades energéticas, a ser financiados con recursos del Sistema General de Regalías (SGR) "/>
    <s v="Número de comunidades energéticas financiadas, en proyectos aprobados, con recursos del Sistema General de Regalías"/>
    <x v="1"/>
    <x v="0"/>
    <s v="Matriz con la relación de  comunidades energéticas financiadas, en proyectos aprobados, con recursos del Sistema General de Regalías"/>
    <n v="150"/>
    <n v="0"/>
    <n v="1.3333333333333334E-2"/>
    <s v="Mayor"/>
    <s v="Sin proyección de avance en este periodo"/>
    <s v="Durante el primer trimestre, aunque no se tenia previsto avances para este indicador, se realizó el acompañamiento a las entidades territoriales en la estructuración de dos (2) proyectos que se traducen en 2 comunidades energéticas financiadas, en proyectos aprobados con recursos del SGR. Se prevé que para el segundo trimestre con el avance en la incorporación de nuevos recursos del SGR, las entidades avanzarán con la estructuración de nuevos proyectos de inversión."/>
    <s v="No aplica"/>
    <m/>
  </r>
  <r>
    <x v="22"/>
    <x v="15"/>
    <x v="3"/>
    <s v="Transformación productiva, internacionalización y acción climática"/>
    <s v="Transición energética justa, segura, confiable y eficiente"/>
    <s v="Generación de energía a partir de FNCER"/>
    <s v="FNCER"/>
    <s v="Acompañar a las entidades territoriales en la ejecución de proyectos del SGR que se traduzcan en comunidades energéticas en operación."/>
    <s v="Número de comunidades energéticas en operación en proyectos ejecutados con recursos del Sistema General de Regalías"/>
    <x v="1"/>
    <x v="0"/>
    <s v="Matriz con número de comunidades energéticas en operación en proyectos ejecutados con recursos del Sistema General de Regalías"/>
    <n v="250"/>
    <n v="7.0000000000000007E-2"/>
    <n v="0.14000000000000001"/>
    <s v="Mayor"/>
    <s v="No cumplido"/>
    <s v="Durante el primer trimestre se realizó el acompañamiento a las entidades territoriales en la estructuración de tres (3) proyectos que se traducen en 35 comunidades energéticas en operación en proyectos ejecutados con recursos del Sistema General de Regalías. Se prevé que para el segundo trimestre con el avance en la incorporación de nuevos recursos del SGR, las entidades avanzarán con la estructuración de nuevos proyectos de inversión."/>
    <m/>
    <m/>
  </r>
  <r>
    <x v="22"/>
    <x v="15"/>
    <x v="3"/>
    <s v="Transformación productiva, internacionalización y acción climática"/>
    <s v="Transición energética justa, segura, confiable y eficiente"/>
    <s v="Cierre de brechas energéticas"/>
    <s v="Cobertura de energía"/>
    <s v="Acompañar a las entidades territoriales en la estructuración de proyectos que se traduzcan en territorios energéticos,  financiados con recursos del Sistema General de Regalías (SGR)"/>
    <s v="Número de territorios energéticos en proyectos  estructurados, a financiar, con recursos del Sistema General de Regalías"/>
    <x v="1"/>
    <x v="0"/>
    <s v="Matriz con número de territorios energéticos en proyectos, a financiar, con recursos del Sistema General de Regalías"/>
    <n v="20"/>
    <n v="0.5"/>
    <n v="0.15"/>
    <s v="menor"/>
    <s v="No cumplido"/>
    <s v="Durante el primer trimestre se realizó el acompañamiento a las entidades territoriales en la estructuración de tres (3) proyectos  que se traducen en 3 territorios energéticos estructurados, a financiar, con recursos del Sistema General de Regalías. Se prevé que para el segundo trimestre con el avance en la incorporación de nuevos recursos del SGR, las entidades avanzarán con la estructuración de nuevos proyectos de inversión."/>
    <s v="Presupuesto y financiera"/>
    <s v="Teniendo en cuenta los tiempos de incorporación de la totalidad de recursos del SGR para la vigencia actual, bienio 2025-2026, se han prolongado los tiempos para la estructuración de proyectos que se traduzcan en territorios energéticos en proyectos, a financiar, con recursos del SGR."/>
  </r>
  <r>
    <x v="22"/>
    <x v="15"/>
    <x v="3"/>
    <s v="Transformación productiva, internacionalización y acción climática"/>
    <s v="Transición energética justa, segura, confiable y eficiente"/>
    <s v="Cierre de brechas energéticas"/>
    <s v="Cobertura de energía"/>
    <s v="Acompañar a las entidades territoriales en la presentación y aprobación de proyectos que se traduzcan en territorios energéticos,  financiados con recursos del Sistema General de Regalías (SGR)"/>
    <s v="Número de territorios energéticos financiados, en proyectos aprobados, con recursos del Sistema General de Regalías"/>
    <x v="1"/>
    <x v="0"/>
    <s v="Matriz con número de territorios energéticos financiados, en proyectos aprobados, con recursos del Sistema General de Regalías"/>
    <n v="20"/>
    <n v="0"/>
    <n v="0.25"/>
    <s v="Mayor"/>
    <s v="Cumplido"/>
    <s v="Durante el primer trimestre se realizó el acompañamiento a las entidades territoriales en la estructuración de cinco (5) proyectos que se traducen en 5 territorios energéticos financiados, en proyectos aprobados, con recursos del Sistema General de Regalías. Se prevé que para el segundo trimestre con el avance en la incorporación de nuevos recursos del SGR, las entidades avanzarán con la estructuración de nuevos proyectos de inversión."/>
    <m/>
    <m/>
  </r>
  <r>
    <x v="22"/>
    <x v="13"/>
    <x v="3"/>
    <s v="Transformación productiva, internacionalización y acción climática"/>
    <s v="Transición energética justa, segura, confiable y eficiente"/>
    <s v="Generación de energía a partir de FNCER"/>
    <s v="Transición Energetica Justa"/>
    <s v="Acompañar a las entidades territoriales en la estructuración, presentación y aprobación de proyectos que se traduzcan en distritos mineros,  financiados con recursos del Sistema General de Regalías (SGR)"/>
    <s v="Número de proyectos aprobados en distritos mineros  con recursos del Sistema General de Regalías"/>
    <x v="1"/>
    <x v="0"/>
    <s v="Matriz con número de proyectos aprobados en distritos mineros  con recursos del Sistema General de Regalías"/>
    <n v="6"/>
    <n v="0"/>
    <n v="0"/>
    <s v="Igual"/>
    <s v="Sin proyección de avance en este periodo"/>
    <m/>
    <s v="No aplica"/>
    <m/>
  </r>
  <r>
    <x v="22"/>
    <x v="14"/>
    <x v="3"/>
    <s v="Transformación productiva, internacionalización y acción climática"/>
    <s v="Transición energética justa, segura, confiable y eficiente"/>
    <s v="Generación de energía a partir de FNCER"/>
    <s v="FNCER"/>
    <s v="Acompañar en territorio la socialización de proyectos de inversión del sector minero energetico o que contemplen FNCER financiados con recursos del Incentivo a la producción - 30% rendimientos financieros."/>
    <s v="Jornadas de socialización realizadas de proyectos del sector minero energético o que contemplen FNCER financiados con recursos del Incentivo a la producción - 30% rendimientos financieros."/>
    <x v="1"/>
    <x v="0"/>
    <s v="Matriz con jornadas de socialización  realizadas de proyectos del sector minero energético o que contemplen FNCER financiados con recursos del Incentivo a la producción - 30% rendimientos financieros."/>
    <n v="30"/>
    <n v="0"/>
    <n v="9.9999999999999992E-2"/>
    <s v="Mayor"/>
    <s v="No cumplido"/>
    <s v="El Ministerio, a través del Grupo de Regalías, participa en los espacios de socialización en territorio de los proyectos aprobados con los recursos del incentivo a la producción.  Durante el primer trimestre de 2025 se socializaron 3 proyectos financiados con recursos del incentivo a la producción, alcanzando el 10% de avance en la meta propuesta para el 2025."/>
    <s v="Presupuesto y financiera"/>
    <s v="Teniendo en cuenta los tiempos de incorporación de la totalidad de recursos del SGR para la vigencia actual, bienio 2025-2026, se han prolongado los tiempos para la estructuración de proyectos que a la vez son socializados con las comunidades."/>
  </r>
  <r>
    <x v="22"/>
    <x v="14"/>
    <x v="3"/>
    <s v="Transformación productiva, internacionalización y acción climática"/>
    <s v="Transición energética justa, segura, confiable y eficiente"/>
    <s v="Generación de energía a partir de FNCER"/>
    <s v="FNCER"/>
    <s v="Acompañar en territorio la entrega de proyectos de inversión del sector minero energetico o que contemplen FNCER financiados con recursos del Incentivo a la producción - 30% rendimientos financieros."/>
    <s v="Número de entregas realizadas de proyectos del sector minero energético o que contemplen FNCER  financiados con recursos del Incentivo a la producción - 30% rendimientos financieros."/>
    <x v="1"/>
    <x v="0"/>
    <s v="Matriz con número de entregas realizadas de proyectos del sector minero energético o que contemplen FNCER  financiados con recursos del Incentivo a la producción - 30% rendimientos financieros."/>
    <n v="20"/>
    <n v="0.1"/>
    <n v="0"/>
    <s v="menor"/>
    <s v="No cumplido"/>
    <s v="El Ministerio, a través del Grupo de Regalías, participa  en territorio en la entrega de los proyectos ejecutados con los recursos del incentivo a la producción. Durante el primer trimestre de 2025 sno hubo proyectos financiados con recursos del incentivo a la producción."/>
    <s v="Presupuesto y financiera"/>
    <s v="Teniendo en cuenta los tiempos de incorporación de la totalidad de recursos del SGR para la vigencia actual, bienio 2025-2026, se han prolongado los tiempos para la entrega de proyectos a las comunidades."/>
  </r>
  <r>
    <x v="22"/>
    <x v="15"/>
    <x v="3"/>
    <s v="Transformación productiva, internacionalización y acción climática"/>
    <s v="Transición energética justa, segura, confiable y eficiente"/>
    <s v="Cierre de brechas energéticas"/>
    <s v="Cobertura de energía"/>
    <s v="Acompañar a las entidades territoriales en la estructuración, presentación y aprobación de proyectos que representen nuevos usuarios de energía eléctrica."/>
    <s v="Número de usuarios de energía eléctrica con recursos del Sistema general de regalias SGR en proyectos aprobados"/>
    <x v="1"/>
    <x v="0"/>
    <s v="Matriz con proyectos que inlcuye detalle de número de usuarios de energía eléctrica con recursos del SGR en proyectos aprobados"/>
    <n v="5400"/>
    <n v="0"/>
    <n v="1.8518518518518517E-2"/>
    <s v="Mayor"/>
    <s v="No cumplido"/>
    <s v="Durante el primer trimestre se realizó el acompañamiento a las entidades territoriales en la estructuración de tres (3) proyectos que se traducen en 100 nuevos usuarios de energía eléctrica con recursos del Sistema general de regalias SGR en proyectos aprobados. Se prevé que para el segundo trimestre con el avance en la incorporación de nuevos recursos del SGR, las entidades avanzarán con la estructuración de nuevos proyectos."/>
    <s v="Presupuesto y financiera"/>
    <s v="Teniendo en cuenta los tiempos de incorporación de la totalidad de recursos del SGR para la vigencia actual, bienio 2025-2026, se han prolongado los tiempos para la estructuración de proyectos que se traduzcan en nuevos usuarios de energía eléctrica con recursos del Sistema general de regalias SGR en proyectos aprobados."/>
  </r>
  <r>
    <x v="22"/>
    <x v="15"/>
    <x v="3"/>
    <s v="Transformación productiva, internacionalización y acción climática"/>
    <s v="Transición energética justa, segura, confiable y eficiente"/>
    <s v="Cierre de brechas energéticas"/>
    <s v="Cobertura de energía"/>
    <s v="Acompañar a las entidades territoriales en la ejecución y terminación de los contratos de los proyectos de energía eléctrica que representen nuevos usuarios.​"/>
    <s v="Número de usuarios de energía eléctrica con recursos del Sistema General de Regalías en proyectos terminados"/>
    <x v="1"/>
    <x v="0"/>
    <s v="Matriz con proyectos que inlcuye detalle de número de usuarios de energía eléctrica con recursos del SGR en proyectos terminados"/>
    <n v="11450"/>
    <n v="0"/>
    <n v="0.17545851528384279"/>
    <s v="Mayor"/>
    <s v="Cumplido"/>
    <s v="Durante el primer trimestre se realizó el acompañamiento a las entidades territoriales en la estructuración de ocho (8) proyectos que se traducen en 2.009 de usuarios de energía eléctrica con recursos del SGR en proyectos terminados. Se prevé que para el segundo trimestre con el avance en la incorporación de nuevos recursos del SGR, las entidades avanzarán con la estructuración de nuevos proyectos."/>
    <m/>
    <m/>
  </r>
  <r>
    <x v="22"/>
    <x v="14"/>
    <x v="3"/>
    <s v="Transformación productiva, internacionalización y acción climática"/>
    <s v="Transición energética justa, segura, confiable y eficiente"/>
    <s v="Cierre de brechas energéticas"/>
    <s v="Cobertura de gas"/>
    <s v="Acompañar a las entidades territoriales en la formulación y aprobación de proyectos de inversión que representen nuevos usuarios de gas domiciliario.​"/>
    <s v="Número de usuarios de gas domiciliario en  proyectos aprobados financiados con recursos del Sistema General de Regalías"/>
    <x v="1"/>
    <x v="0"/>
    <s v="Matriz con número de usuarios de gas domiciliario en  proyectos aprobados financiados con recursos del SGR"/>
    <n v="15000"/>
    <n v="0"/>
    <n v="0.59786666666666666"/>
    <s v="Mayor"/>
    <s v="Cumplido"/>
    <s v="Durante el primer trimestre se realizó el acompañamiento a las entidades territoriales en la estructuración de cinco (5) proyectos que se traducen en 8.968 de usuarios de gas domiciliario en  proyectos aprobados financiados con recursos del Sistema General de Regalías. Se prevé que para el segundo trimestre con el avance en la incorporación de nuevos recursos del SGR, las entidades avanzarán con la estructuración de nuevos proyectos."/>
    <m/>
    <m/>
  </r>
  <r>
    <x v="22"/>
    <x v="15"/>
    <x v="3"/>
    <s v="Transformación productiva, internacionalización y acción climática"/>
    <s v="Transición energética justa, segura, confiable y eficiente"/>
    <s v="Cierre de brechas energéticas"/>
    <s v="Comunidades energéticas"/>
    <s v="Gestionar la consecusión de recursos provenientes de la modalidad de Obras por Impuestos y de Responsabilidad Social Empresarial para aumentar la inversión en la TEJ."/>
    <s v="Recursos obtenidos por Obras por Impuestos y Responsabilidad Social Empresarial "/>
    <x v="1"/>
    <x v="0"/>
    <s v="Matriz con proyectos financiados por OxI"/>
    <n v="220000"/>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Cierre de brechas energéticas"/>
    <s v="Comunidades energéticas"/>
    <s v="Gestionar la habilitación de recursos a través de créditos  para fortalecer los convenios relacionados con proyectos TEJ"/>
    <s v="Recursos habilitados a través de créditos  para fortalecer los convenios relacionados con proyectos TEJ"/>
    <x v="1"/>
    <x v="0"/>
    <s v="Matriz con relación de convenios firmados"/>
    <n v="150000"/>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Generación de energía a partir de FNCER"/>
    <s v="FNCER"/>
    <s v="Acompañar a las entidades territoriales en la presentación de proyectos estratégicos orientados a la TEJ  para la consecución de créditos"/>
    <s v="Proyectos estratégicos de transición energética acompañados para la consecución de crédito"/>
    <x v="1"/>
    <x v="0"/>
    <s v="Matriz con la relación de proyectos estratégicos de transición energética acompañados para la consecución de crédito"/>
    <n v="40"/>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Cierre de brechas energéticas"/>
    <s v="Comunidades energéticas"/>
    <s v="Acompañar a las entidades territoriales en la ejecución de proyectos  bajo los programas de RSE del sector minero-energético que representen nuevas comunidades energéticas."/>
    <s v="Número de comunidades energéticas ejecutadas bajo los programas de Responsabilidad Social Empresarial del sector minero-energético"/>
    <x v="1"/>
    <x v="0"/>
    <s v="Matriz con proyectos de CE financiados bajo programas de RSE de las empresas el sector"/>
    <n v="15"/>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Cierre de brechas energéticas"/>
    <s v="Comunidades energéticas"/>
    <s v="Acompañar a las entidades territoriales en el proceso de financiamiento de comunidades energéticas con recursos de la Estampilla Pro Electrificación Rural"/>
    <s v="Número de entidades territoriales acompañadas en el financiamiento de comunidades energéticas con recursos de la Estampilla Pro Electrificación Rural"/>
    <x v="1"/>
    <x v="0"/>
    <s v="Matriz de seguimiento al acompañamiento realizado en cada trimestre a las respectivas entidades territoriales"/>
    <n v="18"/>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r>
    <x v="22"/>
    <x v="15"/>
    <x v="3"/>
    <s v="Transformación productiva, internacionalización y acción climática"/>
    <s v="Transición energética justa, segura, confiable y eficiente"/>
    <s v="Cierre de brechas energéticas"/>
    <s v="Comunidades energéticas"/>
    <s v="Acompañar la aprobación de los proyectos bajo el mecanismo Obras por Impuestos (OxI) que representen nuevas comunidades energéticas."/>
    <s v="Número de comunidades energéticas aprobadas para financiar por el mecanismo Obras por Impuestos (OxI)"/>
    <x v="1"/>
    <x v="0"/>
    <s v="Matriz con la relación de comunidades energéticas aprobadas para financiar por el mecanismo Obras por Impuestos (OxI)"/>
    <n v="50"/>
    <n v="0"/>
    <n v="0"/>
    <s v="Igual"/>
    <s v="No cumplido"/>
    <s v="No se logró el cumplimiento de la meta en este periodo"/>
    <s v="Presupuesto y financiera"/>
    <s v="Teniendo en cuenta los tiempos de incorporación de la totalidad de recursos del SGR para la vigencia actual, bienio 2025-2026, se han prolongado los tiempos para el cumplimiento de las actividades para este indicado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E10071A-6A75-4C9F-8CB5-EA0CA6DF4107}" name="TablaDinámica2"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7">
  <location ref="A3:C27" firstHeaderRow="0" firstDataRow="1" firstDataCol="1"/>
  <pivotFields count="20">
    <pivotField axis="axisRow" showAll="0">
      <items count="25">
        <item x="21"/>
        <item x="15"/>
        <item x="16"/>
        <item x="20"/>
        <item x="0"/>
        <item x="2"/>
        <item x="10"/>
        <item x="3"/>
        <item x="4"/>
        <item x="1"/>
        <item x="22"/>
        <item x="11"/>
        <item x="7"/>
        <item x="6"/>
        <item x="5"/>
        <item m="1" x="23"/>
        <item x="19"/>
        <item x="17"/>
        <item x="18"/>
        <item x="9"/>
        <item x="13"/>
        <item x="14"/>
        <item x="12"/>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s>
  <rowFields count="1">
    <field x="0"/>
  </rowFields>
  <rowItems count="24">
    <i>
      <x/>
    </i>
    <i>
      <x v="1"/>
    </i>
    <i>
      <x v="2"/>
    </i>
    <i>
      <x v="3"/>
    </i>
    <i>
      <x v="4"/>
    </i>
    <i>
      <x v="5"/>
    </i>
    <i>
      <x v="6"/>
    </i>
    <i>
      <x v="7"/>
    </i>
    <i>
      <x v="8"/>
    </i>
    <i>
      <x v="9"/>
    </i>
    <i>
      <x v="10"/>
    </i>
    <i>
      <x v="11"/>
    </i>
    <i>
      <x v="12"/>
    </i>
    <i>
      <x v="13"/>
    </i>
    <i>
      <x v="14"/>
    </i>
    <i>
      <x v="16"/>
    </i>
    <i>
      <x v="17"/>
    </i>
    <i>
      <x v="18"/>
    </i>
    <i>
      <x v="19"/>
    </i>
    <i>
      <x v="20"/>
    </i>
    <i>
      <x v="21"/>
    </i>
    <i>
      <x v="22"/>
    </i>
    <i>
      <x v="23"/>
    </i>
    <i t="grand">
      <x/>
    </i>
  </rowItems>
  <colFields count="1">
    <field x="-2"/>
  </colFields>
  <colItems count="2">
    <i>
      <x/>
    </i>
    <i i="1">
      <x v="1"/>
    </i>
  </colItems>
  <dataFields count="2">
    <dataField name="Promedio de Programación marzo" fld="13" subtotal="average" baseField="0" baseItem="0"/>
    <dataField name="Promedio de Seguimiento cuantitativo" fld="14" subtotal="average" baseField="0" baseItem="0"/>
  </dataFields>
  <formats count="5">
    <format dxfId="16">
      <pivotArea outline="0" collapsedLevelsAreSubtotals="1" fieldPosition="0"/>
    </format>
    <format dxfId="15">
      <pivotArea outline="0" collapsedLevelsAreSubtotals="1" fieldPosition="0"/>
    </format>
    <format dxfId="14">
      <pivotArea outline="0" collapsedLevelsAreSubtotals="1" fieldPosition="0"/>
    </format>
    <format dxfId="13">
      <pivotArea grandRow="1" outline="0" collapsedLevelsAreSubtotals="1" fieldPosition="0"/>
    </format>
    <format dxfId="12">
      <pivotArea grandRow="1" outline="0" collapsedLevelsAreSubtotals="1" fieldPosition="0"/>
    </format>
  </formats>
  <chartFormats count="6">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 chart="5" format="2" series="1">
      <pivotArea type="data" outline="0" fieldPosition="0">
        <references count="1">
          <reference field="4294967294" count="1" selected="0">
            <x v="0"/>
          </reference>
        </references>
      </pivotArea>
    </chartFormat>
    <chartFormat chart="5" format="3"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A938854-F3B6-4C9C-BFE6-1084F0A608DE}" name="TablaDinámica3"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
  <location ref="A3:B11" firstHeaderRow="1" firstDataRow="1" firstDataCol="1"/>
  <pivotFields count="20">
    <pivotField showAll="0"/>
    <pivotField showAll="0"/>
    <pivotField showAll="0"/>
    <pivotField showAll="0"/>
    <pivotField showAll="0"/>
    <pivotField showAll="0"/>
    <pivotField showAll="0"/>
    <pivotField showAll="0"/>
    <pivotField showAll="0"/>
    <pivotField showAll="0"/>
    <pivotField axis="axisRow" showAll="0">
      <items count="9">
        <item x="1"/>
        <item x="0"/>
        <item m="1" x="7"/>
        <item x="2"/>
        <item x="3"/>
        <item x="4"/>
        <item x="6"/>
        <item x="5"/>
        <item t="default"/>
      </items>
    </pivotField>
    <pivotField showAll="0"/>
    <pivotField showAll="0"/>
    <pivotField showAll="0"/>
    <pivotField dataField="1" showAll="0"/>
    <pivotField showAll="0"/>
    <pivotField showAll="0"/>
    <pivotField showAll="0"/>
    <pivotField showAll="0"/>
    <pivotField showAll="0"/>
  </pivotFields>
  <rowFields count="1">
    <field x="10"/>
  </rowFields>
  <rowItems count="8">
    <i>
      <x/>
    </i>
    <i>
      <x v="1"/>
    </i>
    <i>
      <x v="3"/>
    </i>
    <i>
      <x v="4"/>
    </i>
    <i>
      <x v="5"/>
    </i>
    <i>
      <x v="6"/>
    </i>
    <i>
      <x v="7"/>
    </i>
    <i t="grand">
      <x/>
    </i>
  </rowItems>
  <colItems count="1">
    <i/>
  </colItems>
  <dataFields count="1">
    <dataField name="Promedio de Seguimiento cuantitativo" fld="14" subtotal="average" baseField="10" baseItem="0" numFmtId="166"/>
  </dataFields>
  <formats count="4">
    <format dxfId="11">
      <pivotArea dataOnly="0" labelOnly="1" fieldPosition="0">
        <references count="1">
          <reference field="10" count="0"/>
        </references>
      </pivotArea>
    </format>
    <format dxfId="10">
      <pivotArea outline="0" collapsedLevelsAreSubtotals="1" fieldPosition="0"/>
    </format>
    <format dxfId="9">
      <pivotArea outline="0" collapsedLevelsAreSubtotals="1" fieldPosition="0"/>
    </format>
    <format dxfId="8">
      <pivotArea outline="0" collapsedLevelsAreSubtotals="1" fieldPosition="0"/>
    </format>
  </formats>
  <chartFormats count="1">
    <chartFormat chart="2" format="0"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D78553A-FE18-46C0-AA81-01CA31D46A8E}" name="TablaDinámica4"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
  <location ref="A3:B10" firstHeaderRow="1" firstDataRow="1" firstDataCol="1"/>
  <pivotFields count="20">
    <pivotField showAll="0"/>
    <pivotField showAll="0"/>
    <pivotField showAll="0"/>
    <pivotField showAll="0"/>
    <pivotField showAll="0"/>
    <pivotField showAll="0"/>
    <pivotField showAll="0"/>
    <pivotField showAll="0"/>
    <pivotField showAll="0"/>
    <pivotField axis="axisRow" showAll="0">
      <items count="7">
        <item x="2"/>
        <item x="5"/>
        <item x="3"/>
        <item x="4"/>
        <item x="0"/>
        <item x="1"/>
        <item t="default"/>
      </items>
    </pivotField>
    <pivotField showAll="0"/>
    <pivotField showAll="0"/>
    <pivotField showAll="0"/>
    <pivotField showAll="0"/>
    <pivotField dataField="1" showAll="0"/>
    <pivotField showAll="0"/>
    <pivotField showAll="0"/>
    <pivotField showAll="0"/>
    <pivotField showAll="0"/>
    <pivotField showAll="0"/>
  </pivotFields>
  <rowFields count="1">
    <field x="9"/>
  </rowFields>
  <rowItems count="7">
    <i>
      <x/>
    </i>
    <i>
      <x v="1"/>
    </i>
    <i>
      <x v="2"/>
    </i>
    <i>
      <x v="3"/>
    </i>
    <i>
      <x v="4"/>
    </i>
    <i>
      <x v="5"/>
    </i>
    <i t="grand">
      <x/>
    </i>
  </rowItems>
  <colItems count="1">
    <i/>
  </colItems>
  <dataFields count="1">
    <dataField name="Promedio de Seguimiento cuantitativo" fld="14" subtotal="average" baseField="9" baseItem="0" numFmtId="166"/>
  </dataFields>
  <formats count="3">
    <format dxfId="7">
      <pivotArea outline="0" collapsedLevelsAreSubtotals="1" fieldPosition="0"/>
    </format>
    <format dxfId="6">
      <pivotArea outline="0" collapsedLevelsAreSubtotals="1" fieldPosition="0"/>
    </format>
    <format dxfId="5">
      <pivotArea outline="0" collapsedLevelsAreSubtotals="1" fieldPosition="0"/>
    </format>
  </formats>
  <chartFormats count="1">
    <chartFormat chart="2" format="0"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80BA119-0969-490F-811F-E983C95ED25B}" name="TablaDinámica5"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9">
  <location ref="A3:C22" firstHeaderRow="0" firstDataRow="1" firstDataCol="1"/>
  <pivotFields count="20">
    <pivotField showAll="0"/>
    <pivotField axis="axisRow" showAll="0" sortType="ascending">
      <items count="19">
        <item x="16"/>
        <item x="6"/>
        <item x="11"/>
        <item x="15"/>
        <item x="10"/>
        <item x="3"/>
        <item x="2"/>
        <item x="7"/>
        <item x="0"/>
        <item x="8"/>
        <item x="4"/>
        <item x="1"/>
        <item x="9"/>
        <item x="5"/>
        <item x="14"/>
        <item x="12"/>
        <item x="13"/>
        <item x="17"/>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s>
  <rowFields count="1">
    <field x="1"/>
  </rowFields>
  <rowItems count="19">
    <i>
      <x/>
    </i>
    <i>
      <x v="1"/>
    </i>
    <i>
      <x v="2"/>
    </i>
    <i>
      <x v="3"/>
    </i>
    <i>
      <x v="4"/>
    </i>
    <i>
      <x v="5"/>
    </i>
    <i>
      <x v="6"/>
    </i>
    <i>
      <x v="7"/>
    </i>
    <i>
      <x v="8"/>
    </i>
    <i>
      <x v="9"/>
    </i>
    <i>
      <x v="10"/>
    </i>
    <i>
      <x v="11"/>
    </i>
    <i>
      <x v="12"/>
    </i>
    <i>
      <x v="13"/>
    </i>
    <i>
      <x v="14"/>
    </i>
    <i>
      <x v="15"/>
    </i>
    <i>
      <x v="16"/>
    </i>
    <i>
      <x v="17"/>
    </i>
    <i t="grand">
      <x/>
    </i>
  </rowItems>
  <colFields count="1">
    <field x="-2"/>
  </colFields>
  <colItems count="2">
    <i>
      <x/>
    </i>
    <i i="1">
      <x v="1"/>
    </i>
  </colItems>
  <dataFields count="2">
    <dataField name="Promedio de Programación marzo" fld="13" subtotal="average" baseField="1" baseItem="0"/>
    <dataField name="Promedio de Seguimiento cuantitativo" fld="14" subtotal="average" baseField="1" baseItem="0"/>
  </dataFields>
  <formats count="2">
    <format dxfId="4">
      <pivotArea outline="0" collapsedLevelsAreSubtotals="1" fieldPosition="0"/>
    </format>
    <format dxfId="3">
      <pivotArea outline="0" collapsedLevelsAreSubtotals="1" fieldPosition="0"/>
    </format>
  </formats>
  <chartFormats count="6">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 chart="5" format="2" series="1">
      <pivotArea type="data" outline="0" fieldPosition="0">
        <references count="1">
          <reference field="4294967294" count="1" selected="0">
            <x v="0"/>
          </reference>
        </references>
      </pivotArea>
    </chartFormat>
    <chartFormat chart="5" format="3"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8A836DF-4333-406D-8AFC-8925B7539364}" name="TablaDinámica6"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location ref="A3:B8" firstHeaderRow="1" firstDataRow="1" firstDataCol="1"/>
  <pivotFields count="20">
    <pivotField showAll="0"/>
    <pivotField showAll="0"/>
    <pivotField axis="axisRow" showAll="0">
      <items count="5">
        <item x="1"/>
        <item x="0"/>
        <item x="3"/>
        <item x="2"/>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5">
    <i>
      <x/>
    </i>
    <i>
      <x v="1"/>
    </i>
    <i>
      <x v="2"/>
    </i>
    <i>
      <x v="3"/>
    </i>
    <i t="grand">
      <x/>
    </i>
  </rowItems>
  <colItems count="1">
    <i/>
  </colItems>
  <dataFields count="1">
    <dataField name="Promedio de Seguimiento cuantitativo" fld="14" subtotal="average" baseField="2" baseItem="0" numFmtId="166"/>
  </dataFields>
  <formats count="3">
    <format dxfId="2">
      <pivotArea outline="0" collapsedLevelsAreSubtotals="1" fieldPosition="0"/>
    </format>
    <format dxfId="1">
      <pivotArea outline="0" collapsedLevelsAreSubtotals="1" fieldPosition="0"/>
    </format>
    <format dxfId="0">
      <pivotArea outline="0" collapsedLevelsAreSubtotals="1" fieldPosition="0"/>
    </format>
  </formats>
  <chartFormats count="1">
    <chartFormat chart="3" format="0"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1" dT="2024-12-30T14:39:41.95" personId="{3CD15521-CA90-43D5-8FC6-B47787B78825}" id="{E83C7AB7-D704-4E09-89C0-10BBDAF48A83}">
    <text>@CINDY CATALINA PERDOMO ESCOBAR revisar el indicador, qué implica que sean gestionadas? Que tengan recursos, que haya convenios?? Ver qué producto se puede asociar a esa gestión</text>
    <mentions>
      <mention mentionpersonId="{2387F060-B7D7-402C-900B-CF2ED0BF37DE}" mentionId="{31C01EE4-B261-473D-BA6A-07C1A574CAA0}" startIndex="0" length="31"/>
    </mentions>
  </threadedComment>
  <threadedComment ref="I13" dT="2024-12-30T14:41:07.69" personId="{3CD15521-CA90-43D5-8FC6-B47787B78825}" id="{4C674EB5-525F-4B1C-88CC-67C177E74718}">
    <text>@CINDY CATALINA PERDOMO ESCOBAR cómo se va a medir la vinculación de esos mineros al proceso de fortalecimiento? Mineros inscritos en algún programa, por ejemplo?</text>
    <mentions>
      <mention mentionpersonId="{2387F060-B7D7-402C-900B-CF2ED0BF37DE}" mentionId="{78335E99-AB58-4A0C-A8A9-141279310C18}" startIndex="0" length="31"/>
    </mentions>
  </threadedComment>
  <threadedComment ref="I23" dT="2024-12-30T14:48:44.11" personId="{3CD15521-CA90-43D5-8FC6-B47787B78825}" id="{5BA61C72-DE6A-4FE5-931E-CB794C417966}">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4FFED9D8-79AF-4298-A32C-8771E58F32C6}" startIndex="0" length="31"/>
    </mentions>
  </threadedComment>
  <threadedComment ref="M23" dT="2024-12-30T14:48:44.11" personId="{3CD15521-CA90-43D5-8FC6-B47787B78825}" id="{9498A568-4910-423F-A07B-BA9D2BFF3A8B}">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DB01FAE1-6B1F-46D1-9773-74DA89965AF9}" startIndex="0" length="31"/>
    </mentions>
  </threadedComment>
  <threadedComment ref="I48" dT="2024-12-30T15:21:36.56" personId="{3CD15521-CA90-43D5-8FC6-B47787B78825}" id="{786D2BEA-C9B0-4CD2-9EC0-D444788FD29C}">
    <text xml:space="preserve">@CINDY CATALINA PERDOMO ESCOBAR se repite instancias. Incluir verbo... </text>
    <mentions>
      <mention mentionpersonId="{2387F060-B7D7-402C-900B-CF2ED0BF37DE}" mentionId="{AC82E1C0-D1BB-4D86-B4A5-898EC881B2EE}" startIndex="0" length="31"/>
    </mentions>
  </threadedComment>
  <threadedComment ref="I57" dT="2024-12-30T15:26:55.46" personId="{3CD15521-CA90-43D5-8FC6-B47787B78825}" id="{57D3BA19-E8F9-42CE-94BA-A3E74843A18C}">
    <text xml:space="preserve">@CINDY CATALINA PERDOMO ESCOBAR cómo se van a fortalecer estas asambleas?? Cambiar el verbo. Si por ejemplo el fortalecimiento se va a dar a través de capacitaciones, entonces lo que se debe medir son asambleas capacitadas. </text>
    <mentions>
      <mention mentionpersonId="{2387F060-B7D7-402C-900B-CF2ED0BF37DE}" mentionId="{A4FE42BB-FF29-4EEA-B078-E5C2655E5477}" startIndex="0" length="31"/>
    </mentions>
  </threadedComment>
  <threadedComment ref="I60" dT="2024-12-30T15:33:54.68" personId="{3CD15521-CA90-43D5-8FC6-B47787B78825}" id="{CF1D80EA-6479-435A-8CC5-4A7381FB07E1}">
    <text>@CINDY CATALINA PERDOMO ESCOBAR si es un solo documento, dejarlo como documento elaborado...</text>
    <mentions>
      <mention mentionpersonId="{2387F060-B7D7-402C-900B-CF2ED0BF37DE}" mentionId="{0E056BFA-740C-4422-A4E8-A57643FDE85A}" startIndex="0" length="31"/>
    </mentions>
  </threadedComment>
  <threadedComment ref="I61" dT="2024-12-30T15:35:01.74" personId="{3CD15521-CA90-43D5-8FC6-B47787B78825}" id="{4D5DD669-62D1-40ED-924B-153F5BD6344F}">
    <text xml:space="preserve">@CINDY CATALINA PERDOMO ESCOBAR estos proyectos de primera producción estarían enfocados en minerales? si es así, la temática no debería ser integración regional. revisar por favor </text>
    <mentions>
      <mention mentionpersonId="{2387F060-B7D7-402C-900B-CF2ED0BF37DE}" mentionId="{D1D90320-DA61-46E6-8074-B22C0B5F3A27}" startIndex="0" length="31"/>
    </mentions>
  </threadedComment>
  <threadedComment ref="I63" dT="2024-12-30T15:37:27.86" personId="{3CD15521-CA90-43D5-8FC6-B47787B78825}" id="{63430D70-3AB3-4F39-9104-B8C235A10022}">
    <text>@CINDY CATALINA PERDOMO ESCOBAR la redacción del indicador es confusa. Cómo se va a hacer ese acompañamiento técnico? Capacitaciones??</text>
    <mentions>
      <mention mentionpersonId="{2387F060-B7D7-402C-900B-CF2ED0BF37DE}" mentionId="{843F07C9-BD7D-447A-BD41-C8626FFAFAEE}" startIndex="0" length="31"/>
    </mentions>
  </threadedComment>
  <threadedComment ref="I64" dT="2024-12-30T15:40:54.51" personId="{3CD15521-CA90-43D5-8FC6-B47787B78825}" id="{C2C2F505-9DB7-4DF2-B14B-3FBD98382570}">
    <text xml:space="preserve">@CINDY CATALINA PERDOMO ESCOBAR dados los productos de este indicador, el indicador de resultado debería ser más amplio. Es decir, se debería hablar de Distritos Mineros delimitados, puesto que su delimitación implica todo lo que está en los productos. </text>
    <mentions>
      <mention mentionpersonId="{2387F060-B7D7-402C-900B-CF2ED0BF37DE}" mentionId="{25930D9D-BAD6-48A2-B4F1-6F775DE1B8BD}" startIndex="0" length="31"/>
    </mentions>
  </threadedComment>
  <threadedComment ref="I70" dT="2024-12-30T15:43:38.37" personId="{3CD15521-CA90-43D5-8FC6-B47787B78825}" id="{E4582516-A84C-4B1F-B387-69A3098CA805}">
    <text>@CINDY CATALINA PERDOMO ESCOBAR dado que en los productos se habla de elaboración del proyecto de resolución y actas para su socialización, se debería pensar en un indicador de resultado más amplio que haga referencia a la publicación y socialización de la política</text>
    <mentions>
      <mention mentionpersonId="{2387F060-B7D7-402C-900B-CF2ED0BF37DE}" mentionId="{4BB5A13B-11E1-48E0-B9F5-F540ECFFAAAA}" startIndex="0" length="31"/>
    </mentions>
  </threadedComment>
  <threadedComment ref="I72" dT="2024-12-30T15:45:00.30" personId="{3CD15521-CA90-43D5-8FC6-B47787B78825}" id="{6FA61261-D0C3-4A13-B877-867CB60E57F9}">
    <text>@CINDY CATALINA PERDOMO ESCOBAR más que la matriz, se debería poner un indicador con el monto de dinero movilizado para la inversión y la meta debería estar dada en $ o USD, según se proyecte.</text>
    <mentions>
      <mention mentionpersonId="{2387F060-B7D7-402C-900B-CF2ED0BF37DE}" mentionId="{6026565C-912D-4717-BBDE-7D297876AE34}" startIndex="0" length="31"/>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I11" dT="2024-12-30T14:39:41.95" personId="{3CD15521-CA90-43D5-8FC6-B47787B78825}" id="{520BDC23-4646-4318-8570-46BB86EF6E27}">
    <text>@CINDY CATALINA PERDOMO ESCOBAR revisar el indicador, qué implica que sean gestionadas? Que tengan recursos, que haya convenios?? Ver qué producto se puede asociar a esa gestión</text>
    <mentions>
      <mention mentionpersonId="{2387F060-B7D7-402C-900B-CF2ED0BF37DE}" mentionId="{EC32F9DA-2113-4B7D-B4EE-8EDA2F67C3D2}" startIndex="0" length="31"/>
    </mentions>
  </threadedComment>
  <threadedComment ref="I13" dT="2024-12-30T14:41:07.69" personId="{3CD15521-CA90-43D5-8FC6-B47787B78825}" id="{0D2D1070-B404-4035-8850-D410EE920C0D}">
    <text>@CINDY CATALINA PERDOMO ESCOBAR cómo se va a medir la vinculación de esos mineros al proceso de fortalecimiento? Mineros inscritos en algún programa, por ejemplo?</text>
    <mentions>
      <mention mentionpersonId="{2387F060-B7D7-402C-900B-CF2ED0BF37DE}" mentionId="{D66985B2-9FBF-4300-A530-3E1590A9B451}" startIndex="0" length="31"/>
    </mentions>
  </threadedComment>
  <threadedComment ref="I23" dT="2024-12-30T14:48:44.11" personId="{3CD15521-CA90-43D5-8FC6-B47787B78825}" id="{59196BC2-F903-4DCF-B907-8BCCCD52FAB3}">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27088E8A-E962-460C-88C3-7320D145F4B4}" startIndex="0" length="31"/>
    </mentions>
  </threadedComment>
  <threadedComment ref="M23" dT="2024-12-30T14:48:44.11" personId="{3CD15521-CA90-43D5-8FC6-B47787B78825}" id="{99C4A1DE-A1BA-4A02-BB1A-A99C6BA5A664}">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0DF13079-FDD6-46AD-8729-8059BD8E3A60}" startIndex="0" length="31"/>
    </mentions>
  </threadedComment>
  <threadedComment ref="I48" dT="2024-12-30T15:21:36.56" personId="{3CD15521-CA90-43D5-8FC6-B47787B78825}" id="{29FF9EEF-DAF5-4B9C-B88E-CF9985291FC8}">
    <text xml:space="preserve">@CINDY CATALINA PERDOMO ESCOBAR se repite instancias. Incluir verbo... </text>
    <mentions>
      <mention mentionpersonId="{2387F060-B7D7-402C-900B-CF2ED0BF37DE}" mentionId="{7E904530-4357-43BB-8090-B7CFE8EA4D53}" startIndex="0" length="31"/>
    </mentions>
  </threadedComment>
  <threadedComment ref="I57" dT="2024-12-30T15:26:55.46" personId="{3CD15521-CA90-43D5-8FC6-B47787B78825}" id="{6016C106-1FD5-4832-A7EB-FBED00CB30C2}">
    <text xml:space="preserve">@CINDY CATALINA PERDOMO ESCOBAR cómo se van a fortalecer estas asambleas?? Cambiar el verbo. Si por ejemplo el fortalecimiento se va a dar a través de capacitaciones, entonces lo que se debe medir son asambleas capacitadas. </text>
    <mentions>
      <mention mentionpersonId="{2387F060-B7D7-402C-900B-CF2ED0BF37DE}" mentionId="{FFB982D0-D2D9-4273-B97E-E4D5183D60B9}" startIndex="0" length="31"/>
    </mentions>
  </threadedComment>
  <threadedComment ref="I60" dT="2024-12-30T15:33:54.68" personId="{3CD15521-CA90-43D5-8FC6-B47787B78825}" id="{5ADC1A5C-A405-4B07-ADFF-21F0CCA87E27}">
    <text>@CINDY CATALINA PERDOMO ESCOBAR si es un solo documento, dejarlo como documento elaborado...</text>
    <mentions>
      <mention mentionpersonId="{2387F060-B7D7-402C-900B-CF2ED0BF37DE}" mentionId="{7AFA1E2D-9E29-4D25-A514-FD14289B5B7C}" startIndex="0" length="31"/>
    </mentions>
  </threadedComment>
  <threadedComment ref="I61" dT="2024-12-30T15:35:01.74" personId="{3CD15521-CA90-43D5-8FC6-B47787B78825}" id="{B190D521-26CD-4CFB-9BB9-4A031400A845}">
    <text xml:space="preserve">@CINDY CATALINA PERDOMO ESCOBAR estos proyectos de primera producción estarían enfocados en minerales? si es así, la temática no debería ser integración regional. revisar por favor </text>
    <mentions>
      <mention mentionpersonId="{2387F060-B7D7-402C-900B-CF2ED0BF37DE}" mentionId="{A32C1D8C-C6F2-4B6E-BED1-814BB94157F1}" startIndex="0" length="31"/>
    </mentions>
  </threadedComment>
  <threadedComment ref="I63" dT="2024-12-30T15:37:27.86" personId="{3CD15521-CA90-43D5-8FC6-B47787B78825}" id="{405452D5-0D30-4E6E-83F0-23BA4D7B2CA3}">
    <text>@CINDY CATALINA PERDOMO ESCOBAR la redacción del indicador es confusa. Cómo se va a hacer ese acompañamiento técnico? Capacitaciones??</text>
    <mentions>
      <mention mentionpersonId="{2387F060-B7D7-402C-900B-CF2ED0BF37DE}" mentionId="{56ED5B4C-AC22-4E95-8792-581E71AD5995}" startIndex="0" length="31"/>
    </mentions>
  </threadedComment>
  <threadedComment ref="I64" dT="2024-12-30T15:40:54.51" personId="{3CD15521-CA90-43D5-8FC6-B47787B78825}" id="{FA127512-A332-4D11-8637-A30AF7BAC6F0}">
    <text xml:space="preserve">@CINDY CATALINA PERDOMO ESCOBAR dados los productos de este indicador, el indicador de resultado debería ser más amplio. Es decir, se debería hablar de Distritos Mineros delimitados, puesto que su delimitación implica todo lo que está en los productos. </text>
    <mentions>
      <mention mentionpersonId="{2387F060-B7D7-402C-900B-CF2ED0BF37DE}" mentionId="{0010F07F-6D5D-4741-8493-732F0715A53C}" startIndex="0" length="31"/>
    </mentions>
  </threadedComment>
  <threadedComment ref="I70" dT="2024-12-30T15:43:38.37" personId="{3CD15521-CA90-43D5-8FC6-B47787B78825}" id="{655B95A2-9A13-4C53-B885-A7A0F4FC8724}">
    <text>@CINDY CATALINA PERDOMO ESCOBAR dado que en los productos se habla de elaboración del proyecto de resolución y actas para su socialización, se debería pensar en un indicador de resultado más amplio que haga referencia a la publicación y socialización de la política</text>
    <mentions>
      <mention mentionpersonId="{2387F060-B7D7-402C-900B-CF2ED0BF37DE}" mentionId="{78A353D8-E5EC-4997-BFBC-7363A24FA4E5}" startIndex="0" length="31"/>
    </mentions>
  </threadedComment>
  <threadedComment ref="I72" dT="2024-12-30T15:45:00.30" personId="{3CD15521-CA90-43D5-8FC6-B47787B78825}" id="{B49ACCDA-E32F-42D4-B9C6-58A6EB1E27C4}">
    <text>@CINDY CATALINA PERDOMO ESCOBAR más que la matriz, se debería poner un indicador con el monto de dinero movilizado para la inversión y la meta debería estar dada en $ o USD, según se proyecte.</text>
    <mentions>
      <mention mentionpersonId="{2387F060-B7D7-402C-900B-CF2ED0BF37DE}" mentionId="{B6430484-9F22-4FB4-BB9D-124B48A4B288}" startIndex="0" length="31"/>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I135" dT="2024-12-30T14:39:41.95" personId="{3CD15521-CA90-43D5-8FC6-B47787B78825}" id="{71FBE1A6-30A5-4C3A-9375-788457930B01}">
    <text>@CINDY CATALINA PERDOMO ESCOBAR revisar el indicador, qué implica que sean gestionadas? Que tengan recursos, que haya convenios?? Ver qué producto se puede asociar a esa gestión</text>
    <mentions>
      <mention mentionpersonId="{2387F060-B7D7-402C-900B-CF2ED0BF37DE}" mentionId="{A3E04769-DA79-4070-8910-B45653A0AD1B}" startIndex="0" length="31"/>
    </mentions>
  </threadedComment>
  <threadedComment ref="I137" dT="2024-12-30T14:41:07.69" personId="{3CD15521-CA90-43D5-8FC6-B47787B78825}" id="{84719B2E-190E-4378-AFB2-3B146F7EE16A}">
    <text>@CINDY CATALINA PERDOMO ESCOBAR cómo se va a medir la vinculación de esos mineros al proceso de fortalecimiento? Mineros inscritos en algún programa, por ejemplo?</text>
    <mentions>
      <mention mentionpersonId="{2387F060-B7D7-402C-900B-CF2ED0BF37DE}" mentionId="{489CAF24-F2A1-4AB0-AF3C-1227A049B368}" startIndex="0" length="31"/>
    </mentions>
  </threadedComment>
  <threadedComment ref="I147" dT="2024-12-30T14:48:44.11" personId="{3CD15521-CA90-43D5-8FC6-B47787B78825}" id="{CB9DE57C-5392-4560-9349-4F08EB28D1A7}">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83761248-E6E5-4468-AA5E-F914266B79DE}" startIndex="0" length="31"/>
    </mentions>
  </threadedComment>
  <threadedComment ref="L147" dT="2024-12-30T14:48:44.11" personId="{3CD15521-CA90-43D5-8FC6-B47787B78825}" id="{E20F1BEF-8B24-4467-B48E-D5DF3D178F4F}">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DEEEAA73-7FCA-42BF-9C7A-E73D97F64B96}" startIndex="0" length="31"/>
    </mentions>
  </threadedComment>
  <threadedComment ref="I172" dT="2024-12-30T15:21:36.56" personId="{3CD15521-CA90-43D5-8FC6-B47787B78825}" id="{DF4D34F3-A4B8-48AD-9A89-BE8AAA546EC7}">
    <text xml:space="preserve">@CINDY CATALINA PERDOMO ESCOBAR se repite instancias. Incluir verbo... </text>
    <mentions>
      <mention mentionpersonId="{2387F060-B7D7-402C-900B-CF2ED0BF37DE}" mentionId="{E048B3D1-95C5-42F4-A737-FA31178251CA}" startIndex="0" length="31"/>
    </mentions>
  </threadedComment>
  <threadedComment ref="I181" dT="2024-12-30T15:26:55.46" personId="{3CD15521-CA90-43D5-8FC6-B47787B78825}" id="{6918AC64-64FC-4C69-BE33-A3415D192CB4}">
    <text xml:space="preserve">@CINDY CATALINA PERDOMO ESCOBAR cómo se van a fortalecer estas asambleas?? Cambiar el verbo. Si por ejemplo el fortalecimiento se va a dar a través de capacitaciones, entonces lo que se debe medir son asambleas capacitadas. </text>
    <mentions>
      <mention mentionpersonId="{2387F060-B7D7-402C-900B-CF2ED0BF37DE}" mentionId="{5C07F1F2-CEFA-46A5-BA74-8678F31EC4F0}" startIndex="0" length="31"/>
    </mentions>
  </threadedComment>
  <threadedComment ref="I184" dT="2024-12-30T15:33:54.68" personId="{3CD15521-CA90-43D5-8FC6-B47787B78825}" id="{06286CCB-369F-42F5-A3AD-99E9D334847F}">
    <text>@CINDY CATALINA PERDOMO ESCOBAR si es un solo documento, dejarlo como documento elaborado...</text>
    <mentions>
      <mention mentionpersonId="{2387F060-B7D7-402C-900B-CF2ED0BF37DE}" mentionId="{7D13CE27-F7FF-4830-86CB-73CCB38D5DAF}" startIndex="0" length="31"/>
    </mentions>
  </threadedComment>
  <threadedComment ref="I185" dT="2024-12-30T15:35:01.74" personId="{3CD15521-CA90-43D5-8FC6-B47787B78825}" id="{54B46C06-438B-4260-8341-136F17405021}">
    <text xml:space="preserve">@CINDY CATALINA PERDOMO ESCOBAR estos proyectos de primera producción estarían enfocados en minerales? si es así, la temática no debería ser integración regional. revisar por favor </text>
    <mentions>
      <mention mentionpersonId="{2387F060-B7D7-402C-900B-CF2ED0BF37DE}" mentionId="{38E9E38F-4AAB-41FC-A63B-C5096C959845}" startIndex="0" length="31"/>
    </mentions>
  </threadedComment>
  <threadedComment ref="I187" dT="2024-12-30T15:37:27.86" personId="{3CD15521-CA90-43D5-8FC6-B47787B78825}" id="{E16DD285-AFE9-44FD-BF5B-3ADCAC5EDB79}">
    <text>@CINDY CATALINA PERDOMO ESCOBAR la redacción del indicador es confusa. Cómo se va a hacer ese acompañamiento técnico? Capacitaciones??</text>
    <mentions>
      <mention mentionpersonId="{2387F060-B7D7-402C-900B-CF2ED0BF37DE}" mentionId="{A09EFDB4-8D6F-4153-ABF9-D8327275F456}" startIndex="0" length="31"/>
    </mentions>
  </threadedComment>
  <threadedComment ref="I188" dT="2024-12-30T15:40:54.51" personId="{3CD15521-CA90-43D5-8FC6-B47787B78825}" id="{0B9C2A99-F35A-49E9-9CCD-9DBC87CC3CF3}">
    <text xml:space="preserve">@CINDY CATALINA PERDOMO ESCOBAR dados los productos de este indicador, el indicador de resultado debería ser más amplio. Es decir, se debería hablar de Distritos Mineros delimitados, puesto que su delimitación implica todo lo que está en los productos. </text>
    <mentions>
      <mention mentionpersonId="{2387F060-B7D7-402C-900B-CF2ED0BF37DE}" mentionId="{53A5DE03-7F2F-47B0-9F26-862AD606D823}" startIndex="0" length="31"/>
    </mentions>
  </threadedComment>
  <threadedComment ref="I194" dT="2024-12-30T15:43:38.37" personId="{3CD15521-CA90-43D5-8FC6-B47787B78825}" id="{D70D87B2-A13A-4AA1-99F0-9A3FD0087863}">
    <text>@CINDY CATALINA PERDOMO ESCOBAR dado que en los productos se habla de elaboración del proyecto de resolución y actas para su socialización, se debería pensar en un indicador de resultado más amplio que haga referencia a la publicación y socialización de la política</text>
    <mentions>
      <mention mentionpersonId="{2387F060-B7D7-402C-900B-CF2ED0BF37DE}" mentionId="{AEEA2045-4CAB-4B03-B2D4-86D4F6911E61}" startIndex="0" length="31"/>
    </mentions>
  </threadedComment>
  <threadedComment ref="I196" dT="2024-12-30T15:45:00.30" personId="{3CD15521-CA90-43D5-8FC6-B47787B78825}" id="{23CA1987-B4E0-496F-A3D8-76200ED587D0}">
    <text>@CINDY CATALINA PERDOMO ESCOBAR más que la matriz, se debería poner un indicador con el monto de dinero movilizado para la inversión y la meta debería estar dada en $ o USD, según se proyecte.</text>
    <mentions>
      <mention mentionpersonId="{2387F060-B7D7-402C-900B-CF2ED0BF37DE}" mentionId="{E86E74D6-4A9C-4596-A578-974EE26C8CE1}" startIndex="0" length="31"/>
    </mentions>
  </threadedComment>
</ThreadedComments>
</file>

<file path=xl/threadedComments/threadedComment4.xml><?xml version="1.0" encoding="utf-8"?>
<ThreadedComments xmlns="http://schemas.microsoft.com/office/spreadsheetml/2018/threadedcomments" xmlns:x="http://schemas.openxmlformats.org/spreadsheetml/2006/main">
  <threadedComment ref="I135" dT="2024-12-30T14:39:41.95" personId="{3CD15521-CA90-43D5-8FC6-B47787B78825}" id="{43E3330F-2DBE-476B-925D-BDDF2EC9A028}">
    <text>@CINDY CATALINA PERDOMO ESCOBAR revisar el indicador, qué implica que sean gestionadas? Que tengan recursos, que haya convenios?? Ver qué producto se puede asociar a esa gestión</text>
    <mentions>
      <mention mentionpersonId="{2387F060-B7D7-402C-900B-CF2ED0BF37DE}" mentionId="{B1416583-75E1-419A-9039-5A8CF2BEC4B2}" startIndex="0" length="31"/>
    </mentions>
  </threadedComment>
  <threadedComment ref="I137" dT="2024-12-30T14:41:07.69" personId="{3CD15521-CA90-43D5-8FC6-B47787B78825}" id="{BD873A0F-9585-4EEF-8DF0-7440298644DF}">
    <text>@CINDY CATALINA PERDOMO ESCOBAR cómo se va a medir la vinculación de esos mineros al proceso de fortalecimiento? Mineros inscritos en algún programa, por ejemplo?</text>
    <mentions>
      <mention mentionpersonId="{2387F060-B7D7-402C-900B-CF2ED0BF37DE}" mentionId="{CE3E968A-0E5D-40A9-8BCE-077BA4175067}" startIndex="0" length="31"/>
    </mentions>
  </threadedComment>
  <threadedComment ref="I147" dT="2024-12-30T14:48:44.11" personId="{3CD15521-CA90-43D5-8FC6-B47787B78825}" id="{6A389647-0C59-4F19-A616-59D822BC432A}">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8893CA43-48C8-4E2F-ABA1-B912BD4F4B0F}" startIndex="0" length="31"/>
    </mentions>
  </threadedComment>
  <threadedComment ref="L147" dT="2024-12-30T14:48:44.11" personId="{3CD15521-CA90-43D5-8FC6-B47787B78825}" id="{C043E366-8239-494D-A4F1-996A6D764214}">
    <text xml:space="preserve">@CINDY CATALINA PERDOMO ESCOBAR el indicador de resultado no debería ser un reporte y el de producto producción de barriles por día. Se debe validar qué se quiere realizar con respecto a la producción de barriles e incluir ese verbo en el indicador de resultado para que este sea coherente con el de producto. </text>
    <mentions>
      <mention mentionpersonId="{2387F060-B7D7-402C-900B-CF2ED0BF37DE}" mentionId="{8FE051AF-DE3A-4C9D-9BAD-CA24C5CB802D}" startIndex="0" length="31"/>
    </mentions>
  </threadedComment>
  <threadedComment ref="I172" dT="2024-12-30T15:21:36.56" personId="{3CD15521-CA90-43D5-8FC6-B47787B78825}" id="{25EA7D62-A939-40FF-9AC9-C96D9598E0E2}">
    <text xml:space="preserve">@CINDY CATALINA PERDOMO ESCOBAR se repite instancias. Incluir verbo... </text>
    <mentions>
      <mention mentionpersonId="{2387F060-B7D7-402C-900B-CF2ED0BF37DE}" mentionId="{8CF25336-8026-475F-ACEC-E44A12145B5C}" startIndex="0" length="31"/>
    </mentions>
  </threadedComment>
  <threadedComment ref="I181" dT="2024-12-30T15:26:55.46" personId="{3CD15521-CA90-43D5-8FC6-B47787B78825}" id="{5FC55DF6-342F-41B5-BD02-6CA7B61E57CA}">
    <text xml:space="preserve">@CINDY CATALINA PERDOMO ESCOBAR cómo se van a fortalecer estas asambleas?? Cambiar el verbo. Si por ejemplo el fortalecimiento se va a dar a través de capacitaciones, entonces lo que se debe medir son asambleas capacitadas. </text>
    <mentions>
      <mention mentionpersonId="{2387F060-B7D7-402C-900B-CF2ED0BF37DE}" mentionId="{EC88C5C9-ED6A-4AE2-9929-01A250E87E68}" startIndex="0" length="31"/>
    </mentions>
  </threadedComment>
  <threadedComment ref="I184" dT="2024-12-30T15:33:54.68" personId="{3CD15521-CA90-43D5-8FC6-B47787B78825}" id="{6B8F9390-0656-4BF7-A283-EBABECD98E4B}">
    <text>@CINDY CATALINA PERDOMO ESCOBAR si es un solo documento, dejarlo como documento elaborado...</text>
    <mentions>
      <mention mentionpersonId="{2387F060-B7D7-402C-900B-CF2ED0BF37DE}" mentionId="{00F32AE0-C9E4-41ED-AC64-D8FBEB344A35}" startIndex="0" length="31"/>
    </mentions>
  </threadedComment>
  <threadedComment ref="I185" dT="2024-12-30T15:35:01.74" personId="{3CD15521-CA90-43D5-8FC6-B47787B78825}" id="{3F32004A-44AD-4406-953A-BCB18CEED780}">
    <text xml:space="preserve">@CINDY CATALINA PERDOMO ESCOBAR estos proyectos de primera producción estarían enfocados en minerales? si es así, la temática no debería ser integración regional. revisar por favor </text>
    <mentions>
      <mention mentionpersonId="{2387F060-B7D7-402C-900B-CF2ED0BF37DE}" mentionId="{DFD573EA-F592-446C-8175-74FD8E5F4579}" startIndex="0" length="31"/>
    </mentions>
  </threadedComment>
  <threadedComment ref="I187" dT="2024-12-30T15:37:27.86" personId="{3CD15521-CA90-43D5-8FC6-B47787B78825}" id="{FC56F7DB-2E01-4735-BD88-D3091F841828}">
    <text>@CINDY CATALINA PERDOMO ESCOBAR la redacción del indicador es confusa. Cómo se va a hacer ese acompañamiento técnico? Capacitaciones??</text>
    <mentions>
      <mention mentionpersonId="{2387F060-B7D7-402C-900B-CF2ED0BF37DE}" mentionId="{1C1FB57A-7CE6-4258-AFE6-725B57CA9AC4}" startIndex="0" length="31"/>
    </mentions>
  </threadedComment>
  <threadedComment ref="I188" dT="2024-12-30T15:40:54.51" personId="{3CD15521-CA90-43D5-8FC6-B47787B78825}" id="{DDD5733A-7AFE-4C1F-9A52-4DFA21AC3A4C}">
    <text xml:space="preserve">@CINDY CATALINA PERDOMO ESCOBAR dados los productos de este indicador, el indicador de resultado debería ser más amplio. Es decir, se debería hablar de Distritos Mineros delimitados, puesto que su delimitación implica todo lo que está en los productos. </text>
    <mentions>
      <mention mentionpersonId="{2387F060-B7D7-402C-900B-CF2ED0BF37DE}" mentionId="{9DC50F8D-8F54-489E-B8AE-E16033C09152}" startIndex="0" length="31"/>
    </mentions>
  </threadedComment>
  <threadedComment ref="I194" dT="2024-12-30T15:43:38.37" personId="{3CD15521-CA90-43D5-8FC6-B47787B78825}" id="{4F386ED3-3734-4D41-908C-81C1308C39CF}">
    <text>@CINDY CATALINA PERDOMO ESCOBAR dado que en los productos se habla de elaboración del proyecto de resolución y actas para su socialización, se debería pensar en un indicador de resultado más amplio que haga referencia a la publicación y socialización de la política</text>
    <mentions>
      <mention mentionpersonId="{2387F060-B7D7-402C-900B-CF2ED0BF37DE}" mentionId="{FAA6774C-1FD7-48E5-B264-F7DA68284C5A}" startIndex="0" length="31"/>
    </mentions>
  </threadedComment>
  <threadedComment ref="I196" dT="2024-12-30T15:45:00.30" personId="{3CD15521-CA90-43D5-8FC6-B47787B78825}" id="{1EE9E85C-8DE8-4261-ABEA-86C37505BF88}">
    <text>@CINDY CATALINA PERDOMO ESCOBAR más que la matriz, se debería poner un indicador con el monto de dinero movilizado para la inversión y la meta debería estar dada en $ o USD, según se proyecte.</text>
    <mentions>
      <mention mentionpersonId="{2387F060-B7D7-402C-900B-CF2ED0BF37DE}" mentionId="{4ABC361D-7350-4F2A-A066-CEE8C7B2388F}" startIndex="0" length="31"/>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7" Type="http://schemas.microsoft.com/office/2019/04/relationships/documenttask" Target="../documenttasks/documenttask1.xml"/><Relationship Id="rId2" Type="http://schemas.openxmlformats.org/officeDocument/2006/relationships/printerSettings" Target="../printerSettings/printerSettings3.bin"/><Relationship Id="rId1" Type="http://schemas.openxmlformats.org/officeDocument/2006/relationships/hyperlink" Target="https://www.minenergia.gov.co/documents/13280/2025-02-28_Decreto_Colombia_Solar.pdf"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7" Type="http://schemas.microsoft.com/office/2019/04/relationships/documenttask" Target="../documenttasks/documenttask2.xml"/><Relationship Id="rId2" Type="http://schemas.openxmlformats.org/officeDocument/2006/relationships/printerSettings" Target="../printerSettings/printerSettings4.bin"/><Relationship Id="rId1" Type="http://schemas.openxmlformats.org/officeDocument/2006/relationships/hyperlink" Target="https://www.minenergia.gov.co/documents/13280/2025-02-28_Decreto_Colombia_Solar.pdf"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www.minenergia.gov.co/documents/13280/2025-02-28_Decreto_Colombia_Solar.pdf" TargetMode="External"/><Relationship Id="rId6" Type="http://schemas.microsoft.com/office/2019/04/relationships/documenttask" Target="../documenttasks/documenttask3.xm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6.bin"/><Relationship Id="rId1" Type="http://schemas.openxmlformats.org/officeDocument/2006/relationships/hyperlink" Target="https://www.minenergia.gov.co/documents/13280/2025-02-28_Decreto_Colombia_Solar.pdf" TargetMode="External"/><Relationship Id="rId6" Type="http://schemas.microsoft.com/office/2019/04/relationships/documenttask" Target="../documenttasks/documenttask4.xml"/><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27"/>
  <sheetViews>
    <sheetView showGridLines="0" view="pageBreakPreview" topLeftCell="K1" zoomScale="80" zoomScaleNormal="60" zoomScaleSheetLayoutView="80" workbookViewId="0">
      <pane ySplit="1" topLeftCell="A2" activePane="bottomLeft" state="frozen"/>
      <selection pane="bottomLeft" activeCell="N2" sqref="N2"/>
    </sheetView>
  </sheetViews>
  <sheetFormatPr baseColWidth="10" defaultColWidth="9.1796875" defaultRowHeight="14.5" x14ac:dyDescent="0.35"/>
  <cols>
    <col min="1" max="1" width="35.453125" style="1" customWidth="1"/>
    <col min="2" max="5" width="35.453125" style="1" hidden="1" customWidth="1"/>
    <col min="6" max="7" width="41" style="1" hidden="1" customWidth="1"/>
    <col min="8" max="8" width="30" style="1" hidden="1" customWidth="1"/>
    <col min="9" max="11" width="41.453125" style="1" customWidth="1"/>
    <col min="12" max="12" width="44" style="60" customWidth="1"/>
    <col min="13" max="13" width="21" style="3" customWidth="1"/>
    <col min="14" max="14" width="27.54296875" style="3" bestFit="1" customWidth="1"/>
    <col min="15" max="15" width="23.81640625" style="3" bestFit="1" customWidth="1"/>
    <col min="16" max="16" width="88.26953125" style="1" customWidth="1"/>
    <col min="17" max="17" width="52" style="1" customWidth="1"/>
    <col min="18" max="18" width="40.7265625" style="1" customWidth="1"/>
    <col min="19" max="19" width="52" style="1" customWidth="1"/>
    <col min="20" max="20" width="4.54296875" style="1" customWidth="1"/>
    <col min="21" max="16384" width="9.1796875" style="1"/>
  </cols>
  <sheetData>
    <row r="1" spans="1:19" ht="29" x14ac:dyDescent="0.35">
      <c r="A1" s="8" t="s">
        <v>0</v>
      </c>
      <c r="B1" s="8" t="s">
        <v>1</v>
      </c>
      <c r="C1" s="8" t="s">
        <v>2</v>
      </c>
      <c r="D1" s="8" t="s">
        <v>3</v>
      </c>
      <c r="E1" s="8" t="s">
        <v>4</v>
      </c>
      <c r="F1" s="8" t="s">
        <v>5</v>
      </c>
      <c r="G1" s="8" t="s">
        <v>6</v>
      </c>
      <c r="H1" s="8" t="s">
        <v>7</v>
      </c>
      <c r="I1" s="8" t="s">
        <v>8</v>
      </c>
      <c r="J1" s="8" t="s">
        <v>9</v>
      </c>
      <c r="K1" s="8" t="s">
        <v>10</v>
      </c>
      <c r="L1" s="56" t="s">
        <v>11</v>
      </c>
      <c r="M1" s="25" t="s">
        <v>12</v>
      </c>
      <c r="N1" s="36" t="s">
        <v>13</v>
      </c>
      <c r="O1" s="36" t="s">
        <v>14</v>
      </c>
      <c r="P1" s="36" t="s">
        <v>15</v>
      </c>
      <c r="Q1" s="36" t="s">
        <v>16</v>
      </c>
      <c r="R1" s="36" t="s">
        <v>17</v>
      </c>
      <c r="S1" s="36" t="s">
        <v>18</v>
      </c>
    </row>
    <row r="2" spans="1:19" ht="75" customHeight="1" x14ac:dyDescent="0.35">
      <c r="A2" s="40" t="s">
        <v>19</v>
      </c>
      <c r="B2" s="2" t="s">
        <v>20</v>
      </c>
      <c r="C2" s="2" t="s">
        <v>21</v>
      </c>
      <c r="D2" s="2" t="s">
        <v>22</v>
      </c>
      <c r="E2" s="2" t="s">
        <v>22</v>
      </c>
      <c r="F2" s="2" t="s">
        <v>22</v>
      </c>
      <c r="G2" s="2" t="s">
        <v>23</v>
      </c>
      <c r="H2" s="200" t="s">
        <v>24</v>
      </c>
      <c r="I2" s="200" t="s">
        <v>25</v>
      </c>
      <c r="J2" s="5" t="s">
        <v>26</v>
      </c>
      <c r="K2" s="5" t="s">
        <v>27</v>
      </c>
      <c r="L2" s="2" t="s">
        <v>28</v>
      </c>
      <c r="M2" s="26">
        <v>4</v>
      </c>
      <c r="N2" s="5">
        <v>1</v>
      </c>
      <c r="O2" s="5">
        <v>1</v>
      </c>
      <c r="P2" s="2" t="s">
        <v>29</v>
      </c>
      <c r="Q2" s="39" t="str">
        <f t="shared" ref="Q2:Q34" si="0">+IF(O2&lt;N2,"Escriba cuál fue el cuello de botella que se presento para no lograr el resultado planeado","No es necesario diligenciar esta celda")</f>
        <v>No es necesario diligenciar esta celda</v>
      </c>
      <c r="R2" s="39"/>
      <c r="S2" s="39" t="str">
        <f>+IF(Q2="No es necesario diligenciar esta celda","No es necesario diligenciar esta celda","Favor escriba cuál va a ser el mecanismo de solución para ponerse al día en la ejecución del indicador")</f>
        <v>No es necesario diligenciar esta celda</v>
      </c>
    </row>
    <row r="3" spans="1:19" ht="188.5" x14ac:dyDescent="0.35">
      <c r="A3" s="40" t="s">
        <v>19</v>
      </c>
      <c r="B3" s="2" t="s">
        <v>20</v>
      </c>
      <c r="C3" s="2" t="s">
        <v>21</v>
      </c>
      <c r="D3" s="2" t="s">
        <v>22</v>
      </c>
      <c r="E3" s="2" t="s">
        <v>22</v>
      </c>
      <c r="F3" s="2" t="s">
        <v>22</v>
      </c>
      <c r="G3" s="2" t="s">
        <v>23</v>
      </c>
      <c r="H3" s="200"/>
      <c r="I3" s="200"/>
      <c r="J3" s="5" t="s">
        <v>26</v>
      </c>
      <c r="K3" s="5" t="s">
        <v>27</v>
      </c>
      <c r="L3" s="2" t="s">
        <v>30</v>
      </c>
      <c r="M3" s="26">
        <v>4</v>
      </c>
      <c r="N3" s="5">
        <v>1</v>
      </c>
      <c r="O3" s="5">
        <v>1</v>
      </c>
      <c r="P3" s="2" t="s">
        <v>31</v>
      </c>
      <c r="Q3" s="39" t="str">
        <f t="shared" si="0"/>
        <v>No es necesario diligenciar esta celda</v>
      </c>
      <c r="R3" s="39"/>
      <c r="S3" s="39" t="str">
        <f t="shared" ref="S3:S67" si="1">+IF(Q3="No es necesario diligenciar esta celda","No es necesario diligenciar esta celda","Favor escriba cuál va a ser el mecanismo de solución para ponerse al día en la ejecución del indicador")</f>
        <v>No es necesario diligenciar esta celda</v>
      </c>
    </row>
    <row r="4" spans="1:19" ht="333.5" x14ac:dyDescent="0.35">
      <c r="A4" s="40" t="s">
        <v>19</v>
      </c>
      <c r="B4" s="2" t="s">
        <v>20</v>
      </c>
      <c r="C4" s="2" t="s">
        <v>21</v>
      </c>
      <c r="D4" s="2" t="s">
        <v>22</v>
      </c>
      <c r="E4" s="2" t="s">
        <v>22</v>
      </c>
      <c r="F4" s="2" t="s">
        <v>22</v>
      </c>
      <c r="G4" s="2" t="s">
        <v>23</v>
      </c>
      <c r="H4" s="2" t="s">
        <v>32</v>
      </c>
      <c r="I4" s="2" t="s">
        <v>33</v>
      </c>
      <c r="J4" s="5" t="s">
        <v>26</v>
      </c>
      <c r="K4" s="5" t="s">
        <v>27</v>
      </c>
      <c r="L4" s="2" t="s">
        <v>34</v>
      </c>
      <c r="M4" s="26">
        <v>4</v>
      </c>
      <c r="N4" s="5">
        <v>1</v>
      </c>
      <c r="O4" s="5">
        <v>1</v>
      </c>
      <c r="P4" s="2" t="s">
        <v>35</v>
      </c>
      <c r="Q4" s="39" t="str">
        <f t="shared" si="0"/>
        <v>No es necesario diligenciar esta celda</v>
      </c>
      <c r="R4" s="39"/>
      <c r="S4" s="39" t="str">
        <f t="shared" si="1"/>
        <v>No es necesario diligenciar esta celda</v>
      </c>
    </row>
    <row r="5" spans="1:19" ht="333.5" x14ac:dyDescent="0.35">
      <c r="A5" s="40" t="s">
        <v>19</v>
      </c>
      <c r="B5" s="2" t="s">
        <v>20</v>
      </c>
      <c r="C5" s="2" t="s">
        <v>21</v>
      </c>
      <c r="D5" s="2" t="s">
        <v>22</v>
      </c>
      <c r="E5" s="2" t="s">
        <v>22</v>
      </c>
      <c r="F5" s="2" t="s">
        <v>22</v>
      </c>
      <c r="G5" s="2" t="s">
        <v>23</v>
      </c>
      <c r="H5" s="2" t="s">
        <v>36</v>
      </c>
      <c r="I5" s="2" t="s">
        <v>37</v>
      </c>
      <c r="J5" s="5" t="s">
        <v>26</v>
      </c>
      <c r="K5" s="5" t="s">
        <v>27</v>
      </c>
      <c r="L5" s="2" t="s">
        <v>38</v>
      </c>
      <c r="M5" s="26">
        <v>4</v>
      </c>
      <c r="N5" s="5">
        <v>1</v>
      </c>
      <c r="O5" s="5">
        <v>1</v>
      </c>
      <c r="P5" s="2" t="s">
        <v>39</v>
      </c>
      <c r="Q5" s="39" t="str">
        <f t="shared" si="0"/>
        <v>No es necesario diligenciar esta celda</v>
      </c>
      <c r="R5" s="39"/>
      <c r="S5" s="39" t="str">
        <f t="shared" si="1"/>
        <v>No es necesario diligenciar esta celda</v>
      </c>
    </row>
    <row r="6" spans="1:19" ht="87" x14ac:dyDescent="0.35">
      <c r="A6" s="40" t="s">
        <v>40</v>
      </c>
      <c r="B6" s="2" t="s">
        <v>41</v>
      </c>
      <c r="C6" s="2" t="s">
        <v>21</v>
      </c>
      <c r="D6" s="200" t="s">
        <v>22</v>
      </c>
      <c r="E6" s="2" t="s">
        <v>22</v>
      </c>
      <c r="F6" s="2" t="s">
        <v>22</v>
      </c>
      <c r="G6" s="2" t="s">
        <v>23</v>
      </c>
      <c r="H6" s="2" t="s">
        <v>42</v>
      </c>
      <c r="I6" s="2" t="s">
        <v>43</v>
      </c>
      <c r="J6" s="5" t="s">
        <v>44</v>
      </c>
      <c r="K6" s="5" t="s">
        <v>45</v>
      </c>
      <c r="L6" s="2" t="s">
        <v>46</v>
      </c>
      <c r="M6" s="27">
        <v>1000000000</v>
      </c>
      <c r="N6" s="27">
        <v>300000000</v>
      </c>
      <c r="O6" s="5">
        <v>0</v>
      </c>
      <c r="P6" s="4" t="s">
        <v>47</v>
      </c>
      <c r="Q6" s="4" t="s">
        <v>47</v>
      </c>
      <c r="R6" s="39" t="s">
        <v>48</v>
      </c>
      <c r="S6" s="39" t="s">
        <v>49</v>
      </c>
    </row>
    <row r="7" spans="1:19" ht="87" x14ac:dyDescent="0.35">
      <c r="A7" s="40" t="s">
        <v>40</v>
      </c>
      <c r="B7" s="2" t="s">
        <v>41</v>
      </c>
      <c r="C7" s="2" t="s">
        <v>21</v>
      </c>
      <c r="D7" s="200"/>
      <c r="E7" s="2" t="s">
        <v>22</v>
      </c>
      <c r="F7" s="2" t="s">
        <v>22</v>
      </c>
      <c r="G7" s="2" t="s">
        <v>23</v>
      </c>
      <c r="H7" s="2" t="s">
        <v>50</v>
      </c>
      <c r="I7" s="2" t="s">
        <v>51</v>
      </c>
      <c r="J7" s="5" t="s">
        <v>44</v>
      </c>
      <c r="K7" s="5" t="s">
        <v>45</v>
      </c>
      <c r="L7" s="2" t="s">
        <v>52</v>
      </c>
      <c r="M7" s="26">
        <v>6</v>
      </c>
      <c r="N7" s="5">
        <v>1</v>
      </c>
      <c r="O7" s="5">
        <v>2</v>
      </c>
      <c r="P7" s="2" t="s">
        <v>53</v>
      </c>
      <c r="Q7" s="39" t="str">
        <f t="shared" si="0"/>
        <v>No es necesario diligenciar esta celda</v>
      </c>
      <c r="R7" s="39"/>
      <c r="S7" s="39" t="str">
        <f t="shared" si="1"/>
        <v>No es necesario diligenciar esta celda</v>
      </c>
    </row>
    <row r="8" spans="1:19" ht="290" x14ac:dyDescent="0.35">
      <c r="A8" s="40" t="s">
        <v>54</v>
      </c>
      <c r="B8" s="2" t="s">
        <v>55</v>
      </c>
      <c r="C8" s="2" t="s">
        <v>21</v>
      </c>
      <c r="D8" s="2" t="s">
        <v>22</v>
      </c>
      <c r="E8" s="2" t="s">
        <v>22</v>
      </c>
      <c r="F8" s="2" t="s">
        <v>22</v>
      </c>
      <c r="G8" s="2" t="s">
        <v>23</v>
      </c>
      <c r="H8" s="200" t="s">
        <v>56</v>
      </c>
      <c r="I8" s="200" t="s">
        <v>57</v>
      </c>
      <c r="J8" s="5" t="s">
        <v>44</v>
      </c>
      <c r="K8" s="5" t="s">
        <v>27</v>
      </c>
      <c r="L8" s="2" t="s">
        <v>58</v>
      </c>
      <c r="M8" s="27">
        <v>2500000</v>
      </c>
      <c r="N8" s="5">
        <f>+M8/4</f>
        <v>625000</v>
      </c>
      <c r="O8" s="50">
        <v>22966</v>
      </c>
      <c r="P8" s="2" t="s">
        <v>59</v>
      </c>
      <c r="Q8" s="4" t="s">
        <v>60</v>
      </c>
      <c r="R8" s="4" t="s">
        <v>61</v>
      </c>
      <c r="S8" s="4" t="s">
        <v>62</v>
      </c>
    </row>
    <row r="9" spans="1:19" ht="75" customHeight="1" x14ac:dyDescent="0.35">
      <c r="A9" s="40" t="s">
        <v>54</v>
      </c>
      <c r="B9" s="2" t="s">
        <v>55</v>
      </c>
      <c r="C9" s="2" t="s">
        <v>21</v>
      </c>
      <c r="D9" s="2" t="s">
        <v>22</v>
      </c>
      <c r="E9" s="2" t="s">
        <v>22</v>
      </c>
      <c r="F9" s="2" t="s">
        <v>22</v>
      </c>
      <c r="G9" s="2" t="s">
        <v>23</v>
      </c>
      <c r="H9" s="200"/>
      <c r="I9" s="200"/>
      <c r="J9" s="5" t="s">
        <v>44</v>
      </c>
      <c r="K9" s="5" t="s">
        <v>27</v>
      </c>
      <c r="L9" s="2" t="s">
        <v>63</v>
      </c>
      <c r="M9" s="27">
        <v>3000000</v>
      </c>
      <c r="N9" s="5">
        <f t="shared" ref="N9:N22" si="2">+M9/4</f>
        <v>750000</v>
      </c>
      <c r="O9" s="50">
        <v>370300</v>
      </c>
      <c r="P9" s="2" t="s">
        <v>64</v>
      </c>
      <c r="Q9" s="4" t="s">
        <v>65</v>
      </c>
      <c r="R9" s="4" t="s">
        <v>61</v>
      </c>
      <c r="S9" s="4" t="s">
        <v>66</v>
      </c>
    </row>
    <row r="10" spans="1:19" ht="75" customHeight="1" x14ac:dyDescent="0.35">
      <c r="A10" s="40" t="s">
        <v>54</v>
      </c>
      <c r="B10" s="2" t="s">
        <v>55</v>
      </c>
      <c r="C10" s="2" t="s">
        <v>21</v>
      </c>
      <c r="D10" s="2" t="s">
        <v>22</v>
      </c>
      <c r="E10" s="2" t="s">
        <v>22</v>
      </c>
      <c r="F10" s="2" t="s">
        <v>22</v>
      </c>
      <c r="G10" s="2" t="s">
        <v>23</v>
      </c>
      <c r="H10" s="200"/>
      <c r="I10" s="200"/>
      <c r="J10" s="5" t="s">
        <v>44</v>
      </c>
      <c r="K10" s="5" t="s">
        <v>27</v>
      </c>
      <c r="L10" s="2" t="s">
        <v>67</v>
      </c>
      <c r="M10" s="27">
        <v>3000000</v>
      </c>
      <c r="N10" s="5">
        <f t="shared" si="2"/>
        <v>750000</v>
      </c>
      <c r="O10" s="50">
        <v>269422</v>
      </c>
      <c r="P10" s="2" t="s">
        <v>68</v>
      </c>
      <c r="Q10" s="4" t="s">
        <v>69</v>
      </c>
      <c r="R10" s="4" t="s">
        <v>61</v>
      </c>
      <c r="S10" s="4" t="s">
        <v>70</v>
      </c>
    </row>
    <row r="11" spans="1:19" ht="75" customHeight="1" x14ac:dyDescent="0.35">
      <c r="A11" s="40" t="s">
        <v>54</v>
      </c>
      <c r="B11" s="2" t="s">
        <v>55</v>
      </c>
      <c r="C11" s="2" t="s">
        <v>21</v>
      </c>
      <c r="D11" s="2" t="s">
        <v>22</v>
      </c>
      <c r="E11" s="2" t="s">
        <v>22</v>
      </c>
      <c r="F11" s="2" t="s">
        <v>22</v>
      </c>
      <c r="G11" s="2" t="s">
        <v>23</v>
      </c>
      <c r="H11" s="200"/>
      <c r="I11" s="200"/>
      <c r="J11" s="5" t="s">
        <v>44</v>
      </c>
      <c r="K11" s="5" t="s">
        <v>27</v>
      </c>
      <c r="L11" s="2" t="s">
        <v>71</v>
      </c>
      <c r="M11" s="27">
        <v>5000000</v>
      </c>
      <c r="N11" s="5">
        <f t="shared" si="2"/>
        <v>1250000</v>
      </c>
      <c r="O11" s="50">
        <v>705365</v>
      </c>
      <c r="P11" s="2" t="s">
        <v>72</v>
      </c>
      <c r="Q11" s="4" t="s">
        <v>73</v>
      </c>
      <c r="R11" s="4" t="s">
        <v>61</v>
      </c>
      <c r="S11" s="4" t="s">
        <v>70</v>
      </c>
    </row>
    <row r="12" spans="1:19" ht="75" customHeight="1" x14ac:dyDescent="0.35">
      <c r="A12" s="40" t="s">
        <v>54</v>
      </c>
      <c r="B12" s="2" t="s">
        <v>55</v>
      </c>
      <c r="C12" s="2" t="s">
        <v>21</v>
      </c>
      <c r="D12" s="2" t="s">
        <v>22</v>
      </c>
      <c r="E12" s="2" t="s">
        <v>22</v>
      </c>
      <c r="F12" s="2" t="s">
        <v>22</v>
      </c>
      <c r="G12" s="2" t="s">
        <v>23</v>
      </c>
      <c r="H12" s="200"/>
      <c r="I12" s="200"/>
      <c r="J12" s="5" t="s">
        <v>44</v>
      </c>
      <c r="K12" s="5" t="s">
        <v>27</v>
      </c>
      <c r="L12" s="2" t="s">
        <v>74</v>
      </c>
      <c r="M12" s="27">
        <v>1350000</v>
      </c>
      <c r="N12" s="5">
        <f t="shared" si="2"/>
        <v>337500</v>
      </c>
      <c r="O12" s="50">
        <v>321877</v>
      </c>
      <c r="P12" s="2" t="s">
        <v>75</v>
      </c>
      <c r="Q12" s="4" t="s">
        <v>76</v>
      </c>
      <c r="R12" s="4" t="s">
        <v>61</v>
      </c>
      <c r="S12" s="4" t="s">
        <v>77</v>
      </c>
    </row>
    <row r="13" spans="1:19" ht="75" customHeight="1" x14ac:dyDescent="0.35">
      <c r="A13" s="40" t="s">
        <v>54</v>
      </c>
      <c r="B13" s="2" t="s">
        <v>55</v>
      </c>
      <c r="C13" s="2" t="s">
        <v>21</v>
      </c>
      <c r="D13" s="2" t="s">
        <v>22</v>
      </c>
      <c r="E13" s="2" t="s">
        <v>22</v>
      </c>
      <c r="F13" s="2" t="s">
        <v>22</v>
      </c>
      <c r="G13" s="2" t="s">
        <v>23</v>
      </c>
      <c r="H13" s="200"/>
      <c r="I13" s="200"/>
      <c r="J13" s="5" t="s">
        <v>44</v>
      </c>
      <c r="K13" s="5" t="s">
        <v>27</v>
      </c>
      <c r="L13" s="2" t="s">
        <v>78</v>
      </c>
      <c r="M13" s="27">
        <v>1350000</v>
      </c>
      <c r="N13" s="5">
        <f t="shared" si="2"/>
        <v>337500</v>
      </c>
      <c r="O13" s="50">
        <v>313570</v>
      </c>
      <c r="P13" s="2" t="s">
        <v>79</v>
      </c>
      <c r="Q13" s="4" t="s">
        <v>80</v>
      </c>
      <c r="R13" s="4" t="s">
        <v>61</v>
      </c>
      <c r="S13" s="4" t="s">
        <v>81</v>
      </c>
    </row>
    <row r="14" spans="1:19" ht="75" customHeight="1" x14ac:dyDescent="0.35">
      <c r="A14" s="40" t="s">
        <v>54</v>
      </c>
      <c r="B14" s="2" t="s">
        <v>55</v>
      </c>
      <c r="C14" s="2" t="s">
        <v>21</v>
      </c>
      <c r="D14" s="2" t="s">
        <v>22</v>
      </c>
      <c r="E14" s="2" t="s">
        <v>22</v>
      </c>
      <c r="F14" s="2" t="s">
        <v>22</v>
      </c>
      <c r="G14" s="2" t="s">
        <v>23</v>
      </c>
      <c r="H14" s="200" t="s">
        <v>82</v>
      </c>
      <c r="I14" s="200" t="s">
        <v>83</v>
      </c>
      <c r="J14" s="5" t="s">
        <v>44</v>
      </c>
      <c r="K14" s="5" t="s">
        <v>27</v>
      </c>
      <c r="L14" s="2" t="s">
        <v>84</v>
      </c>
      <c r="M14" s="26">
        <v>100</v>
      </c>
      <c r="N14" s="5">
        <f t="shared" si="2"/>
        <v>25</v>
      </c>
      <c r="O14" s="50">
        <v>29</v>
      </c>
      <c r="P14" s="2"/>
      <c r="Q14" s="4" t="str">
        <f t="shared" si="0"/>
        <v>No es necesario diligenciar esta celda</v>
      </c>
      <c r="R14" s="4"/>
      <c r="S14" s="4" t="str">
        <f t="shared" si="1"/>
        <v>No es necesario diligenciar esta celda</v>
      </c>
    </row>
    <row r="15" spans="1:19" ht="75" customHeight="1" x14ac:dyDescent="0.35">
      <c r="A15" s="40" t="s">
        <v>54</v>
      </c>
      <c r="B15" s="2" t="s">
        <v>55</v>
      </c>
      <c r="C15" s="2" t="s">
        <v>21</v>
      </c>
      <c r="D15" s="2" t="s">
        <v>22</v>
      </c>
      <c r="E15" s="2" t="s">
        <v>22</v>
      </c>
      <c r="F15" s="2" t="s">
        <v>22</v>
      </c>
      <c r="G15" s="2" t="s">
        <v>23</v>
      </c>
      <c r="H15" s="200"/>
      <c r="I15" s="200"/>
      <c r="J15" s="5" t="s">
        <v>44</v>
      </c>
      <c r="K15" s="5" t="s">
        <v>27</v>
      </c>
      <c r="L15" s="2" t="s">
        <v>85</v>
      </c>
      <c r="M15" s="26">
        <v>140</v>
      </c>
      <c r="N15" s="5">
        <f t="shared" si="2"/>
        <v>35</v>
      </c>
      <c r="O15" s="50">
        <v>42</v>
      </c>
      <c r="P15" s="2"/>
      <c r="Q15" s="4" t="str">
        <f t="shared" si="0"/>
        <v>No es necesario diligenciar esta celda</v>
      </c>
      <c r="R15" s="4"/>
      <c r="S15" s="4" t="str">
        <f t="shared" si="1"/>
        <v>No es necesario diligenciar esta celda</v>
      </c>
    </row>
    <row r="16" spans="1:19" ht="116" x14ac:dyDescent="0.35">
      <c r="A16" s="40" t="s">
        <v>54</v>
      </c>
      <c r="B16" s="2" t="s">
        <v>55</v>
      </c>
      <c r="C16" s="2" t="s">
        <v>21</v>
      </c>
      <c r="D16" s="2" t="s">
        <v>22</v>
      </c>
      <c r="E16" s="2" t="s">
        <v>22</v>
      </c>
      <c r="F16" s="2" t="s">
        <v>22</v>
      </c>
      <c r="G16" s="2" t="s">
        <v>23</v>
      </c>
      <c r="H16" s="200"/>
      <c r="I16" s="200"/>
      <c r="J16" s="5" t="s">
        <v>44</v>
      </c>
      <c r="K16" s="5" t="s">
        <v>27</v>
      </c>
      <c r="L16" s="2" t="s">
        <v>86</v>
      </c>
      <c r="M16" s="26">
        <v>140</v>
      </c>
      <c r="N16" s="5">
        <v>60</v>
      </c>
      <c r="O16" s="50">
        <v>21</v>
      </c>
      <c r="P16" s="2" t="s">
        <v>87</v>
      </c>
      <c r="Q16" s="4" t="s">
        <v>88</v>
      </c>
      <c r="R16" s="4" t="s">
        <v>61</v>
      </c>
      <c r="S16" s="4" t="s">
        <v>89</v>
      </c>
    </row>
    <row r="17" spans="1:19" ht="130.5" x14ac:dyDescent="0.35">
      <c r="A17" s="40" t="s">
        <v>54</v>
      </c>
      <c r="B17" s="2" t="s">
        <v>55</v>
      </c>
      <c r="C17" s="2" t="s">
        <v>21</v>
      </c>
      <c r="D17" s="2" t="s">
        <v>22</v>
      </c>
      <c r="E17" s="2" t="s">
        <v>22</v>
      </c>
      <c r="F17" s="2" t="s">
        <v>22</v>
      </c>
      <c r="G17" s="2" t="s">
        <v>23</v>
      </c>
      <c r="H17" s="200"/>
      <c r="I17" s="200"/>
      <c r="J17" s="5" t="s">
        <v>44</v>
      </c>
      <c r="K17" s="5" t="s">
        <v>27</v>
      </c>
      <c r="L17" s="2" t="s">
        <v>90</v>
      </c>
      <c r="M17" s="26">
        <v>120</v>
      </c>
      <c r="N17" s="5">
        <f t="shared" si="2"/>
        <v>30</v>
      </c>
      <c r="O17" s="50">
        <v>11</v>
      </c>
      <c r="P17" s="2" t="s">
        <v>91</v>
      </c>
      <c r="Q17" s="4" t="s">
        <v>92</v>
      </c>
      <c r="R17" s="4" t="s">
        <v>61</v>
      </c>
      <c r="S17" s="4" t="s">
        <v>93</v>
      </c>
    </row>
    <row r="18" spans="1:19" ht="87" x14ac:dyDescent="0.35">
      <c r="A18" s="40" t="s">
        <v>54</v>
      </c>
      <c r="B18" s="2" t="s">
        <v>55</v>
      </c>
      <c r="C18" s="2" t="s">
        <v>21</v>
      </c>
      <c r="D18" s="2" t="s">
        <v>22</v>
      </c>
      <c r="E18" s="2" t="s">
        <v>22</v>
      </c>
      <c r="F18" s="2" t="s">
        <v>22</v>
      </c>
      <c r="G18" s="2" t="s">
        <v>23</v>
      </c>
      <c r="H18" s="200"/>
      <c r="I18" s="200"/>
      <c r="J18" s="5" t="s">
        <v>26</v>
      </c>
      <c r="K18" s="5" t="s">
        <v>45</v>
      </c>
      <c r="L18" s="2" t="s">
        <v>94</v>
      </c>
      <c r="M18" s="26">
        <v>4</v>
      </c>
      <c r="N18" s="5">
        <f t="shared" si="2"/>
        <v>1</v>
      </c>
      <c r="O18" s="50">
        <v>-1</v>
      </c>
      <c r="P18" s="2"/>
      <c r="Q18" s="4" t="str">
        <f t="shared" si="0"/>
        <v>Escriba cuál fue el cuello de botella que se presento para no lograr el resultado planeado</v>
      </c>
      <c r="R18" s="4"/>
      <c r="S18" s="4" t="str">
        <f t="shared" si="1"/>
        <v>Favor escriba cuál va a ser el mecanismo de solución para ponerse al día en la ejecución del indicador</v>
      </c>
    </row>
    <row r="19" spans="1:19" ht="159.5" x14ac:dyDescent="0.35">
      <c r="A19" s="40" t="s">
        <v>54</v>
      </c>
      <c r="B19" s="2" t="s">
        <v>55</v>
      </c>
      <c r="C19" s="2" t="s">
        <v>21</v>
      </c>
      <c r="D19" s="2" t="s">
        <v>22</v>
      </c>
      <c r="E19" s="2" t="s">
        <v>22</v>
      </c>
      <c r="F19" s="2" t="s">
        <v>22</v>
      </c>
      <c r="G19" s="2" t="s">
        <v>23</v>
      </c>
      <c r="H19" s="200" t="s">
        <v>95</v>
      </c>
      <c r="I19" s="200" t="s">
        <v>96</v>
      </c>
      <c r="J19" s="5" t="s">
        <v>26</v>
      </c>
      <c r="K19" s="5" t="s">
        <v>45</v>
      </c>
      <c r="L19" s="2" t="s">
        <v>97</v>
      </c>
      <c r="M19" s="26">
        <v>88</v>
      </c>
      <c r="N19" s="5">
        <f t="shared" si="2"/>
        <v>22</v>
      </c>
      <c r="O19" s="50">
        <v>6</v>
      </c>
      <c r="P19" s="2" t="s">
        <v>98</v>
      </c>
      <c r="Q19" s="4" t="s">
        <v>99</v>
      </c>
      <c r="R19" s="4" t="s">
        <v>100</v>
      </c>
      <c r="S19" s="4" t="s">
        <v>101</v>
      </c>
    </row>
    <row r="20" spans="1:19" ht="87" x14ac:dyDescent="0.35">
      <c r="A20" s="40" t="s">
        <v>54</v>
      </c>
      <c r="B20" s="2" t="s">
        <v>55</v>
      </c>
      <c r="C20" s="2" t="s">
        <v>21</v>
      </c>
      <c r="D20" s="2" t="s">
        <v>22</v>
      </c>
      <c r="E20" s="2" t="s">
        <v>22</v>
      </c>
      <c r="F20" s="2" t="s">
        <v>22</v>
      </c>
      <c r="G20" s="2" t="s">
        <v>23</v>
      </c>
      <c r="H20" s="200"/>
      <c r="I20" s="200"/>
      <c r="J20" s="5" t="s">
        <v>26</v>
      </c>
      <c r="K20" s="5" t="s">
        <v>45</v>
      </c>
      <c r="L20" s="2" t="s">
        <v>102</v>
      </c>
      <c r="M20" s="26">
        <v>132</v>
      </c>
      <c r="N20" s="5">
        <f t="shared" si="2"/>
        <v>33</v>
      </c>
      <c r="O20" s="50">
        <v>44</v>
      </c>
      <c r="P20" s="2"/>
      <c r="Q20" s="4" t="str">
        <f t="shared" si="0"/>
        <v>No es necesario diligenciar esta celda</v>
      </c>
      <c r="R20" s="4"/>
      <c r="S20" s="4" t="str">
        <f t="shared" si="1"/>
        <v>No es necesario diligenciar esta celda</v>
      </c>
    </row>
    <row r="21" spans="1:19" ht="174" x14ac:dyDescent="0.35">
      <c r="A21" s="40" t="s">
        <v>54</v>
      </c>
      <c r="B21" s="2" t="s">
        <v>55</v>
      </c>
      <c r="C21" s="2" t="s">
        <v>21</v>
      </c>
      <c r="D21" s="2" t="s">
        <v>22</v>
      </c>
      <c r="E21" s="2" t="s">
        <v>22</v>
      </c>
      <c r="F21" s="2" t="s">
        <v>22</v>
      </c>
      <c r="G21" s="2" t="s">
        <v>23</v>
      </c>
      <c r="H21" s="200"/>
      <c r="I21" s="200"/>
      <c r="J21" s="5" t="s">
        <v>26</v>
      </c>
      <c r="K21" s="5" t="s">
        <v>45</v>
      </c>
      <c r="L21" s="2" t="s">
        <v>103</v>
      </c>
      <c r="M21" s="26">
        <v>1320</v>
      </c>
      <c r="N21" s="5">
        <f t="shared" si="2"/>
        <v>330</v>
      </c>
      <c r="O21" s="50">
        <v>12</v>
      </c>
      <c r="P21" s="2" t="s">
        <v>104</v>
      </c>
      <c r="Q21" s="4" t="s">
        <v>105</v>
      </c>
      <c r="R21" s="4" t="s">
        <v>48</v>
      </c>
      <c r="S21" s="4" t="s">
        <v>106</v>
      </c>
    </row>
    <row r="22" spans="1:19" ht="87" x14ac:dyDescent="0.35">
      <c r="A22" s="40" t="s">
        <v>54</v>
      </c>
      <c r="B22" s="2" t="s">
        <v>55</v>
      </c>
      <c r="C22" s="2" t="s">
        <v>21</v>
      </c>
      <c r="D22" s="2" t="s">
        <v>22</v>
      </c>
      <c r="E22" s="2" t="s">
        <v>22</v>
      </c>
      <c r="F22" s="2" t="s">
        <v>22</v>
      </c>
      <c r="G22" s="2" t="s">
        <v>23</v>
      </c>
      <c r="H22" s="200"/>
      <c r="I22" s="200"/>
      <c r="J22" s="5" t="s">
        <v>26</v>
      </c>
      <c r="K22" s="5" t="s">
        <v>45</v>
      </c>
      <c r="L22" s="2" t="s">
        <v>107</v>
      </c>
      <c r="M22" s="26">
        <v>200</v>
      </c>
      <c r="N22" s="5">
        <f t="shared" si="2"/>
        <v>50</v>
      </c>
      <c r="O22" s="50">
        <v>60</v>
      </c>
      <c r="P22" s="2"/>
      <c r="Q22" s="4" t="str">
        <f t="shared" si="0"/>
        <v>No es necesario diligenciar esta celda</v>
      </c>
      <c r="R22" s="4"/>
      <c r="S22" s="4" t="str">
        <f t="shared" si="1"/>
        <v>No es necesario diligenciar esta celda</v>
      </c>
    </row>
    <row r="23" spans="1:19" ht="43.5" x14ac:dyDescent="0.35">
      <c r="A23" s="40" t="s">
        <v>108</v>
      </c>
      <c r="B23" s="2" t="s">
        <v>109</v>
      </c>
      <c r="C23" s="2" t="s">
        <v>21</v>
      </c>
      <c r="D23" s="2" t="s">
        <v>22</v>
      </c>
      <c r="E23" s="2" t="s">
        <v>22</v>
      </c>
      <c r="F23" s="2" t="s">
        <v>22</v>
      </c>
      <c r="G23" s="2" t="s">
        <v>23</v>
      </c>
      <c r="H23" s="200" t="s">
        <v>110</v>
      </c>
      <c r="I23" s="200" t="s">
        <v>111</v>
      </c>
      <c r="J23" s="5" t="s">
        <v>26</v>
      </c>
      <c r="K23" s="5" t="s">
        <v>27</v>
      </c>
      <c r="L23" s="2" t="s">
        <v>112</v>
      </c>
      <c r="M23" s="26">
        <v>1</v>
      </c>
      <c r="N23" s="5">
        <v>1</v>
      </c>
      <c r="O23" s="5">
        <v>1</v>
      </c>
      <c r="P23" s="2" t="s">
        <v>113</v>
      </c>
      <c r="Q23" s="39" t="str">
        <f t="shared" si="0"/>
        <v>No es necesario diligenciar esta celda</v>
      </c>
      <c r="R23" s="39"/>
      <c r="S23" s="39" t="str">
        <f t="shared" si="1"/>
        <v>No es necesario diligenciar esta celda</v>
      </c>
    </row>
    <row r="24" spans="1:19" ht="87" x14ac:dyDescent="0.35">
      <c r="A24" s="40" t="s">
        <v>108</v>
      </c>
      <c r="B24" s="2" t="s">
        <v>109</v>
      </c>
      <c r="C24" s="2" t="s">
        <v>21</v>
      </c>
      <c r="D24" s="2" t="s">
        <v>22</v>
      </c>
      <c r="E24" s="2" t="s">
        <v>22</v>
      </c>
      <c r="F24" s="2" t="s">
        <v>22</v>
      </c>
      <c r="G24" s="2" t="s">
        <v>23</v>
      </c>
      <c r="H24" s="200"/>
      <c r="I24" s="200"/>
      <c r="J24" s="5" t="s">
        <v>26</v>
      </c>
      <c r="K24" s="5" t="s">
        <v>114</v>
      </c>
      <c r="L24" s="2" t="s">
        <v>115</v>
      </c>
      <c r="M24" s="26">
        <v>1</v>
      </c>
      <c r="N24" s="5">
        <v>0</v>
      </c>
      <c r="O24" s="5">
        <v>0</v>
      </c>
      <c r="P24" s="2" t="s">
        <v>116</v>
      </c>
      <c r="Q24" s="39" t="str">
        <f t="shared" si="0"/>
        <v>No es necesario diligenciar esta celda</v>
      </c>
      <c r="R24" s="39"/>
      <c r="S24" s="39" t="str">
        <f t="shared" si="1"/>
        <v>No es necesario diligenciar esta celda</v>
      </c>
    </row>
    <row r="25" spans="1:19" ht="87" x14ac:dyDescent="0.35">
      <c r="A25" s="40" t="s">
        <v>108</v>
      </c>
      <c r="B25" s="2" t="s">
        <v>109</v>
      </c>
      <c r="C25" s="2" t="s">
        <v>21</v>
      </c>
      <c r="D25" s="2" t="s">
        <v>22</v>
      </c>
      <c r="E25" s="2" t="s">
        <v>22</v>
      </c>
      <c r="F25" s="2" t="s">
        <v>22</v>
      </c>
      <c r="G25" s="2" t="s">
        <v>23</v>
      </c>
      <c r="H25" s="200" t="s">
        <v>117</v>
      </c>
      <c r="I25" s="200" t="s">
        <v>118</v>
      </c>
      <c r="J25" s="5" t="s">
        <v>26</v>
      </c>
      <c r="K25" s="5" t="s">
        <v>114</v>
      </c>
      <c r="L25" s="2" t="s">
        <v>119</v>
      </c>
      <c r="M25" s="26">
        <v>1</v>
      </c>
      <c r="N25" s="5">
        <v>1</v>
      </c>
      <c r="O25" s="5">
        <v>1</v>
      </c>
      <c r="P25" s="2" t="s">
        <v>120</v>
      </c>
      <c r="Q25" s="39" t="str">
        <f t="shared" si="0"/>
        <v>No es necesario diligenciar esta celda</v>
      </c>
      <c r="R25" s="39"/>
      <c r="S25" s="39" t="str">
        <f t="shared" si="1"/>
        <v>No es necesario diligenciar esta celda</v>
      </c>
    </row>
    <row r="26" spans="1:19" ht="60" customHeight="1" x14ac:dyDescent="0.35">
      <c r="A26" s="40" t="s">
        <v>108</v>
      </c>
      <c r="B26" s="2" t="s">
        <v>109</v>
      </c>
      <c r="C26" s="2" t="s">
        <v>21</v>
      </c>
      <c r="D26" s="2" t="s">
        <v>22</v>
      </c>
      <c r="E26" s="2" t="s">
        <v>22</v>
      </c>
      <c r="F26" s="2" t="s">
        <v>22</v>
      </c>
      <c r="G26" s="2" t="s">
        <v>23</v>
      </c>
      <c r="H26" s="200"/>
      <c r="I26" s="200"/>
      <c r="J26" s="5" t="s">
        <v>26</v>
      </c>
      <c r="K26" s="5" t="s">
        <v>114</v>
      </c>
      <c r="L26" s="2" t="s">
        <v>121</v>
      </c>
      <c r="M26" s="26">
        <v>1</v>
      </c>
      <c r="N26" s="5">
        <v>1</v>
      </c>
      <c r="O26" s="5">
        <v>1</v>
      </c>
      <c r="P26" s="2" t="s">
        <v>122</v>
      </c>
      <c r="Q26" s="39" t="str">
        <f t="shared" si="0"/>
        <v>No es necesario diligenciar esta celda</v>
      </c>
      <c r="R26" s="39"/>
      <c r="S26" s="39" t="str">
        <f t="shared" si="1"/>
        <v>No es necesario diligenciar esta celda</v>
      </c>
    </row>
    <row r="27" spans="1:19" ht="120" customHeight="1" x14ac:dyDescent="0.35">
      <c r="A27" s="40" t="s">
        <v>108</v>
      </c>
      <c r="B27" s="2" t="s">
        <v>109</v>
      </c>
      <c r="C27" s="2" t="s">
        <v>21</v>
      </c>
      <c r="D27" s="2" t="s">
        <v>22</v>
      </c>
      <c r="E27" s="2" t="s">
        <v>22</v>
      </c>
      <c r="F27" s="2" t="s">
        <v>22</v>
      </c>
      <c r="G27" s="2" t="s">
        <v>23</v>
      </c>
      <c r="H27" s="200"/>
      <c r="I27" s="200"/>
      <c r="J27" s="5" t="s">
        <v>26</v>
      </c>
      <c r="K27" s="5" t="s">
        <v>114</v>
      </c>
      <c r="L27" s="2" t="s">
        <v>123</v>
      </c>
      <c r="M27" s="26">
        <v>1</v>
      </c>
      <c r="N27" s="5">
        <v>0</v>
      </c>
      <c r="O27" s="5">
        <v>0</v>
      </c>
      <c r="P27" s="2" t="s">
        <v>124</v>
      </c>
      <c r="Q27" s="39" t="str">
        <f t="shared" si="0"/>
        <v>No es necesario diligenciar esta celda</v>
      </c>
      <c r="R27" s="39"/>
      <c r="S27" s="39" t="str">
        <f t="shared" si="1"/>
        <v>No es necesario diligenciar esta celda</v>
      </c>
    </row>
    <row r="28" spans="1:19" ht="90" customHeight="1" x14ac:dyDescent="0.35">
      <c r="A28" s="40" t="s">
        <v>108</v>
      </c>
      <c r="B28" s="2" t="s">
        <v>109</v>
      </c>
      <c r="C28" s="2" t="s">
        <v>21</v>
      </c>
      <c r="D28" s="2" t="s">
        <v>22</v>
      </c>
      <c r="E28" s="2" t="s">
        <v>22</v>
      </c>
      <c r="F28" s="2" t="s">
        <v>22</v>
      </c>
      <c r="G28" s="2" t="s">
        <v>23</v>
      </c>
      <c r="H28" s="200"/>
      <c r="I28" s="200"/>
      <c r="J28" s="5" t="s">
        <v>26</v>
      </c>
      <c r="K28" s="5" t="s">
        <v>114</v>
      </c>
      <c r="L28" s="2" t="s">
        <v>125</v>
      </c>
      <c r="M28" s="26">
        <v>1</v>
      </c>
      <c r="N28" s="5">
        <v>0</v>
      </c>
      <c r="O28" s="5">
        <v>0</v>
      </c>
      <c r="P28" s="2" t="s">
        <v>126</v>
      </c>
      <c r="Q28" s="39" t="str">
        <f t="shared" si="0"/>
        <v>No es necesario diligenciar esta celda</v>
      </c>
      <c r="R28" s="39"/>
      <c r="S28" s="39" t="str">
        <f t="shared" si="1"/>
        <v>No es necesario diligenciar esta celda</v>
      </c>
    </row>
    <row r="29" spans="1:19" ht="75" customHeight="1" x14ac:dyDescent="0.35">
      <c r="A29" s="40" t="s">
        <v>108</v>
      </c>
      <c r="B29" s="2" t="s">
        <v>109</v>
      </c>
      <c r="C29" s="2" t="s">
        <v>21</v>
      </c>
      <c r="D29" s="2" t="s">
        <v>22</v>
      </c>
      <c r="E29" s="2" t="s">
        <v>22</v>
      </c>
      <c r="F29" s="2" t="s">
        <v>22</v>
      </c>
      <c r="G29" s="2" t="s">
        <v>23</v>
      </c>
      <c r="H29" s="2" t="s">
        <v>127</v>
      </c>
      <c r="I29" s="2" t="s">
        <v>128</v>
      </c>
      <c r="J29" s="5" t="s">
        <v>26</v>
      </c>
      <c r="K29" s="5" t="s">
        <v>114</v>
      </c>
      <c r="L29" s="2" t="s">
        <v>129</v>
      </c>
      <c r="M29" s="26">
        <v>1</v>
      </c>
      <c r="N29" s="5">
        <v>0</v>
      </c>
      <c r="O29" s="5">
        <v>0</v>
      </c>
      <c r="P29" s="2" t="s">
        <v>126</v>
      </c>
      <c r="Q29" s="39" t="str">
        <f t="shared" si="0"/>
        <v>No es necesario diligenciar esta celda</v>
      </c>
      <c r="R29" s="39"/>
      <c r="S29" s="39" t="str">
        <f t="shared" si="1"/>
        <v>No es necesario diligenciar esta celda</v>
      </c>
    </row>
    <row r="30" spans="1:19" ht="72.5" x14ac:dyDescent="0.35">
      <c r="A30" s="40" t="s">
        <v>130</v>
      </c>
      <c r="B30" s="2" t="s">
        <v>131</v>
      </c>
      <c r="C30" s="2" t="s">
        <v>21</v>
      </c>
      <c r="D30" s="2" t="s">
        <v>22</v>
      </c>
      <c r="E30" s="2" t="s">
        <v>22</v>
      </c>
      <c r="F30" s="2" t="s">
        <v>22</v>
      </c>
      <c r="G30" s="2" t="s">
        <v>23</v>
      </c>
      <c r="H30" s="200" t="s">
        <v>132</v>
      </c>
      <c r="I30" s="200" t="s">
        <v>133</v>
      </c>
      <c r="J30" s="5" t="s">
        <v>134</v>
      </c>
      <c r="K30" s="5" t="s">
        <v>135</v>
      </c>
      <c r="L30" s="2" t="s">
        <v>136</v>
      </c>
      <c r="M30" s="26">
        <v>4</v>
      </c>
      <c r="N30" s="5">
        <v>1</v>
      </c>
      <c r="O30" s="5">
        <v>1</v>
      </c>
      <c r="P30" s="2" t="s">
        <v>137</v>
      </c>
      <c r="Q30" s="39" t="str">
        <f t="shared" si="0"/>
        <v>No es necesario diligenciar esta celda</v>
      </c>
      <c r="R30" s="39"/>
      <c r="S30" s="39" t="str">
        <f t="shared" si="1"/>
        <v>No es necesario diligenciar esta celda</v>
      </c>
    </row>
    <row r="31" spans="1:19" ht="72.5" x14ac:dyDescent="0.35">
      <c r="A31" s="40" t="s">
        <v>130</v>
      </c>
      <c r="B31" s="2" t="s">
        <v>131</v>
      </c>
      <c r="C31" s="2" t="s">
        <v>21</v>
      </c>
      <c r="D31" s="2" t="s">
        <v>22</v>
      </c>
      <c r="E31" s="2" t="s">
        <v>22</v>
      </c>
      <c r="F31" s="2" t="s">
        <v>22</v>
      </c>
      <c r="G31" s="2" t="s">
        <v>23</v>
      </c>
      <c r="H31" s="200"/>
      <c r="I31" s="200"/>
      <c r="J31" s="5" t="s">
        <v>134</v>
      </c>
      <c r="K31" s="5" t="s">
        <v>135</v>
      </c>
      <c r="L31" s="2" t="s">
        <v>138</v>
      </c>
      <c r="M31" s="26">
        <v>12</v>
      </c>
      <c r="N31" s="5">
        <v>3</v>
      </c>
      <c r="O31" s="5">
        <v>3</v>
      </c>
      <c r="P31" s="2" t="s">
        <v>139</v>
      </c>
      <c r="Q31" s="39" t="str">
        <f t="shared" si="0"/>
        <v>No es necesario diligenciar esta celda</v>
      </c>
      <c r="R31" s="39"/>
      <c r="S31" s="39" t="str">
        <f t="shared" si="1"/>
        <v>No es necesario diligenciar esta celda</v>
      </c>
    </row>
    <row r="32" spans="1:19" ht="72.5" x14ac:dyDescent="0.35">
      <c r="A32" s="40" t="s">
        <v>130</v>
      </c>
      <c r="B32" s="2" t="s">
        <v>131</v>
      </c>
      <c r="C32" s="2" t="s">
        <v>21</v>
      </c>
      <c r="D32" s="2" t="s">
        <v>22</v>
      </c>
      <c r="E32" s="2" t="s">
        <v>22</v>
      </c>
      <c r="F32" s="2" t="s">
        <v>22</v>
      </c>
      <c r="G32" s="2" t="s">
        <v>23</v>
      </c>
      <c r="H32" s="200"/>
      <c r="I32" s="200"/>
      <c r="J32" s="5" t="s">
        <v>134</v>
      </c>
      <c r="K32" s="5" t="s">
        <v>135</v>
      </c>
      <c r="L32" s="2" t="s">
        <v>140</v>
      </c>
      <c r="M32" s="26">
        <v>12</v>
      </c>
      <c r="N32" s="5">
        <v>3</v>
      </c>
      <c r="O32" s="5">
        <v>3</v>
      </c>
      <c r="P32" s="2" t="s">
        <v>141</v>
      </c>
      <c r="Q32" s="39" t="str">
        <f t="shared" si="0"/>
        <v>No es necesario diligenciar esta celda</v>
      </c>
      <c r="R32" s="39"/>
      <c r="S32" s="39" t="str">
        <f t="shared" si="1"/>
        <v>No es necesario diligenciar esta celda</v>
      </c>
    </row>
    <row r="33" spans="1:19" ht="72.5" x14ac:dyDescent="0.35">
      <c r="A33" s="40" t="s">
        <v>130</v>
      </c>
      <c r="B33" s="2" t="s">
        <v>131</v>
      </c>
      <c r="C33" s="2" t="s">
        <v>21</v>
      </c>
      <c r="D33" s="2" t="s">
        <v>22</v>
      </c>
      <c r="E33" s="2" t="s">
        <v>22</v>
      </c>
      <c r="F33" s="2" t="s">
        <v>22</v>
      </c>
      <c r="G33" s="2" t="s">
        <v>23</v>
      </c>
      <c r="H33" s="200"/>
      <c r="I33" s="200"/>
      <c r="J33" s="5" t="s">
        <v>134</v>
      </c>
      <c r="K33" s="5" t="s">
        <v>135</v>
      </c>
      <c r="L33" s="2" t="s">
        <v>142</v>
      </c>
      <c r="M33" s="26">
        <v>12</v>
      </c>
      <c r="N33" s="5">
        <v>3</v>
      </c>
      <c r="O33" s="5">
        <v>3</v>
      </c>
      <c r="P33" s="2" t="s">
        <v>143</v>
      </c>
      <c r="Q33" s="39" t="str">
        <f t="shared" si="0"/>
        <v>No es necesario diligenciar esta celda</v>
      </c>
      <c r="R33" s="39"/>
      <c r="S33" s="39" t="str">
        <f t="shared" si="1"/>
        <v>No es necesario diligenciar esta celda</v>
      </c>
    </row>
    <row r="34" spans="1:19" ht="87" x14ac:dyDescent="0.35">
      <c r="A34" s="40" t="s">
        <v>144</v>
      </c>
      <c r="B34" s="2" t="s">
        <v>131</v>
      </c>
      <c r="C34" s="2" t="s">
        <v>21</v>
      </c>
      <c r="D34" s="2" t="s">
        <v>22</v>
      </c>
      <c r="E34" s="2" t="s">
        <v>22</v>
      </c>
      <c r="F34" s="2" t="s">
        <v>22</v>
      </c>
      <c r="G34" s="2" t="s">
        <v>23</v>
      </c>
      <c r="H34" s="200" t="s">
        <v>145</v>
      </c>
      <c r="I34" s="200" t="s">
        <v>146</v>
      </c>
      <c r="J34" s="5" t="s">
        <v>26</v>
      </c>
      <c r="K34" s="5" t="s">
        <v>114</v>
      </c>
      <c r="L34" s="2" t="s">
        <v>147</v>
      </c>
      <c r="M34" s="26">
        <v>1</v>
      </c>
      <c r="N34" s="5">
        <v>1</v>
      </c>
      <c r="O34" s="5">
        <v>1</v>
      </c>
      <c r="P34" s="2" t="s">
        <v>148</v>
      </c>
      <c r="Q34" s="39" t="str">
        <f t="shared" si="0"/>
        <v>No es necesario diligenciar esta celda</v>
      </c>
      <c r="R34" s="39"/>
      <c r="S34" s="39" t="str">
        <f t="shared" si="1"/>
        <v>No es necesario diligenciar esta celda</v>
      </c>
    </row>
    <row r="35" spans="1:19" ht="87" x14ac:dyDescent="0.35">
      <c r="A35" s="40" t="s">
        <v>144</v>
      </c>
      <c r="B35" s="2" t="s">
        <v>131</v>
      </c>
      <c r="C35" s="2" t="s">
        <v>21</v>
      </c>
      <c r="D35" s="2" t="s">
        <v>22</v>
      </c>
      <c r="E35" s="2" t="s">
        <v>22</v>
      </c>
      <c r="F35" s="2" t="s">
        <v>22</v>
      </c>
      <c r="G35" s="2" t="s">
        <v>23</v>
      </c>
      <c r="H35" s="200"/>
      <c r="I35" s="200"/>
      <c r="J35" s="5" t="s">
        <v>26</v>
      </c>
      <c r="K35" s="5" t="s">
        <v>114</v>
      </c>
      <c r="L35" s="2" t="s">
        <v>149</v>
      </c>
      <c r="M35" s="26">
        <v>1</v>
      </c>
      <c r="N35" s="5">
        <v>0</v>
      </c>
      <c r="O35" s="5">
        <v>0</v>
      </c>
      <c r="P35" s="2" t="s">
        <v>150</v>
      </c>
      <c r="Q35" s="39" t="str">
        <f t="shared" ref="Q35:Q66" si="3">+IF(O35&lt;N35,"Escriba cuál fue el cuello de botella que se presento para no lograr el resultado planeado","No es necesario diligenciar esta celda")</f>
        <v>No es necesario diligenciar esta celda</v>
      </c>
      <c r="R35" s="39"/>
      <c r="S35" s="39" t="str">
        <f t="shared" si="1"/>
        <v>No es necesario diligenciar esta celda</v>
      </c>
    </row>
    <row r="36" spans="1:19" ht="87" x14ac:dyDescent="0.35">
      <c r="A36" s="40" t="s">
        <v>144</v>
      </c>
      <c r="B36" s="2" t="s">
        <v>131</v>
      </c>
      <c r="C36" s="2" t="s">
        <v>21</v>
      </c>
      <c r="D36" s="2" t="s">
        <v>22</v>
      </c>
      <c r="E36" s="2" t="s">
        <v>22</v>
      </c>
      <c r="F36" s="2" t="s">
        <v>22</v>
      </c>
      <c r="G36" s="2" t="s">
        <v>23</v>
      </c>
      <c r="H36" s="200"/>
      <c r="I36" s="200"/>
      <c r="J36" s="5" t="s">
        <v>26</v>
      </c>
      <c r="K36" s="5" t="s">
        <v>114</v>
      </c>
      <c r="L36" s="2" t="s">
        <v>151</v>
      </c>
      <c r="M36" s="26">
        <v>1</v>
      </c>
      <c r="N36" s="5">
        <v>0</v>
      </c>
      <c r="O36" s="5">
        <v>0</v>
      </c>
      <c r="P36" s="2" t="s">
        <v>152</v>
      </c>
      <c r="Q36" s="39" t="str">
        <f t="shared" si="3"/>
        <v>No es necesario diligenciar esta celda</v>
      </c>
      <c r="R36" s="39"/>
      <c r="S36" s="39" t="str">
        <f t="shared" si="1"/>
        <v>No es necesario diligenciar esta celda</v>
      </c>
    </row>
    <row r="37" spans="1:19" ht="87" x14ac:dyDescent="0.35">
      <c r="A37" s="40" t="s">
        <v>144</v>
      </c>
      <c r="B37" s="2" t="s">
        <v>131</v>
      </c>
      <c r="C37" s="2" t="s">
        <v>21</v>
      </c>
      <c r="D37" s="2" t="s">
        <v>22</v>
      </c>
      <c r="E37" s="2" t="s">
        <v>22</v>
      </c>
      <c r="F37" s="2" t="s">
        <v>22</v>
      </c>
      <c r="G37" s="2" t="s">
        <v>23</v>
      </c>
      <c r="H37" s="200"/>
      <c r="I37" s="200"/>
      <c r="J37" s="5" t="s">
        <v>26</v>
      </c>
      <c r="K37" s="5" t="s">
        <v>114</v>
      </c>
      <c r="L37" s="2" t="s">
        <v>153</v>
      </c>
      <c r="M37" s="28">
        <v>1</v>
      </c>
      <c r="N37" s="5">
        <v>0</v>
      </c>
      <c r="O37" s="5">
        <v>1</v>
      </c>
      <c r="P37" s="2" t="s">
        <v>154</v>
      </c>
      <c r="Q37" s="39" t="str">
        <f t="shared" si="3"/>
        <v>No es necesario diligenciar esta celda</v>
      </c>
      <c r="R37" s="39"/>
      <c r="S37" s="39" t="str">
        <f t="shared" si="1"/>
        <v>No es necesario diligenciar esta celda</v>
      </c>
    </row>
    <row r="38" spans="1:19" ht="15" customHeight="1" x14ac:dyDescent="0.35">
      <c r="A38" s="40" t="s">
        <v>144</v>
      </c>
      <c r="B38" s="2" t="s">
        <v>131</v>
      </c>
      <c r="C38" s="2" t="s">
        <v>21</v>
      </c>
      <c r="D38" s="2" t="s">
        <v>22</v>
      </c>
      <c r="E38" s="2" t="s">
        <v>22</v>
      </c>
      <c r="F38" s="2" t="s">
        <v>22</v>
      </c>
      <c r="G38" s="2" t="s">
        <v>23</v>
      </c>
      <c r="H38" s="200" t="s">
        <v>155</v>
      </c>
      <c r="I38" s="200" t="s">
        <v>156</v>
      </c>
      <c r="J38" s="5" t="s">
        <v>26</v>
      </c>
      <c r="K38" s="5" t="s">
        <v>114</v>
      </c>
      <c r="L38" s="2" t="s">
        <v>147</v>
      </c>
      <c r="M38" s="26">
        <v>1</v>
      </c>
      <c r="N38" s="5">
        <v>1</v>
      </c>
      <c r="O38" s="5">
        <v>0</v>
      </c>
      <c r="P38" s="2" t="s">
        <v>157</v>
      </c>
      <c r="Q38" s="39" t="str">
        <f t="shared" si="3"/>
        <v>Escriba cuál fue el cuello de botella que se presento para no lograr el resultado planeado</v>
      </c>
      <c r="R38" s="39"/>
      <c r="S38" s="39" t="str">
        <f t="shared" si="1"/>
        <v>Favor escriba cuál va a ser el mecanismo de solución para ponerse al día en la ejecución del indicador</v>
      </c>
    </row>
    <row r="39" spans="1:19" ht="87" x14ac:dyDescent="0.35">
      <c r="A39" s="40" t="s">
        <v>144</v>
      </c>
      <c r="B39" s="2" t="s">
        <v>131</v>
      </c>
      <c r="C39" s="2" t="s">
        <v>21</v>
      </c>
      <c r="D39" s="2" t="s">
        <v>22</v>
      </c>
      <c r="E39" s="2" t="s">
        <v>22</v>
      </c>
      <c r="F39" s="2" t="s">
        <v>22</v>
      </c>
      <c r="G39" s="2" t="s">
        <v>23</v>
      </c>
      <c r="H39" s="200"/>
      <c r="I39" s="200"/>
      <c r="J39" s="5" t="s">
        <v>26</v>
      </c>
      <c r="K39" s="5" t="s">
        <v>114</v>
      </c>
      <c r="L39" s="2" t="s">
        <v>149</v>
      </c>
      <c r="M39" s="26">
        <v>1</v>
      </c>
      <c r="N39" s="5">
        <v>0</v>
      </c>
      <c r="O39" s="5">
        <v>0</v>
      </c>
      <c r="P39" s="2" t="s">
        <v>150</v>
      </c>
      <c r="Q39" s="39" t="str">
        <f t="shared" si="3"/>
        <v>No es necesario diligenciar esta celda</v>
      </c>
      <c r="R39" s="39"/>
      <c r="S39" s="39" t="str">
        <f t="shared" si="1"/>
        <v>No es necesario diligenciar esta celda</v>
      </c>
    </row>
    <row r="40" spans="1:19" ht="87" x14ac:dyDescent="0.35">
      <c r="A40" s="40" t="s">
        <v>144</v>
      </c>
      <c r="B40" s="2" t="s">
        <v>131</v>
      </c>
      <c r="C40" s="2" t="s">
        <v>21</v>
      </c>
      <c r="D40" s="2" t="s">
        <v>22</v>
      </c>
      <c r="E40" s="2" t="s">
        <v>22</v>
      </c>
      <c r="F40" s="2" t="s">
        <v>22</v>
      </c>
      <c r="G40" s="2" t="s">
        <v>23</v>
      </c>
      <c r="H40" s="200"/>
      <c r="I40" s="200"/>
      <c r="J40" s="5" t="s">
        <v>26</v>
      </c>
      <c r="K40" s="5" t="s">
        <v>114</v>
      </c>
      <c r="L40" s="2" t="s">
        <v>151</v>
      </c>
      <c r="M40" s="26">
        <v>1</v>
      </c>
      <c r="N40" s="5">
        <v>0</v>
      </c>
      <c r="O40" s="5">
        <v>0</v>
      </c>
      <c r="P40" s="2" t="s">
        <v>152</v>
      </c>
      <c r="Q40" s="39" t="str">
        <f t="shared" si="3"/>
        <v>No es necesario diligenciar esta celda</v>
      </c>
      <c r="R40" s="39"/>
      <c r="S40" s="39" t="str">
        <f t="shared" si="1"/>
        <v>No es necesario diligenciar esta celda</v>
      </c>
    </row>
    <row r="41" spans="1:19" ht="87" x14ac:dyDescent="0.35">
      <c r="A41" s="40" t="s">
        <v>144</v>
      </c>
      <c r="B41" s="2" t="s">
        <v>131</v>
      </c>
      <c r="C41" s="2" t="s">
        <v>21</v>
      </c>
      <c r="D41" s="2" t="s">
        <v>22</v>
      </c>
      <c r="E41" s="2" t="s">
        <v>22</v>
      </c>
      <c r="F41" s="2" t="s">
        <v>22</v>
      </c>
      <c r="G41" s="2" t="s">
        <v>23</v>
      </c>
      <c r="H41" s="200"/>
      <c r="I41" s="200"/>
      <c r="J41" s="5" t="s">
        <v>26</v>
      </c>
      <c r="K41" s="5" t="s">
        <v>114</v>
      </c>
      <c r="L41" s="2" t="s">
        <v>153</v>
      </c>
      <c r="M41" s="28">
        <v>1</v>
      </c>
      <c r="N41" s="5">
        <v>0</v>
      </c>
      <c r="O41" s="5">
        <v>1</v>
      </c>
      <c r="P41" s="2" t="s">
        <v>158</v>
      </c>
      <c r="Q41" s="39" t="str">
        <f t="shared" si="3"/>
        <v>No es necesario diligenciar esta celda</v>
      </c>
      <c r="R41" s="39"/>
      <c r="S41" s="39" t="str">
        <f t="shared" si="1"/>
        <v>No es necesario diligenciar esta celda</v>
      </c>
    </row>
    <row r="42" spans="1:19" ht="15" customHeight="1" x14ac:dyDescent="0.35">
      <c r="A42" s="40" t="s">
        <v>144</v>
      </c>
      <c r="B42" s="2" t="s">
        <v>131</v>
      </c>
      <c r="C42" s="2" t="s">
        <v>21</v>
      </c>
      <c r="D42" s="2" t="s">
        <v>22</v>
      </c>
      <c r="E42" s="2" t="s">
        <v>22</v>
      </c>
      <c r="F42" s="2" t="s">
        <v>22</v>
      </c>
      <c r="G42" s="2" t="s">
        <v>23</v>
      </c>
      <c r="H42" s="200" t="s">
        <v>159</v>
      </c>
      <c r="I42" s="200" t="s">
        <v>160</v>
      </c>
      <c r="J42" s="5" t="s">
        <v>26</v>
      </c>
      <c r="K42" s="5" t="s">
        <v>114</v>
      </c>
      <c r="L42" s="2" t="s">
        <v>147</v>
      </c>
      <c r="M42" s="26">
        <v>1</v>
      </c>
      <c r="N42" s="5">
        <v>1</v>
      </c>
      <c r="O42" s="5">
        <v>0</v>
      </c>
      <c r="P42" s="2" t="s">
        <v>157</v>
      </c>
      <c r="Q42" s="39" t="str">
        <f t="shared" si="3"/>
        <v>Escriba cuál fue el cuello de botella que se presento para no lograr el resultado planeado</v>
      </c>
      <c r="R42" s="39"/>
      <c r="S42" s="39" t="str">
        <f t="shared" si="1"/>
        <v>Favor escriba cuál va a ser el mecanismo de solución para ponerse al día en la ejecución del indicador</v>
      </c>
    </row>
    <row r="43" spans="1:19" ht="87" x14ac:dyDescent="0.35">
      <c r="A43" s="40" t="s">
        <v>144</v>
      </c>
      <c r="B43" s="2" t="s">
        <v>131</v>
      </c>
      <c r="C43" s="2" t="s">
        <v>21</v>
      </c>
      <c r="D43" s="2" t="s">
        <v>22</v>
      </c>
      <c r="E43" s="2" t="s">
        <v>22</v>
      </c>
      <c r="F43" s="2" t="s">
        <v>22</v>
      </c>
      <c r="G43" s="2" t="s">
        <v>23</v>
      </c>
      <c r="H43" s="200"/>
      <c r="I43" s="200"/>
      <c r="J43" s="5" t="s">
        <v>26</v>
      </c>
      <c r="K43" s="5" t="s">
        <v>114</v>
      </c>
      <c r="L43" s="2" t="s">
        <v>149</v>
      </c>
      <c r="M43" s="26">
        <v>1</v>
      </c>
      <c r="N43" s="5">
        <v>0</v>
      </c>
      <c r="O43" s="5">
        <v>0</v>
      </c>
      <c r="P43" s="2" t="s">
        <v>150</v>
      </c>
      <c r="Q43" s="39" t="str">
        <f t="shared" si="3"/>
        <v>No es necesario diligenciar esta celda</v>
      </c>
      <c r="R43" s="39"/>
      <c r="S43" s="39" t="str">
        <f t="shared" si="1"/>
        <v>No es necesario diligenciar esta celda</v>
      </c>
    </row>
    <row r="44" spans="1:19" ht="87" x14ac:dyDescent="0.35">
      <c r="A44" s="40" t="s">
        <v>144</v>
      </c>
      <c r="B44" s="2" t="s">
        <v>131</v>
      </c>
      <c r="C44" s="2" t="s">
        <v>21</v>
      </c>
      <c r="D44" s="2" t="s">
        <v>22</v>
      </c>
      <c r="E44" s="2" t="s">
        <v>22</v>
      </c>
      <c r="F44" s="2" t="s">
        <v>22</v>
      </c>
      <c r="G44" s="2" t="s">
        <v>23</v>
      </c>
      <c r="H44" s="200"/>
      <c r="I44" s="200"/>
      <c r="J44" s="5" t="s">
        <v>26</v>
      </c>
      <c r="K44" s="5" t="s">
        <v>114</v>
      </c>
      <c r="L44" s="2" t="s">
        <v>151</v>
      </c>
      <c r="M44" s="26">
        <v>1</v>
      </c>
      <c r="N44" s="5">
        <v>0</v>
      </c>
      <c r="O44" s="5">
        <v>0</v>
      </c>
      <c r="P44" s="2" t="s">
        <v>152</v>
      </c>
      <c r="Q44" s="39" t="str">
        <f t="shared" si="3"/>
        <v>No es necesario diligenciar esta celda</v>
      </c>
      <c r="R44" s="39"/>
      <c r="S44" s="39" t="str">
        <f t="shared" si="1"/>
        <v>No es necesario diligenciar esta celda</v>
      </c>
    </row>
    <row r="45" spans="1:19" ht="87" x14ac:dyDescent="0.35">
      <c r="A45" s="40" t="s">
        <v>144</v>
      </c>
      <c r="B45" s="2" t="s">
        <v>131</v>
      </c>
      <c r="C45" s="2" t="s">
        <v>21</v>
      </c>
      <c r="D45" s="2" t="s">
        <v>22</v>
      </c>
      <c r="E45" s="2" t="s">
        <v>22</v>
      </c>
      <c r="F45" s="2" t="s">
        <v>22</v>
      </c>
      <c r="G45" s="2" t="s">
        <v>23</v>
      </c>
      <c r="H45" s="200"/>
      <c r="I45" s="200"/>
      <c r="J45" s="5" t="s">
        <v>26</v>
      </c>
      <c r="K45" s="5" t="s">
        <v>114</v>
      </c>
      <c r="L45" s="2" t="s">
        <v>153</v>
      </c>
      <c r="M45" s="28">
        <v>1</v>
      </c>
      <c r="N45" s="5">
        <v>0</v>
      </c>
      <c r="O45" s="5"/>
      <c r="P45" s="2"/>
      <c r="Q45" s="39" t="str">
        <f t="shared" si="3"/>
        <v>No es necesario diligenciar esta celda</v>
      </c>
      <c r="R45" s="39"/>
      <c r="S45" s="39" t="str">
        <f t="shared" si="1"/>
        <v>No es necesario diligenciar esta celda</v>
      </c>
    </row>
    <row r="46" spans="1:19" ht="87" x14ac:dyDescent="0.35">
      <c r="A46" s="40" t="s">
        <v>161</v>
      </c>
      <c r="B46" s="2" t="s">
        <v>131</v>
      </c>
      <c r="C46" s="2" t="s">
        <v>21</v>
      </c>
      <c r="D46" s="2" t="s">
        <v>22</v>
      </c>
      <c r="E46" s="2" t="s">
        <v>22</v>
      </c>
      <c r="F46" s="2" t="s">
        <v>22</v>
      </c>
      <c r="G46" s="2" t="s">
        <v>23</v>
      </c>
      <c r="H46" s="2" t="s">
        <v>162</v>
      </c>
      <c r="I46" s="2" t="s">
        <v>163</v>
      </c>
      <c r="J46" s="5" t="s">
        <v>26</v>
      </c>
      <c r="K46" s="5" t="s">
        <v>114</v>
      </c>
      <c r="L46" s="2" t="s">
        <v>164</v>
      </c>
      <c r="M46" s="28">
        <v>0.95</v>
      </c>
      <c r="N46" s="37">
        <v>0.95</v>
      </c>
      <c r="O46" s="38">
        <v>0.9597</v>
      </c>
      <c r="P46" s="51" t="s">
        <v>165</v>
      </c>
      <c r="Q46" s="39" t="str">
        <f t="shared" si="3"/>
        <v>No es necesario diligenciar esta celda</v>
      </c>
      <c r="R46" s="39"/>
      <c r="S46" s="39" t="str">
        <f t="shared" si="1"/>
        <v>No es necesario diligenciar esta celda</v>
      </c>
    </row>
    <row r="47" spans="1:19" ht="409.5" x14ac:dyDescent="0.35">
      <c r="A47" s="40" t="s">
        <v>166</v>
      </c>
      <c r="B47" s="2" t="s">
        <v>167</v>
      </c>
      <c r="C47" s="2" t="s">
        <v>21</v>
      </c>
      <c r="D47" s="2" t="s">
        <v>168</v>
      </c>
      <c r="E47" s="2" t="s">
        <v>169</v>
      </c>
      <c r="F47" s="2" t="s">
        <v>170</v>
      </c>
      <c r="G47" s="2" t="s">
        <v>171</v>
      </c>
      <c r="H47" s="200" t="s">
        <v>172</v>
      </c>
      <c r="I47" s="200" t="s">
        <v>173</v>
      </c>
      <c r="J47" s="5" t="s">
        <v>44</v>
      </c>
      <c r="K47" s="5" t="s">
        <v>114</v>
      </c>
      <c r="L47" s="2" t="s">
        <v>174</v>
      </c>
      <c r="M47" s="28">
        <v>0.2</v>
      </c>
      <c r="N47" s="5">
        <v>0</v>
      </c>
      <c r="O47" s="5">
        <v>0</v>
      </c>
      <c r="P47" s="52" t="s">
        <v>175</v>
      </c>
      <c r="Q47" s="39" t="str">
        <f t="shared" si="3"/>
        <v>No es necesario diligenciar esta celda</v>
      </c>
      <c r="R47" s="39"/>
      <c r="S47" s="39" t="str">
        <f t="shared" si="1"/>
        <v>No es necesario diligenciar esta celda</v>
      </c>
    </row>
    <row r="48" spans="1:19" ht="409.5" x14ac:dyDescent="0.35">
      <c r="A48" s="40" t="s">
        <v>166</v>
      </c>
      <c r="B48" s="2" t="s">
        <v>167</v>
      </c>
      <c r="C48" s="2" t="s">
        <v>21</v>
      </c>
      <c r="D48" s="2" t="s">
        <v>168</v>
      </c>
      <c r="E48" s="2" t="s">
        <v>169</v>
      </c>
      <c r="F48" s="2" t="s">
        <v>170</v>
      </c>
      <c r="G48" s="2" t="s">
        <v>171</v>
      </c>
      <c r="H48" s="200"/>
      <c r="I48" s="200"/>
      <c r="J48" s="5" t="s">
        <v>44</v>
      </c>
      <c r="K48" s="5" t="s">
        <v>114</v>
      </c>
      <c r="L48" s="2" t="s">
        <v>176</v>
      </c>
      <c r="M48" s="26">
        <v>1</v>
      </c>
      <c r="N48" s="5">
        <v>0</v>
      </c>
      <c r="O48" s="5">
        <v>0</v>
      </c>
      <c r="P48" s="2" t="s">
        <v>177</v>
      </c>
      <c r="Q48" s="39" t="str">
        <f t="shared" si="3"/>
        <v>No es necesario diligenciar esta celda</v>
      </c>
      <c r="R48" s="39"/>
      <c r="S48" s="39" t="str">
        <f t="shared" si="1"/>
        <v>No es necesario diligenciar esta celda</v>
      </c>
    </row>
    <row r="49" spans="1:19" ht="116" x14ac:dyDescent="0.35">
      <c r="A49" s="40" t="s">
        <v>166</v>
      </c>
      <c r="B49" s="2" t="s">
        <v>167</v>
      </c>
      <c r="C49" s="2" t="s">
        <v>21</v>
      </c>
      <c r="D49" s="2" t="s">
        <v>168</v>
      </c>
      <c r="E49" s="2" t="s">
        <v>169</v>
      </c>
      <c r="F49" s="2" t="s">
        <v>170</v>
      </c>
      <c r="G49" s="2" t="s">
        <v>171</v>
      </c>
      <c r="H49" s="200"/>
      <c r="I49" s="200"/>
      <c r="J49" s="5" t="s">
        <v>44</v>
      </c>
      <c r="K49" s="5" t="s">
        <v>114</v>
      </c>
      <c r="L49" s="2" t="s">
        <v>178</v>
      </c>
      <c r="M49" s="26">
        <v>1</v>
      </c>
      <c r="N49" s="5">
        <v>0</v>
      </c>
      <c r="O49" s="5">
        <v>0</v>
      </c>
      <c r="P49" s="2" t="s">
        <v>179</v>
      </c>
      <c r="Q49" s="39" t="str">
        <f t="shared" si="3"/>
        <v>No es necesario diligenciar esta celda</v>
      </c>
      <c r="R49" s="39"/>
      <c r="S49" s="39" t="str">
        <f t="shared" si="1"/>
        <v>No es necesario diligenciar esta celda</v>
      </c>
    </row>
    <row r="50" spans="1:19" ht="101.5" x14ac:dyDescent="0.35">
      <c r="A50" s="40" t="s">
        <v>166</v>
      </c>
      <c r="B50" s="2" t="s">
        <v>167</v>
      </c>
      <c r="C50" s="2" t="s">
        <v>21</v>
      </c>
      <c r="D50" s="2" t="s">
        <v>168</v>
      </c>
      <c r="E50" s="2" t="s">
        <v>169</v>
      </c>
      <c r="F50" s="2" t="s">
        <v>170</v>
      </c>
      <c r="G50" s="2" t="s">
        <v>171</v>
      </c>
      <c r="H50" s="200"/>
      <c r="I50" s="200"/>
      <c r="J50" s="5" t="s">
        <v>44</v>
      </c>
      <c r="K50" s="5" t="s">
        <v>114</v>
      </c>
      <c r="L50" s="2" t="s">
        <v>180</v>
      </c>
      <c r="M50" s="26">
        <v>1</v>
      </c>
      <c r="N50" s="5">
        <v>0</v>
      </c>
      <c r="O50" s="5">
        <v>0</v>
      </c>
      <c r="P50" s="2" t="s">
        <v>181</v>
      </c>
      <c r="Q50" s="39" t="str">
        <f t="shared" si="3"/>
        <v>No es necesario diligenciar esta celda</v>
      </c>
      <c r="R50" s="39"/>
      <c r="S50" s="39" t="str">
        <f t="shared" si="1"/>
        <v>No es necesario diligenciar esta celda</v>
      </c>
    </row>
    <row r="51" spans="1:19" ht="406" x14ac:dyDescent="0.35">
      <c r="A51" s="40" t="s">
        <v>166</v>
      </c>
      <c r="B51" s="2" t="s">
        <v>167</v>
      </c>
      <c r="C51" s="2" t="s">
        <v>21</v>
      </c>
      <c r="D51" s="2" t="s">
        <v>168</v>
      </c>
      <c r="E51" s="2" t="s">
        <v>169</v>
      </c>
      <c r="F51" s="2" t="s">
        <v>170</v>
      </c>
      <c r="G51" s="2" t="s">
        <v>171</v>
      </c>
      <c r="H51" s="200" t="s">
        <v>182</v>
      </c>
      <c r="I51" s="200" t="s">
        <v>183</v>
      </c>
      <c r="J51" s="5" t="s">
        <v>26</v>
      </c>
      <c r="K51" s="5" t="s">
        <v>114</v>
      </c>
      <c r="L51" s="2" t="s">
        <v>184</v>
      </c>
      <c r="M51" s="26">
        <v>1</v>
      </c>
      <c r="N51" s="5">
        <v>0</v>
      </c>
      <c r="O51" s="5">
        <v>0</v>
      </c>
      <c r="P51" s="2" t="s">
        <v>185</v>
      </c>
      <c r="Q51" s="39" t="str">
        <f t="shared" si="3"/>
        <v>No es necesario diligenciar esta celda</v>
      </c>
      <c r="R51" s="39"/>
      <c r="S51" s="39" t="str">
        <f t="shared" si="1"/>
        <v>No es necesario diligenciar esta celda</v>
      </c>
    </row>
    <row r="52" spans="1:19" ht="87" x14ac:dyDescent="0.35">
      <c r="A52" s="40" t="s">
        <v>166</v>
      </c>
      <c r="B52" s="2" t="s">
        <v>167</v>
      </c>
      <c r="C52" s="2" t="s">
        <v>21</v>
      </c>
      <c r="D52" s="2" t="s">
        <v>168</v>
      </c>
      <c r="E52" s="2" t="s">
        <v>169</v>
      </c>
      <c r="F52" s="2" t="s">
        <v>170</v>
      </c>
      <c r="G52" s="2" t="s">
        <v>171</v>
      </c>
      <c r="H52" s="200"/>
      <c r="I52" s="200"/>
      <c r="J52" s="5" t="s">
        <v>26</v>
      </c>
      <c r="K52" s="5" t="s">
        <v>114</v>
      </c>
      <c r="L52" s="2" t="s">
        <v>186</v>
      </c>
      <c r="M52" s="26">
        <v>4</v>
      </c>
      <c r="N52" s="5">
        <v>1</v>
      </c>
      <c r="O52" s="5">
        <v>1</v>
      </c>
      <c r="P52" s="2" t="s">
        <v>187</v>
      </c>
      <c r="Q52" s="39" t="str">
        <f t="shared" si="3"/>
        <v>No es necesario diligenciar esta celda</v>
      </c>
      <c r="R52" s="39"/>
      <c r="S52" s="39" t="str">
        <f t="shared" si="1"/>
        <v>No es necesario diligenciar esta celda</v>
      </c>
    </row>
    <row r="53" spans="1:19" ht="87" x14ac:dyDescent="0.35">
      <c r="A53" s="40" t="s">
        <v>166</v>
      </c>
      <c r="B53" s="2" t="s">
        <v>167</v>
      </c>
      <c r="C53" s="2" t="s">
        <v>21</v>
      </c>
      <c r="D53" s="2" t="s">
        <v>168</v>
      </c>
      <c r="E53" s="2" t="s">
        <v>169</v>
      </c>
      <c r="F53" s="2" t="s">
        <v>170</v>
      </c>
      <c r="G53" s="2" t="s">
        <v>171</v>
      </c>
      <c r="H53" s="200"/>
      <c r="I53" s="200"/>
      <c r="J53" s="5" t="s">
        <v>26</v>
      </c>
      <c r="K53" s="5" t="s">
        <v>114</v>
      </c>
      <c r="L53" s="2" t="s">
        <v>188</v>
      </c>
      <c r="M53" s="26">
        <v>4</v>
      </c>
      <c r="N53" s="5">
        <v>1</v>
      </c>
      <c r="O53" s="5">
        <v>1</v>
      </c>
      <c r="P53" s="2" t="s">
        <v>189</v>
      </c>
      <c r="Q53" s="39" t="str">
        <f t="shared" si="3"/>
        <v>No es necesario diligenciar esta celda</v>
      </c>
      <c r="R53" s="39"/>
      <c r="S53" s="39" t="str">
        <f t="shared" si="1"/>
        <v>No es necesario diligenciar esta celda</v>
      </c>
    </row>
    <row r="54" spans="1:19" ht="45" customHeight="1" x14ac:dyDescent="0.35">
      <c r="A54" s="40" t="s">
        <v>166</v>
      </c>
      <c r="B54" s="2" t="s">
        <v>167</v>
      </c>
      <c r="C54" s="2" t="s">
        <v>21</v>
      </c>
      <c r="D54" s="2" t="s">
        <v>190</v>
      </c>
      <c r="E54" s="2" t="s">
        <v>191</v>
      </c>
      <c r="F54" s="2" t="s">
        <v>192</v>
      </c>
      <c r="G54" s="2" t="s">
        <v>193</v>
      </c>
      <c r="H54" s="200" t="s">
        <v>194</v>
      </c>
      <c r="I54" s="200" t="s">
        <v>195</v>
      </c>
      <c r="J54" s="5" t="s">
        <v>44</v>
      </c>
      <c r="K54" s="5" t="s">
        <v>114</v>
      </c>
      <c r="L54" s="2" t="s">
        <v>196</v>
      </c>
      <c r="M54" s="26">
        <v>1</v>
      </c>
      <c r="N54" s="5">
        <v>0</v>
      </c>
      <c r="O54" s="5">
        <v>0</v>
      </c>
      <c r="P54" s="2" t="s">
        <v>197</v>
      </c>
      <c r="Q54" s="39" t="str">
        <f t="shared" si="3"/>
        <v>No es necesario diligenciar esta celda</v>
      </c>
      <c r="R54" s="39"/>
      <c r="S54" s="39" t="str">
        <f t="shared" si="1"/>
        <v>No es necesario diligenciar esta celda</v>
      </c>
    </row>
    <row r="55" spans="1:19" ht="87" x14ac:dyDescent="0.35">
      <c r="A55" s="40" t="s">
        <v>166</v>
      </c>
      <c r="B55" s="2" t="s">
        <v>167</v>
      </c>
      <c r="C55" s="2" t="s">
        <v>21</v>
      </c>
      <c r="D55" s="2" t="s">
        <v>190</v>
      </c>
      <c r="E55" s="2" t="s">
        <v>191</v>
      </c>
      <c r="F55" s="2" t="s">
        <v>192</v>
      </c>
      <c r="G55" s="2" t="s">
        <v>193</v>
      </c>
      <c r="H55" s="200"/>
      <c r="I55" s="200"/>
      <c r="J55" s="5" t="s">
        <v>44</v>
      </c>
      <c r="K55" s="5" t="s">
        <v>114</v>
      </c>
      <c r="L55" s="2" t="s">
        <v>198</v>
      </c>
      <c r="M55" s="26">
        <v>1</v>
      </c>
      <c r="N55" s="5">
        <v>0</v>
      </c>
      <c r="O55" s="5">
        <v>0</v>
      </c>
      <c r="P55" s="2" t="s">
        <v>199</v>
      </c>
      <c r="Q55" s="39" t="str">
        <f t="shared" si="3"/>
        <v>No es necesario diligenciar esta celda</v>
      </c>
      <c r="R55" s="39"/>
      <c r="S55" s="39" t="str">
        <f t="shared" si="1"/>
        <v>No es necesario diligenciar esta celda</v>
      </c>
    </row>
    <row r="56" spans="1:19" ht="87" x14ac:dyDescent="0.35">
      <c r="A56" s="40" t="s">
        <v>166</v>
      </c>
      <c r="B56" s="2" t="s">
        <v>167</v>
      </c>
      <c r="C56" s="2" t="s">
        <v>21</v>
      </c>
      <c r="D56" s="2" t="s">
        <v>190</v>
      </c>
      <c r="E56" s="2" t="s">
        <v>191</v>
      </c>
      <c r="F56" s="2" t="s">
        <v>192</v>
      </c>
      <c r="G56" s="2" t="s">
        <v>193</v>
      </c>
      <c r="H56" s="200"/>
      <c r="I56" s="200"/>
      <c r="J56" s="5" t="s">
        <v>44</v>
      </c>
      <c r="K56" s="5" t="s">
        <v>114</v>
      </c>
      <c r="L56" s="2" t="s">
        <v>200</v>
      </c>
      <c r="M56" s="26">
        <v>1</v>
      </c>
      <c r="N56" s="5">
        <v>0</v>
      </c>
      <c r="O56" s="5">
        <v>0</v>
      </c>
      <c r="P56" s="2" t="s">
        <v>201</v>
      </c>
      <c r="Q56" s="39" t="str">
        <f t="shared" si="3"/>
        <v>No es necesario diligenciar esta celda</v>
      </c>
      <c r="R56" s="39"/>
      <c r="S56" s="39" t="str">
        <f t="shared" si="1"/>
        <v>No es necesario diligenciar esta celda</v>
      </c>
    </row>
    <row r="57" spans="1:19" ht="232" x14ac:dyDescent="0.35">
      <c r="A57" s="40" t="s">
        <v>166</v>
      </c>
      <c r="B57" s="2" t="s">
        <v>167</v>
      </c>
      <c r="C57" s="2" t="s">
        <v>21</v>
      </c>
      <c r="D57" s="2" t="s">
        <v>190</v>
      </c>
      <c r="E57" s="2" t="s">
        <v>191</v>
      </c>
      <c r="F57" s="2" t="s">
        <v>192</v>
      </c>
      <c r="G57" s="2" t="s">
        <v>193</v>
      </c>
      <c r="H57" s="200" t="s">
        <v>202</v>
      </c>
      <c r="I57" s="200" t="s">
        <v>203</v>
      </c>
      <c r="J57" s="5" t="s">
        <v>26</v>
      </c>
      <c r="K57" s="5" t="s">
        <v>114</v>
      </c>
      <c r="L57" s="2" t="s">
        <v>204</v>
      </c>
      <c r="M57" s="26">
        <v>1</v>
      </c>
      <c r="N57" s="5">
        <v>0</v>
      </c>
      <c r="O57" s="5">
        <v>0</v>
      </c>
      <c r="P57" s="52" t="s">
        <v>205</v>
      </c>
      <c r="Q57" s="39" t="str">
        <f t="shared" si="3"/>
        <v>No es necesario diligenciar esta celda</v>
      </c>
      <c r="R57" s="39"/>
      <c r="S57" s="39" t="str">
        <f t="shared" si="1"/>
        <v>No es necesario diligenciar esta celda</v>
      </c>
    </row>
    <row r="58" spans="1:19" ht="116" x14ac:dyDescent="0.35">
      <c r="A58" s="40" t="s">
        <v>166</v>
      </c>
      <c r="B58" s="2" t="s">
        <v>167</v>
      </c>
      <c r="C58" s="2" t="s">
        <v>21</v>
      </c>
      <c r="D58" s="2" t="s">
        <v>190</v>
      </c>
      <c r="E58" s="2" t="s">
        <v>191</v>
      </c>
      <c r="F58" s="2" t="s">
        <v>192</v>
      </c>
      <c r="G58" s="2" t="s">
        <v>193</v>
      </c>
      <c r="H58" s="200"/>
      <c r="I58" s="200"/>
      <c r="J58" s="5" t="s">
        <v>26</v>
      </c>
      <c r="K58" s="5" t="s">
        <v>114</v>
      </c>
      <c r="L58" s="2" t="s">
        <v>206</v>
      </c>
      <c r="M58" s="26">
        <v>4</v>
      </c>
      <c r="N58" s="5">
        <v>1</v>
      </c>
      <c r="O58" s="5">
        <v>1</v>
      </c>
      <c r="P58" s="2" t="s">
        <v>207</v>
      </c>
      <c r="Q58" s="39" t="str">
        <f t="shared" si="3"/>
        <v>No es necesario diligenciar esta celda</v>
      </c>
      <c r="R58" s="39"/>
      <c r="S58" s="39" t="str">
        <f t="shared" si="1"/>
        <v>No es necesario diligenciar esta celda</v>
      </c>
    </row>
    <row r="59" spans="1:19" ht="159.5" x14ac:dyDescent="0.35">
      <c r="A59" s="40" t="s">
        <v>166</v>
      </c>
      <c r="B59" s="2" t="s">
        <v>167</v>
      </c>
      <c r="C59" s="2" t="s">
        <v>21</v>
      </c>
      <c r="D59" s="2" t="s">
        <v>190</v>
      </c>
      <c r="E59" s="2" t="s">
        <v>191</v>
      </c>
      <c r="F59" s="2" t="s">
        <v>192</v>
      </c>
      <c r="G59" s="2" t="s">
        <v>193</v>
      </c>
      <c r="H59" s="200"/>
      <c r="I59" s="200"/>
      <c r="J59" s="5" t="s">
        <v>26</v>
      </c>
      <c r="K59" s="5" t="s">
        <v>114</v>
      </c>
      <c r="L59" s="2" t="s">
        <v>208</v>
      </c>
      <c r="M59" s="26">
        <v>4</v>
      </c>
      <c r="N59" s="5">
        <v>1</v>
      </c>
      <c r="O59" s="5">
        <v>1</v>
      </c>
      <c r="P59" s="2" t="s">
        <v>209</v>
      </c>
      <c r="Q59" s="39" t="str">
        <f t="shared" si="3"/>
        <v>No es necesario diligenciar esta celda</v>
      </c>
      <c r="R59" s="39"/>
      <c r="S59" s="39" t="str">
        <f t="shared" si="1"/>
        <v>No es necesario diligenciar esta celda</v>
      </c>
    </row>
    <row r="60" spans="1:19" ht="64" x14ac:dyDescent="0.35">
      <c r="A60" s="40" t="s">
        <v>210</v>
      </c>
      <c r="B60" s="2" t="s">
        <v>41</v>
      </c>
      <c r="C60" s="2" t="s">
        <v>21</v>
      </c>
      <c r="D60" s="2" t="s">
        <v>22</v>
      </c>
      <c r="E60" s="2" t="s">
        <v>22</v>
      </c>
      <c r="F60" s="2" t="s">
        <v>22</v>
      </c>
      <c r="G60" s="2" t="s">
        <v>23</v>
      </c>
      <c r="H60" s="200" t="s">
        <v>211</v>
      </c>
      <c r="I60" s="200" t="s">
        <v>212</v>
      </c>
      <c r="J60" s="5" t="s">
        <v>26</v>
      </c>
      <c r="K60" s="5" t="s">
        <v>27</v>
      </c>
      <c r="L60" s="2" t="s">
        <v>213</v>
      </c>
      <c r="M60" s="26">
        <v>200</v>
      </c>
      <c r="N60" s="5">
        <v>30</v>
      </c>
      <c r="O60" s="41">
        <v>64</v>
      </c>
      <c r="P60" s="42" t="s">
        <v>214</v>
      </c>
      <c r="Q60" s="39" t="str">
        <f t="shared" si="3"/>
        <v>No es necesario diligenciar esta celda</v>
      </c>
      <c r="R60" s="39"/>
      <c r="S60" s="39" t="str">
        <f t="shared" si="1"/>
        <v>No es necesario diligenciar esta celda</v>
      </c>
    </row>
    <row r="61" spans="1:19" ht="48" x14ac:dyDescent="0.35">
      <c r="A61" s="40" t="s">
        <v>210</v>
      </c>
      <c r="B61" s="2" t="s">
        <v>41</v>
      </c>
      <c r="C61" s="2" t="s">
        <v>21</v>
      </c>
      <c r="D61" s="2" t="s">
        <v>22</v>
      </c>
      <c r="E61" s="2" t="s">
        <v>22</v>
      </c>
      <c r="F61" s="2" t="s">
        <v>22</v>
      </c>
      <c r="G61" s="2" t="s">
        <v>23</v>
      </c>
      <c r="H61" s="200"/>
      <c r="I61" s="200"/>
      <c r="J61" s="5" t="s">
        <v>26</v>
      </c>
      <c r="K61" s="5" t="s">
        <v>27</v>
      </c>
      <c r="L61" s="2" t="s">
        <v>215</v>
      </c>
      <c r="M61" s="28">
        <v>1</v>
      </c>
      <c r="N61" s="37">
        <v>1</v>
      </c>
      <c r="O61" s="43">
        <v>1</v>
      </c>
      <c r="P61" s="42" t="s">
        <v>216</v>
      </c>
      <c r="Q61" s="39" t="str">
        <f t="shared" si="3"/>
        <v>No es necesario diligenciar esta celda</v>
      </c>
      <c r="R61" s="39"/>
      <c r="S61" s="39" t="str">
        <f t="shared" si="1"/>
        <v>No es necesario diligenciar esta celda</v>
      </c>
    </row>
    <row r="62" spans="1:19" ht="48" x14ac:dyDescent="0.35">
      <c r="A62" s="40" t="s">
        <v>210</v>
      </c>
      <c r="B62" s="2" t="s">
        <v>41</v>
      </c>
      <c r="C62" s="2" t="s">
        <v>21</v>
      </c>
      <c r="D62" s="2" t="s">
        <v>22</v>
      </c>
      <c r="E62" s="2" t="s">
        <v>22</v>
      </c>
      <c r="F62" s="2" t="s">
        <v>22</v>
      </c>
      <c r="G62" s="2" t="s">
        <v>23</v>
      </c>
      <c r="H62" s="200"/>
      <c r="I62" s="200"/>
      <c r="J62" s="5" t="s">
        <v>26</v>
      </c>
      <c r="K62" s="5" t="s">
        <v>27</v>
      </c>
      <c r="L62" s="2" t="s">
        <v>217</v>
      </c>
      <c r="M62" s="28">
        <v>1</v>
      </c>
      <c r="N62" s="37">
        <v>1</v>
      </c>
      <c r="O62" s="43">
        <v>1</v>
      </c>
      <c r="P62" s="42" t="s">
        <v>218</v>
      </c>
      <c r="Q62" s="39" t="str">
        <f t="shared" si="3"/>
        <v>No es necesario diligenciar esta celda</v>
      </c>
      <c r="R62" s="39"/>
      <c r="S62" s="39" t="str">
        <f t="shared" si="1"/>
        <v>No es necesario diligenciar esta celda</v>
      </c>
    </row>
    <row r="63" spans="1:19" ht="80" x14ac:dyDescent="0.35">
      <c r="A63" s="40" t="s">
        <v>210</v>
      </c>
      <c r="B63" s="2" t="s">
        <v>41</v>
      </c>
      <c r="C63" s="2" t="s">
        <v>21</v>
      </c>
      <c r="D63" s="2" t="s">
        <v>22</v>
      </c>
      <c r="E63" s="2" t="s">
        <v>22</v>
      </c>
      <c r="F63" s="2" t="s">
        <v>22</v>
      </c>
      <c r="G63" s="2" t="s">
        <v>23</v>
      </c>
      <c r="H63" s="200" t="s">
        <v>219</v>
      </c>
      <c r="I63" s="200" t="s">
        <v>220</v>
      </c>
      <c r="J63" s="5" t="s">
        <v>26</v>
      </c>
      <c r="K63" s="5" t="s">
        <v>27</v>
      </c>
      <c r="L63" s="2" t="s">
        <v>221</v>
      </c>
      <c r="M63" s="26">
        <v>700</v>
      </c>
      <c r="N63" s="5">
        <v>185</v>
      </c>
      <c r="O63" s="41">
        <v>73</v>
      </c>
      <c r="P63" s="44" t="s">
        <v>222</v>
      </c>
      <c r="Q63" s="39" t="s">
        <v>223</v>
      </c>
      <c r="R63" s="39" t="s">
        <v>48</v>
      </c>
      <c r="S63" s="46" t="s">
        <v>224</v>
      </c>
    </row>
    <row r="64" spans="1:19" ht="64" x14ac:dyDescent="0.35">
      <c r="A64" s="40" t="s">
        <v>210</v>
      </c>
      <c r="B64" s="2" t="s">
        <v>41</v>
      </c>
      <c r="C64" s="2" t="s">
        <v>21</v>
      </c>
      <c r="D64" s="2" t="s">
        <v>22</v>
      </c>
      <c r="E64" s="2" t="s">
        <v>22</v>
      </c>
      <c r="F64" s="2" t="s">
        <v>22</v>
      </c>
      <c r="G64" s="2" t="s">
        <v>23</v>
      </c>
      <c r="H64" s="200"/>
      <c r="I64" s="200"/>
      <c r="J64" s="5" t="s">
        <v>26</v>
      </c>
      <c r="K64" s="5" t="s">
        <v>27</v>
      </c>
      <c r="L64" s="2" t="s">
        <v>225</v>
      </c>
      <c r="M64" s="28">
        <v>0.92</v>
      </c>
      <c r="N64" s="37">
        <v>0.92</v>
      </c>
      <c r="O64" s="43">
        <v>0.92</v>
      </c>
      <c r="P64" s="44" t="s">
        <v>226</v>
      </c>
      <c r="Q64" s="39" t="str">
        <f t="shared" si="3"/>
        <v>No es necesario diligenciar esta celda</v>
      </c>
      <c r="R64" s="39"/>
      <c r="S64" s="39" t="str">
        <f t="shared" si="1"/>
        <v>No es necesario diligenciar esta celda</v>
      </c>
    </row>
    <row r="65" spans="1:19" ht="64" x14ac:dyDescent="0.35">
      <c r="A65" s="40" t="s">
        <v>210</v>
      </c>
      <c r="B65" s="2" t="s">
        <v>41</v>
      </c>
      <c r="C65" s="2" t="s">
        <v>21</v>
      </c>
      <c r="D65" s="2" t="s">
        <v>22</v>
      </c>
      <c r="E65" s="2" t="s">
        <v>22</v>
      </c>
      <c r="F65" s="2" t="s">
        <v>22</v>
      </c>
      <c r="G65" s="2" t="s">
        <v>23</v>
      </c>
      <c r="H65" s="200"/>
      <c r="I65" s="200"/>
      <c r="J65" s="5" t="s">
        <v>26</v>
      </c>
      <c r="K65" s="5" t="s">
        <v>27</v>
      </c>
      <c r="L65" s="2" t="s">
        <v>227</v>
      </c>
      <c r="M65" s="28">
        <v>1</v>
      </c>
      <c r="N65" s="37">
        <v>1</v>
      </c>
      <c r="O65" s="43">
        <v>1</v>
      </c>
      <c r="P65" s="44" t="s">
        <v>228</v>
      </c>
      <c r="Q65" s="39" t="str">
        <f t="shared" si="3"/>
        <v>No es necesario diligenciar esta celda</v>
      </c>
      <c r="R65" s="39"/>
      <c r="S65" s="39" t="str">
        <f t="shared" si="1"/>
        <v>No es necesario diligenciar esta celda</v>
      </c>
    </row>
    <row r="66" spans="1:19" ht="43.5" x14ac:dyDescent="0.35">
      <c r="A66" s="40" t="s">
        <v>210</v>
      </c>
      <c r="B66" s="2" t="s">
        <v>41</v>
      </c>
      <c r="C66" s="2" t="s">
        <v>21</v>
      </c>
      <c r="D66" s="2" t="s">
        <v>22</v>
      </c>
      <c r="E66" s="2" t="s">
        <v>22</v>
      </c>
      <c r="F66" s="2" t="s">
        <v>22</v>
      </c>
      <c r="G66" s="2" t="s">
        <v>23</v>
      </c>
      <c r="H66" s="200" t="s">
        <v>229</v>
      </c>
      <c r="I66" s="200" t="s">
        <v>230</v>
      </c>
      <c r="J66" s="5" t="s">
        <v>26</v>
      </c>
      <c r="K66" s="5" t="s">
        <v>27</v>
      </c>
      <c r="L66" s="2" t="s">
        <v>231</v>
      </c>
      <c r="M66" s="29">
        <v>3722160000</v>
      </c>
      <c r="N66" s="5">
        <f>+M66/4</f>
        <v>930540000</v>
      </c>
      <c r="O66" s="45">
        <v>2696117595</v>
      </c>
      <c r="P66" s="1" t="s">
        <v>232</v>
      </c>
      <c r="Q66" s="39" t="str">
        <f t="shared" si="3"/>
        <v>No es necesario diligenciar esta celda</v>
      </c>
      <c r="R66" s="39"/>
      <c r="S66" s="39" t="str">
        <f t="shared" si="1"/>
        <v>No es necesario diligenciar esta celda</v>
      </c>
    </row>
    <row r="67" spans="1:19" ht="43.5" x14ac:dyDescent="0.35">
      <c r="A67" s="40" t="s">
        <v>210</v>
      </c>
      <c r="B67" s="2" t="s">
        <v>41</v>
      </c>
      <c r="C67" s="2" t="s">
        <v>21</v>
      </c>
      <c r="D67" s="2" t="s">
        <v>22</v>
      </c>
      <c r="E67" s="2" t="s">
        <v>22</v>
      </c>
      <c r="F67" s="2" t="s">
        <v>22</v>
      </c>
      <c r="G67" s="2" t="s">
        <v>23</v>
      </c>
      <c r="H67" s="200"/>
      <c r="I67" s="200"/>
      <c r="J67" s="5" t="s">
        <v>26</v>
      </c>
      <c r="K67" s="5" t="s">
        <v>27</v>
      </c>
      <c r="L67" s="2" t="s">
        <v>233</v>
      </c>
      <c r="M67" s="26">
        <v>4</v>
      </c>
      <c r="N67" s="5">
        <v>1</v>
      </c>
      <c r="O67" s="41">
        <v>1</v>
      </c>
      <c r="P67" s="44" t="s">
        <v>234</v>
      </c>
      <c r="Q67" s="39" t="str">
        <f t="shared" ref="Q67:Q98" si="4">+IF(O67&lt;N67,"Escriba cuál fue el cuello de botella que se presento para no lograr el resultado planeado","No es necesario diligenciar esta celda")</f>
        <v>No es necesario diligenciar esta celda</v>
      </c>
      <c r="R67" s="39"/>
      <c r="S67" s="39" t="str">
        <f t="shared" si="1"/>
        <v>No es necesario diligenciar esta celda</v>
      </c>
    </row>
    <row r="68" spans="1:19" ht="43.5" x14ac:dyDescent="0.35">
      <c r="A68" s="40" t="s">
        <v>210</v>
      </c>
      <c r="B68" s="2" t="s">
        <v>41</v>
      </c>
      <c r="C68" s="2" t="s">
        <v>21</v>
      </c>
      <c r="D68" s="2" t="s">
        <v>22</v>
      </c>
      <c r="E68" s="2" t="s">
        <v>22</v>
      </c>
      <c r="F68" s="2" t="s">
        <v>22</v>
      </c>
      <c r="G68" s="2" t="s">
        <v>23</v>
      </c>
      <c r="H68" s="200"/>
      <c r="I68" s="200"/>
      <c r="J68" s="5" t="s">
        <v>26</v>
      </c>
      <c r="K68" s="5" t="s">
        <v>27</v>
      </c>
      <c r="L68" s="2" t="s">
        <v>235</v>
      </c>
      <c r="M68" s="26">
        <v>1</v>
      </c>
      <c r="N68" s="5">
        <v>0</v>
      </c>
      <c r="O68" s="41">
        <v>0</v>
      </c>
      <c r="P68" s="44" t="s">
        <v>236</v>
      </c>
      <c r="Q68" s="39" t="str">
        <f t="shared" si="4"/>
        <v>No es necesario diligenciar esta celda</v>
      </c>
      <c r="R68" s="39"/>
      <c r="S68" s="39" t="str">
        <f t="shared" ref="S68:S127" si="5">+IF(Q68="No es necesario diligenciar esta celda","No es necesario diligenciar esta celda","Favor escriba cuál va a ser el mecanismo de solución para ponerse al día en la ejecución del indicador")</f>
        <v>No es necesario diligenciar esta celda</v>
      </c>
    </row>
    <row r="69" spans="1:19" ht="43.5" x14ac:dyDescent="0.35">
      <c r="A69" s="40" t="s">
        <v>210</v>
      </c>
      <c r="B69" s="2" t="s">
        <v>41</v>
      </c>
      <c r="C69" s="2" t="s">
        <v>21</v>
      </c>
      <c r="D69" s="2" t="s">
        <v>22</v>
      </c>
      <c r="E69" s="2" t="s">
        <v>22</v>
      </c>
      <c r="F69" s="2" t="s">
        <v>22</v>
      </c>
      <c r="G69" s="2" t="s">
        <v>23</v>
      </c>
      <c r="H69" s="200"/>
      <c r="I69" s="200"/>
      <c r="J69" s="5" t="s">
        <v>26</v>
      </c>
      <c r="K69" s="5" t="s">
        <v>27</v>
      </c>
      <c r="L69" s="2" t="s">
        <v>237</v>
      </c>
      <c r="M69" s="26">
        <v>1</v>
      </c>
      <c r="N69" s="5">
        <v>0</v>
      </c>
      <c r="O69" s="41">
        <v>0</v>
      </c>
      <c r="P69" s="44" t="s">
        <v>236</v>
      </c>
      <c r="Q69" s="39" t="str">
        <f t="shared" si="4"/>
        <v>No es necesario diligenciar esta celda</v>
      </c>
      <c r="R69" s="39"/>
      <c r="S69" s="39" t="str">
        <f t="shared" si="5"/>
        <v>No es necesario diligenciar esta celda</v>
      </c>
    </row>
    <row r="70" spans="1:19" ht="43.5" x14ac:dyDescent="0.35">
      <c r="A70" s="40" t="s">
        <v>210</v>
      </c>
      <c r="B70" s="2" t="s">
        <v>41</v>
      </c>
      <c r="C70" s="2" t="s">
        <v>21</v>
      </c>
      <c r="D70" s="2" t="s">
        <v>22</v>
      </c>
      <c r="E70" s="2" t="s">
        <v>22</v>
      </c>
      <c r="F70" s="2" t="s">
        <v>22</v>
      </c>
      <c r="G70" s="2" t="s">
        <v>23</v>
      </c>
      <c r="H70" s="200"/>
      <c r="I70" s="200"/>
      <c r="J70" s="5" t="s">
        <v>26</v>
      </c>
      <c r="K70" s="5" t="s">
        <v>27</v>
      </c>
      <c r="L70" s="2" t="s">
        <v>238</v>
      </c>
      <c r="M70" s="26">
        <v>11</v>
      </c>
      <c r="N70" s="5">
        <v>3</v>
      </c>
      <c r="O70" s="41">
        <v>3</v>
      </c>
      <c r="P70" s="44" t="s">
        <v>239</v>
      </c>
      <c r="Q70" s="39" t="str">
        <f t="shared" si="4"/>
        <v>No es necesario diligenciar esta celda</v>
      </c>
      <c r="R70" s="39"/>
      <c r="S70" s="39" t="str">
        <f t="shared" si="5"/>
        <v>No es necesario diligenciar esta celda</v>
      </c>
    </row>
    <row r="71" spans="1:19" ht="45" customHeight="1" x14ac:dyDescent="0.35">
      <c r="A71" s="40" t="s">
        <v>240</v>
      </c>
      <c r="B71" s="2" t="s">
        <v>241</v>
      </c>
      <c r="C71" s="2"/>
      <c r="D71" s="2" t="s">
        <v>242</v>
      </c>
      <c r="E71" s="2" t="s">
        <v>169</v>
      </c>
      <c r="F71" s="2" t="s">
        <v>243</v>
      </c>
      <c r="G71" s="2" t="s">
        <v>244</v>
      </c>
      <c r="H71" s="2" t="s">
        <v>245</v>
      </c>
      <c r="I71" s="2" t="s">
        <v>246</v>
      </c>
      <c r="J71" s="5" t="s">
        <v>26</v>
      </c>
      <c r="K71" s="5" t="s">
        <v>247</v>
      </c>
      <c r="L71" s="2" t="s">
        <v>248</v>
      </c>
      <c r="M71" s="26">
        <v>4</v>
      </c>
      <c r="N71" s="5">
        <v>2</v>
      </c>
      <c r="O71" s="5">
        <v>2</v>
      </c>
      <c r="P71" s="2" t="s">
        <v>249</v>
      </c>
      <c r="Q71" s="39" t="str">
        <f t="shared" si="4"/>
        <v>No es necesario diligenciar esta celda</v>
      </c>
      <c r="R71" s="39"/>
      <c r="S71" s="39" t="str">
        <f t="shared" si="5"/>
        <v>No es necesario diligenciar esta celda</v>
      </c>
    </row>
    <row r="72" spans="1:19" ht="72.5" x14ac:dyDescent="0.35">
      <c r="A72" s="40" t="s">
        <v>240</v>
      </c>
      <c r="B72" s="2" t="s">
        <v>241</v>
      </c>
      <c r="C72" s="2"/>
      <c r="D72" s="2" t="s">
        <v>242</v>
      </c>
      <c r="E72" s="2" t="s">
        <v>169</v>
      </c>
      <c r="F72" s="2" t="s">
        <v>243</v>
      </c>
      <c r="G72" s="2" t="s">
        <v>244</v>
      </c>
      <c r="H72" s="2" t="s">
        <v>250</v>
      </c>
      <c r="I72" s="2" t="s">
        <v>251</v>
      </c>
      <c r="J72" s="5" t="s">
        <v>26</v>
      </c>
      <c r="K72" s="5" t="s">
        <v>135</v>
      </c>
      <c r="L72" s="2" t="s">
        <v>252</v>
      </c>
      <c r="M72" s="26">
        <v>4</v>
      </c>
      <c r="N72" s="5">
        <v>1</v>
      </c>
      <c r="O72" s="5">
        <v>1</v>
      </c>
      <c r="P72" s="2" t="s">
        <v>253</v>
      </c>
      <c r="Q72" s="39" t="str">
        <f t="shared" si="4"/>
        <v>No es necesario diligenciar esta celda</v>
      </c>
      <c r="R72" s="39"/>
      <c r="S72" s="39" t="str">
        <f t="shared" si="5"/>
        <v>No es necesario diligenciar esta celda</v>
      </c>
    </row>
    <row r="73" spans="1:19" ht="72.5" x14ac:dyDescent="0.35">
      <c r="A73" s="40" t="s">
        <v>240</v>
      </c>
      <c r="B73" s="2" t="s">
        <v>241</v>
      </c>
      <c r="C73" s="2"/>
      <c r="D73" s="2" t="s">
        <v>242</v>
      </c>
      <c r="E73" s="2" t="s">
        <v>169</v>
      </c>
      <c r="F73" s="2" t="s">
        <v>243</v>
      </c>
      <c r="G73" s="2" t="s">
        <v>244</v>
      </c>
      <c r="H73" s="2" t="s">
        <v>254</v>
      </c>
      <c r="I73" s="2" t="s">
        <v>255</v>
      </c>
      <c r="J73" s="5" t="s">
        <v>26</v>
      </c>
      <c r="K73" s="5" t="s">
        <v>135</v>
      </c>
      <c r="L73" s="2" t="s">
        <v>256</v>
      </c>
      <c r="M73" s="26">
        <v>1</v>
      </c>
      <c r="N73" s="5">
        <v>1</v>
      </c>
      <c r="O73" s="5">
        <v>1</v>
      </c>
      <c r="P73" s="2" t="s">
        <v>257</v>
      </c>
      <c r="Q73" s="39" t="str">
        <f t="shared" si="4"/>
        <v>No es necesario diligenciar esta celda</v>
      </c>
      <c r="R73" s="39"/>
      <c r="S73" s="39" t="str">
        <f t="shared" si="5"/>
        <v>No es necesario diligenciar esta celda</v>
      </c>
    </row>
    <row r="74" spans="1:19" ht="87" x14ac:dyDescent="0.35">
      <c r="A74" s="40" t="s">
        <v>258</v>
      </c>
      <c r="B74" s="2" t="s">
        <v>259</v>
      </c>
      <c r="C74" s="2" t="s">
        <v>21</v>
      </c>
      <c r="D74" s="2" t="s">
        <v>22</v>
      </c>
      <c r="E74" s="2" t="s">
        <v>22</v>
      </c>
      <c r="F74" s="2" t="s">
        <v>22</v>
      </c>
      <c r="G74" s="2" t="s">
        <v>23</v>
      </c>
      <c r="H74" s="200" t="s">
        <v>260</v>
      </c>
      <c r="I74" s="200" t="s">
        <v>261</v>
      </c>
      <c r="J74" s="5" t="s">
        <v>26</v>
      </c>
      <c r="K74" s="5" t="s">
        <v>114</v>
      </c>
      <c r="L74" s="2" t="s">
        <v>262</v>
      </c>
      <c r="M74" s="26">
        <v>1</v>
      </c>
      <c r="N74" s="5">
        <v>0</v>
      </c>
      <c r="O74" s="5">
        <v>0</v>
      </c>
      <c r="P74" s="48" t="s">
        <v>263</v>
      </c>
      <c r="Q74" s="39" t="str">
        <f t="shared" si="4"/>
        <v>No es necesario diligenciar esta celda</v>
      </c>
      <c r="R74" s="39"/>
      <c r="S74" s="39" t="str">
        <f t="shared" si="5"/>
        <v>No es necesario diligenciar esta celda</v>
      </c>
    </row>
    <row r="75" spans="1:19" ht="87" x14ac:dyDescent="0.35">
      <c r="A75" s="40" t="s">
        <v>258</v>
      </c>
      <c r="B75" s="2" t="s">
        <v>259</v>
      </c>
      <c r="C75" s="2" t="s">
        <v>21</v>
      </c>
      <c r="D75" s="2" t="s">
        <v>22</v>
      </c>
      <c r="E75" s="2" t="s">
        <v>22</v>
      </c>
      <c r="F75" s="2" t="s">
        <v>22</v>
      </c>
      <c r="G75" s="2" t="s">
        <v>23</v>
      </c>
      <c r="H75" s="200"/>
      <c r="I75" s="200"/>
      <c r="J75" s="5" t="s">
        <v>26</v>
      </c>
      <c r="K75" s="5" t="s">
        <v>114</v>
      </c>
      <c r="L75" s="2" t="s">
        <v>264</v>
      </c>
      <c r="M75" s="26">
        <v>4</v>
      </c>
      <c r="N75" s="5">
        <v>1</v>
      </c>
      <c r="O75" s="5">
        <v>1</v>
      </c>
      <c r="P75" s="49" t="s">
        <v>265</v>
      </c>
      <c r="Q75" s="39" t="str">
        <f t="shared" si="4"/>
        <v>No es necesario diligenciar esta celda</v>
      </c>
      <c r="R75" s="39"/>
      <c r="S75" s="39" t="str">
        <f t="shared" si="5"/>
        <v>No es necesario diligenciar esta celda</v>
      </c>
    </row>
    <row r="76" spans="1:19" ht="87" x14ac:dyDescent="0.35">
      <c r="A76" s="40" t="s">
        <v>258</v>
      </c>
      <c r="B76" s="2" t="s">
        <v>259</v>
      </c>
      <c r="C76" s="2" t="s">
        <v>21</v>
      </c>
      <c r="D76" s="2" t="s">
        <v>22</v>
      </c>
      <c r="E76" s="2" t="s">
        <v>22</v>
      </c>
      <c r="F76" s="2" t="s">
        <v>22</v>
      </c>
      <c r="G76" s="2" t="s">
        <v>23</v>
      </c>
      <c r="H76" s="200" t="s">
        <v>266</v>
      </c>
      <c r="I76" s="200" t="s">
        <v>267</v>
      </c>
      <c r="J76" s="5" t="s">
        <v>26</v>
      </c>
      <c r="K76" s="5" t="s">
        <v>45</v>
      </c>
      <c r="L76" s="2" t="s">
        <v>268</v>
      </c>
      <c r="M76" s="26">
        <v>1</v>
      </c>
      <c r="N76" s="5">
        <v>1</v>
      </c>
      <c r="O76" s="5">
        <v>1</v>
      </c>
      <c r="P76" s="48" t="s">
        <v>269</v>
      </c>
      <c r="Q76" s="39" t="str">
        <f t="shared" si="4"/>
        <v>No es necesario diligenciar esta celda</v>
      </c>
      <c r="R76" s="39"/>
      <c r="S76" s="39" t="str">
        <f t="shared" si="5"/>
        <v>No es necesario diligenciar esta celda</v>
      </c>
    </row>
    <row r="77" spans="1:19" ht="87" x14ac:dyDescent="0.35">
      <c r="A77" s="40" t="s">
        <v>258</v>
      </c>
      <c r="B77" s="2" t="s">
        <v>259</v>
      </c>
      <c r="C77" s="2" t="s">
        <v>21</v>
      </c>
      <c r="D77" s="2" t="s">
        <v>22</v>
      </c>
      <c r="E77" s="2" t="s">
        <v>22</v>
      </c>
      <c r="F77" s="2" t="s">
        <v>22</v>
      </c>
      <c r="G77" s="2" t="s">
        <v>23</v>
      </c>
      <c r="H77" s="200"/>
      <c r="I77" s="200"/>
      <c r="J77" s="5" t="s">
        <v>26</v>
      </c>
      <c r="K77" s="5" t="s">
        <v>45</v>
      </c>
      <c r="L77" s="2" t="s">
        <v>270</v>
      </c>
      <c r="M77" s="26">
        <v>2</v>
      </c>
      <c r="N77" s="5">
        <v>0</v>
      </c>
      <c r="O77" s="5">
        <v>0</v>
      </c>
      <c r="P77" s="48" t="s">
        <v>271</v>
      </c>
      <c r="Q77" s="39" t="str">
        <f t="shared" si="4"/>
        <v>No es necesario diligenciar esta celda</v>
      </c>
      <c r="R77" s="39"/>
      <c r="S77" s="39" t="str">
        <f t="shared" si="5"/>
        <v>No es necesario diligenciar esta celda</v>
      </c>
    </row>
    <row r="78" spans="1:19" ht="87" x14ac:dyDescent="0.35">
      <c r="A78" s="40" t="s">
        <v>258</v>
      </c>
      <c r="B78" s="2" t="s">
        <v>259</v>
      </c>
      <c r="C78" s="2" t="s">
        <v>21</v>
      </c>
      <c r="D78" s="2" t="s">
        <v>22</v>
      </c>
      <c r="E78" s="2" t="s">
        <v>22</v>
      </c>
      <c r="F78" s="2" t="s">
        <v>22</v>
      </c>
      <c r="G78" s="2" t="s">
        <v>23</v>
      </c>
      <c r="H78" s="200"/>
      <c r="I78" s="200"/>
      <c r="J78" s="5" t="s">
        <v>26</v>
      </c>
      <c r="K78" s="5" t="s">
        <v>45</v>
      </c>
      <c r="L78" s="2" t="s">
        <v>272</v>
      </c>
      <c r="M78" s="26">
        <v>2</v>
      </c>
      <c r="N78" s="5">
        <v>0</v>
      </c>
      <c r="O78" s="5">
        <v>0</v>
      </c>
      <c r="P78" s="48" t="s">
        <v>273</v>
      </c>
      <c r="Q78" s="39" t="str">
        <f t="shared" si="4"/>
        <v>No es necesario diligenciar esta celda</v>
      </c>
      <c r="R78" s="39"/>
      <c r="S78" s="39" t="str">
        <f t="shared" si="5"/>
        <v>No es necesario diligenciar esta celda</v>
      </c>
    </row>
    <row r="79" spans="1:19" ht="87" x14ac:dyDescent="0.35">
      <c r="A79" s="40" t="s">
        <v>258</v>
      </c>
      <c r="B79" s="2" t="s">
        <v>259</v>
      </c>
      <c r="C79" s="2" t="s">
        <v>21</v>
      </c>
      <c r="D79" s="2" t="s">
        <v>22</v>
      </c>
      <c r="E79" s="2" t="s">
        <v>22</v>
      </c>
      <c r="F79" s="2" t="s">
        <v>22</v>
      </c>
      <c r="G79" s="2" t="s">
        <v>23</v>
      </c>
      <c r="H79" s="200"/>
      <c r="I79" s="200"/>
      <c r="J79" s="5" t="s">
        <v>26</v>
      </c>
      <c r="K79" s="5" t="s">
        <v>45</v>
      </c>
      <c r="L79" s="2" t="s">
        <v>274</v>
      </c>
      <c r="M79" s="26">
        <v>4</v>
      </c>
      <c r="N79" s="5">
        <v>0</v>
      </c>
      <c r="O79" s="5">
        <v>1</v>
      </c>
      <c r="P79" s="48" t="s">
        <v>275</v>
      </c>
      <c r="Q79" s="39" t="str">
        <f t="shared" si="4"/>
        <v>No es necesario diligenciar esta celda</v>
      </c>
      <c r="R79" s="39"/>
      <c r="S79" s="39" t="str">
        <f t="shared" si="5"/>
        <v>No es necesario diligenciar esta celda</v>
      </c>
    </row>
    <row r="80" spans="1:19" ht="87" x14ac:dyDescent="0.35">
      <c r="A80" s="40" t="s">
        <v>258</v>
      </c>
      <c r="B80" s="2" t="s">
        <v>259</v>
      </c>
      <c r="C80" s="2" t="s">
        <v>21</v>
      </c>
      <c r="D80" s="2" t="s">
        <v>22</v>
      </c>
      <c r="E80" s="2" t="s">
        <v>22</v>
      </c>
      <c r="F80" s="2" t="s">
        <v>22</v>
      </c>
      <c r="G80" s="2" t="s">
        <v>23</v>
      </c>
      <c r="H80" s="200" t="s">
        <v>276</v>
      </c>
      <c r="I80" s="200" t="s">
        <v>277</v>
      </c>
      <c r="J80" s="5" t="s">
        <v>26</v>
      </c>
      <c r="K80" s="5" t="s">
        <v>45</v>
      </c>
      <c r="L80" s="2" t="s">
        <v>278</v>
      </c>
      <c r="M80" s="26">
        <v>1</v>
      </c>
      <c r="N80" s="5">
        <v>1</v>
      </c>
      <c r="O80" s="5">
        <v>1</v>
      </c>
      <c r="P80" s="49" t="s">
        <v>279</v>
      </c>
      <c r="Q80" s="39" t="str">
        <f t="shared" si="4"/>
        <v>No es necesario diligenciar esta celda</v>
      </c>
      <c r="R80" s="39"/>
      <c r="S80" s="39" t="str">
        <f t="shared" si="5"/>
        <v>No es necesario diligenciar esta celda</v>
      </c>
    </row>
    <row r="81" spans="1:19" ht="87" x14ac:dyDescent="0.35">
      <c r="A81" s="40" t="s">
        <v>258</v>
      </c>
      <c r="B81" s="2" t="s">
        <v>259</v>
      </c>
      <c r="C81" s="2" t="s">
        <v>21</v>
      </c>
      <c r="D81" s="2" t="s">
        <v>22</v>
      </c>
      <c r="E81" s="2" t="s">
        <v>22</v>
      </c>
      <c r="F81" s="2" t="s">
        <v>22</v>
      </c>
      <c r="G81" s="2" t="s">
        <v>23</v>
      </c>
      <c r="H81" s="200"/>
      <c r="I81" s="200"/>
      <c r="J81" s="5" t="s">
        <v>26</v>
      </c>
      <c r="K81" s="5" t="s">
        <v>45</v>
      </c>
      <c r="L81" s="2" t="s">
        <v>280</v>
      </c>
      <c r="M81" s="26">
        <v>4</v>
      </c>
      <c r="N81" s="5">
        <v>1</v>
      </c>
      <c r="O81" s="5">
        <v>1</v>
      </c>
      <c r="P81" s="48" t="s">
        <v>281</v>
      </c>
      <c r="Q81" s="39" t="str">
        <f t="shared" si="4"/>
        <v>No es necesario diligenciar esta celda</v>
      </c>
      <c r="R81" s="39"/>
      <c r="S81" s="39" t="str">
        <f t="shared" si="5"/>
        <v>No es necesario diligenciar esta celda</v>
      </c>
    </row>
    <row r="82" spans="1:19" ht="87" x14ac:dyDescent="0.35">
      <c r="A82" s="40" t="s">
        <v>258</v>
      </c>
      <c r="B82" s="2" t="s">
        <v>259</v>
      </c>
      <c r="C82" s="2" t="s">
        <v>21</v>
      </c>
      <c r="D82" s="2" t="s">
        <v>22</v>
      </c>
      <c r="E82" s="2" t="s">
        <v>22</v>
      </c>
      <c r="F82" s="2" t="s">
        <v>22</v>
      </c>
      <c r="G82" s="2" t="s">
        <v>23</v>
      </c>
      <c r="H82" s="200"/>
      <c r="I82" s="200"/>
      <c r="J82" s="5" t="s">
        <v>26</v>
      </c>
      <c r="K82" s="5" t="s">
        <v>45</v>
      </c>
      <c r="L82" s="2" t="s">
        <v>282</v>
      </c>
      <c r="M82" s="26">
        <v>4</v>
      </c>
      <c r="N82" s="5">
        <v>1</v>
      </c>
      <c r="O82" s="5">
        <v>1</v>
      </c>
      <c r="P82" s="48" t="s">
        <v>283</v>
      </c>
      <c r="Q82" s="39" t="str">
        <f t="shared" si="4"/>
        <v>No es necesario diligenciar esta celda</v>
      </c>
      <c r="R82" s="39"/>
      <c r="S82" s="39" t="str">
        <f t="shared" si="5"/>
        <v>No es necesario diligenciar esta celda</v>
      </c>
    </row>
    <row r="83" spans="1:19" ht="87" x14ac:dyDescent="0.35">
      <c r="A83" s="40" t="s">
        <v>258</v>
      </c>
      <c r="B83" s="2" t="s">
        <v>259</v>
      </c>
      <c r="C83" s="2" t="s">
        <v>21</v>
      </c>
      <c r="D83" s="2" t="s">
        <v>22</v>
      </c>
      <c r="E83" s="2" t="s">
        <v>22</v>
      </c>
      <c r="F83" s="2" t="s">
        <v>22</v>
      </c>
      <c r="G83" s="2" t="s">
        <v>23</v>
      </c>
      <c r="H83" s="200"/>
      <c r="I83" s="200"/>
      <c r="J83" s="5" t="s">
        <v>26</v>
      </c>
      <c r="K83" s="5" t="s">
        <v>45</v>
      </c>
      <c r="L83" s="2" t="s">
        <v>284</v>
      </c>
      <c r="M83" s="26">
        <v>2</v>
      </c>
      <c r="N83" s="5">
        <v>0</v>
      </c>
      <c r="O83" s="5">
        <v>1</v>
      </c>
      <c r="P83" s="48" t="s">
        <v>285</v>
      </c>
      <c r="Q83" s="39" t="str">
        <f t="shared" si="4"/>
        <v>No es necesario diligenciar esta celda</v>
      </c>
      <c r="R83" s="39"/>
      <c r="S83" s="39" t="str">
        <f t="shared" si="5"/>
        <v>No es necesario diligenciar esta celda</v>
      </c>
    </row>
    <row r="84" spans="1:19" ht="30" customHeight="1" x14ac:dyDescent="0.35">
      <c r="A84" s="40" t="s">
        <v>286</v>
      </c>
      <c r="B84" s="2" t="s">
        <v>20</v>
      </c>
      <c r="C84" s="2" t="s">
        <v>21</v>
      </c>
      <c r="D84" s="2" t="s">
        <v>242</v>
      </c>
      <c r="E84" s="2" t="s">
        <v>169</v>
      </c>
      <c r="F84" s="2" t="s">
        <v>243</v>
      </c>
      <c r="G84" s="2" t="s">
        <v>287</v>
      </c>
      <c r="H84" s="200" t="s">
        <v>288</v>
      </c>
      <c r="I84" s="200" t="s">
        <v>289</v>
      </c>
      <c r="J84" s="5" t="s">
        <v>44</v>
      </c>
      <c r="K84" s="5" t="s">
        <v>27</v>
      </c>
      <c r="L84" s="2" t="s">
        <v>290</v>
      </c>
      <c r="M84" s="26">
        <v>12</v>
      </c>
      <c r="N84" s="5">
        <v>3</v>
      </c>
      <c r="O84" s="5">
        <v>3</v>
      </c>
      <c r="P84" s="2" t="s">
        <v>291</v>
      </c>
      <c r="Q84" s="39" t="str">
        <f t="shared" si="4"/>
        <v>No es necesario diligenciar esta celda</v>
      </c>
      <c r="R84" s="39"/>
      <c r="S84" s="39" t="str">
        <f t="shared" si="5"/>
        <v>No es necesario diligenciar esta celda</v>
      </c>
    </row>
    <row r="85" spans="1:19" ht="72.5" x14ac:dyDescent="0.35">
      <c r="A85" s="40" t="s">
        <v>286</v>
      </c>
      <c r="B85" s="2" t="s">
        <v>20</v>
      </c>
      <c r="C85" s="2" t="s">
        <v>21</v>
      </c>
      <c r="D85" s="2" t="s">
        <v>242</v>
      </c>
      <c r="E85" s="2" t="s">
        <v>169</v>
      </c>
      <c r="F85" s="2" t="s">
        <v>243</v>
      </c>
      <c r="G85" s="2" t="s">
        <v>287</v>
      </c>
      <c r="H85" s="200"/>
      <c r="I85" s="200"/>
      <c r="J85" s="5" t="s">
        <v>44</v>
      </c>
      <c r="K85" s="5" t="s">
        <v>27</v>
      </c>
      <c r="L85" s="2" t="s">
        <v>292</v>
      </c>
      <c r="M85" s="26">
        <v>4</v>
      </c>
      <c r="N85" s="5">
        <v>1</v>
      </c>
      <c r="O85" s="5">
        <v>1</v>
      </c>
      <c r="P85" s="2" t="s">
        <v>293</v>
      </c>
      <c r="Q85" s="39" t="str">
        <f t="shared" si="4"/>
        <v>No es necesario diligenciar esta celda</v>
      </c>
      <c r="R85" s="39"/>
      <c r="S85" s="39" t="str">
        <f t="shared" si="5"/>
        <v>No es necesario diligenciar esta celda</v>
      </c>
    </row>
    <row r="86" spans="1:19" ht="101.5" x14ac:dyDescent="0.35">
      <c r="A86" s="40" t="s">
        <v>286</v>
      </c>
      <c r="B86" s="2" t="s">
        <v>20</v>
      </c>
      <c r="C86" s="2" t="s">
        <v>21</v>
      </c>
      <c r="D86" s="2" t="s">
        <v>242</v>
      </c>
      <c r="E86" s="2" t="s">
        <v>169</v>
      </c>
      <c r="F86" s="2" t="s">
        <v>243</v>
      </c>
      <c r="G86" s="2" t="s">
        <v>287</v>
      </c>
      <c r="H86" s="200"/>
      <c r="I86" s="200"/>
      <c r="J86" s="5" t="s">
        <v>44</v>
      </c>
      <c r="K86" s="5" t="s">
        <v>27</v>
      </c>
      <c r="L86" s="2" t="s">
        <v>294</v>
      </c>
      <c r="M86" s="26">
        <v>2</v>
      </c>
      <c r="N86" s="5">
        <v>0</v>
      </c>
      <c r="O86" s="5">
        <v>0</v>
      </c>
      <c r="P86" s="2" t="s">
        <v>295</v>
      </c>
      <c r="Q86" s="39" t="str">
        <f t="shared" si="4"/>
        <v>No es necesario diligenciar esta celda</v>
      </c>
      <c r="R86" s="39"/>
      <c r="S86" s="39" t="str">
        <f t="shared" si="5"/>
        <v>No es necesario diligenciar esta celda</v>
      </c>
    </row>
    <row r="87" spans="1:19" ht="116" x14ac:dyDescent="0.35">
      <c r="A87" s="40" t="s">
        <v>286</v>
      </c>
      <c r="B87" s="2" t="s">
        <v>20</v>
      </c>
      <c r="C87" s="2" t="s">
        <v>21</v>
      </c>
      <c r="D87" s="2" t="s">
        <v>242</v>
      </c>
      <c r="E87" s="2" t="s">
        <v>169</v>
      </c>
      <c r="F87" s="2" t="s">
        <v>243</v>
      </c>
      <c r="G87" s="2" t="s">
        <v>287</v>
      </c>
      <c r="H87" s="200"/>
      <c r="I87" s="200"/>
      <c r="J87" s="5" t="s">
        <v>44</v>
      </c>
      <c r="K87" s="5" t="s">
        <v>27</v>
      </c>
      <c r="L87" s="2" t="s">
        <v>296</v>
      </c>
      <c r="M87" s="26">
        <v>12</v>
      </c>
      <c r="N87" s="5">
        <v>3</v>
      </c>
      <c r="O87" s="5">
        <v>3</v>
      </c>
      <c r="P87" s="2" t="s">
        <v>297</v>
      </c>
      <c r="Q87" s="39" t="str">
        <f t="shared" si="4"/>
        <v>No es necesario diligenciar esta celda</v>
      </c>
      <c r="R87" s="39"/>
      <c r="S87" s="39" t="str">
        <f t="shared" si="5"/>
        <v>No es necesario diligenciar esta celda</v>
      </c>
    </row>
    <row r="88" spans="1:19" ht="188.5" x14ac:dyDescent="0.35">
      <c r="A88" s="40" t="s">
        <v>286</v>
      </c>
      <c r="B88" s="2" t="s">
        <v>20</v>
      </c>
      <c r="C88" s="2" t="s">
        <v>21</v>
      </c>
      <c r="D88" s="2" t="s">
        <v>242</v>
      </c>
      <c r="E88" s="2" t="s">
        <v>169</v>
      </c>
      <c r="F88" s="2" t="s">
        <v>243</v>
      </c>
      <c r="G88" s="2" t="s">
        <v>287</v>
      </c>
      <c r="H88" s="200"/>
      <c r="I88" s="200"/>
      <c r="J88" s="5" t="s">
        <v>44</v>
      </c>
      <c r="K88" s="5" t="s">
        <v>27</v>
      </c>
      <c r="L88" s="2" t="s">
        <v>298</v>
      </c>
      <c r="M88" s="26">
        <v>12</v>
      </c>
      <c r="N88" s="5">
        <v>3</v>
      </c>
      <c r="O88" s="5">
        <v>0</v>
      </c>
      <c r="P88" s="2" t="s">
        <v>299</v>
      </c>
      <c r="Q88" s="39" t="str">
        <f t="shared" si="4"/>
        <v>Escriba cuál fue el cuello de botella que se presento para no lograr el resultado planeado</v>
      </c>
      <c r="R88" s="39"/>
      <c r="S88" s="39" t="str">
        <f t="shared" si="5"/>
        <v>Favor escriba cuál va a ser el mecanismo de solución para ponerse al día en la ejecución del indicador</v>
      </c>
    </row>
    <row r="89" spans="1:19" ht="116" x14ac:dyDescent="0.35">
      <c r="A89" s="40" t="s">
        <v>286</v>
      </c>
      <c r="B89" s="2" t="s">
        <v>20</v>
      </c>
      <c r="C89" s="2" t="s">
        <v>21</v>
      </c>
      <c r="D89" s="2" t="s">
        <v>242</v>
      </c>
      <c r="E89" s="2" t="s">
        <v>169</v>
      </c>
      <c r="F89" s="2" t="s">
        <v>243</v>
      </c>
      <c r="G89" s="2" t="s">
        <v>287</v>
      </c>
      <c r="H89" s="200"/>
      <c r="I89" s="200"/>
      <c r="J89" s="5" t="s">
        <v>44</v>
      </c>
      <c r="K89" s="5" t="s">
        <v>27</v>
      </c>
      <c r="L89" s="2" t="s">
        <v>300</v>
      </c>
      <c r="M89" s="26">
        <v>4</v>
      </c>
      <c r="N89" s="5">
        <v>1</v>
      </c>
      <c r="O89" s="5">
        <v>1</v>
      </c>
      <c r="P89" s="2" t="s">
        <v>301</v>
      </c>
      <c r="Q89" s="39" t="str">
        <f t="shared" si="4"/>
        <v>No es necesario diligenciar esta celda</v>
      </c>
      <c r="R89" s="39"/>
      <c r="S89" s="39" t="str">
        <f t="shared" si="5"/>
        <v>No es necesario diligenciar esta celda</v>
      </c>
    </row>
    <row r="90" spans="1:19" ht="72.5" x14ac:dyDescent="0.35">
      <c r="A90" s="40" t="s">
        <v>286</v>
      </c>
      <c r="B90" s="2" t="s">
        <v>20</v>
      </c>
      <c r="C90" s="2" t="s">
        <v>21</v>
      </c>
      <c r="D90" s="2" t="s">
        <v>242</v>
      </c>
      <c r="E90" s="2" t="s">
        <v>169</v>
      </c>
      <c r="F90" s="2" t="s">
        <v>243</v>
      </c>
      <c r="G90" s="2" t="s">
        <v>287</v>
      </c>
      <c r="H90" s="200" t="s">
        <v>288</v>
      </c>
      <c r="I90" s="200" t="s">
        <v>302</v>
      </c>
      <c r="J90" s="5" t="s">
        <v>26</v>
      </c>
      <c r="K90" s="5" t="s">
        <v>27</v>
      </c>
      <c r="L90" s="2" t="s">
        <v>303</v>
      </c>
      <c r="M90" s="26">
        <v>1</v>
      </c>
      <c r="N90" s="5">
        <v>0</v>
      </c>
      <c r="O90" s="5">
        <v>0</v>
      </c>
      <c r="P90" s="2" t="s">
        <v>304</v>
      </c>
      <c r="Q90" s="39" t="str">
        <f t="shared" si="4"/>
        <v>No es necesario diligenciar esta celda</v>
      </c>
      <c r="R90" s="39"/>
      <c r="S90" s="39" t="str">
        <f t="shared" si="5"/>
        <v>No es necesario diligenciar esta celda</v>
      </c>
    </row>
    <row r="91" spans="1:19" ht="72.5" x14ac:dyDescent="0.35">
      <c r="A91" s="40" t="s">
        <v>286</v>
      </c>
      <c r="B91" s="2" t="s">
        <v>20</v>
      </c>
      <c r="C91" s="2" t="s">
        <v>21</v>
      </c>
      <c r="D91" s="2" t="s">
        <v>242</v>
      </c>
      <c r="E91" s="2" t="s">
        <v>169</v>
      </c>
      <c r="F91" s="2" t="s">
        <v>243</v>
      </c>
      <c r="G91" s="2" t="s">
        <v>287</v>
      </c>
      <c r="H91" s="200"/>
      <c r="I91" s="200"/>
      <c r="J91" s="5" t="s">
        <v>26</v>
      </c>
      <c r="K91" s="5" t="s">
        <v>27</v>
      </c>
      <c r="L91" s="23" t="s">
        <v>305</v>
      </c>
      <c r="M91" s="30">
        <v>1</v>
      </c>
      <c r="N91" s="5">
        <v>0</v>
      </c>
      <c r="O91" s="5">
        <v>0</v>
      </c>
      <c r="P91" s="2" t="s">
        <v>304</v>
      </c>
      <c r="Q91" s="39" t="str">
        <f t="shared" si="4"/>
        <v>No es necesario diligenciar esta celda</v>
      </c>
      <c r="R91" s="39"/>
      <c r="S91" s="39" t="str">
        <f t="shared" si="5"/>
        <v>No es necesario diligenciar esta celda</v>
      </c>
    </row>
    <row r="92" spans="1:19" ht="101.5" x14ac:dyDescent="0.35">
      <c r="A92" s="40" t="s">
        <v>286</v>
      </c>
      <c r="B92" s="2" t="s">
        <v>20</v>
      </c>
      <c r="C92" s="2" t="s">
        <v>21</v>
      </c>
      <c r="D92" s="2" t="s">
        <v>242</v>
      </c>
      <c r="E92" s="2" t="s">
        <v>169</v>
      </c>
      <c r="F92" s="2" t="s">
        <v>306</v>
      </c>
      <c r="G92" s="2" t="s">
        <v>307</v>
      </c>
      <c r="H92" s="2" t="s">
        <v>308</v>
      </c>
      <c r="I92" s="2" t="s">
        <v>309</v>
      </c>
      <c r="J92" s="5" t="s">
        <v>44</v>
      </c>
      <c r="K92" s="5" t="s">
        <v>27</v>
      </c>
      <c r="L92" s="2" t="s">
        <v>310</v>
      </c>
      <c r="M92" s="31">
        <v>14</v>
      </c>
      <c r="N92" s="5">
        <v>2</v>
      </c>
      <c r="O92" s="5">
        <v>5</v>
      </c>
      <c r="P92" s="2" t="s">
        <v>311</v>
      </c>
      <c r="Q92" s="39" t="str">
        <f t="shared" si="4"/>
        <v>No es necesario diligenciar esta celda</v>
      </c>
      <c r="R92" s="39"/>
      <c r="S92" s="39" t="str">
        <f t="shared" si="5"/>
        <v>No es necesario diligenciar esta celda</v>
      </c>
    </row>
    <row r="93" spans="1:19" ht="72.5" x14ac:dyDescent="0.35">
      <c r="A93" s="40" t="s">
        <v>286</v>
      </c>
      <c r="B93" s="2" t="s">
        <v>20</v>
      </c>
      <c r="C93" s="2" t="s">
        <v>21</v>
      </c>
      <c r="D93" s="2" t="s">
        <v>242</v>
      </c>
      <c r="E93" s="2" t="s">
        <v>169</v>
      </c>
      <c r="F93" s="2" t="s">
        <v>306</v>
      </c>
      <c r="G93" s="2" t="s">
        <v>307</v>
      </c>
      <c r="H93" s="2" t="s">
        <v>312</v>
      </c>
      <c r="I93" s="2" t="s">
        <v>313</v>
      </c>
      <c r="J93" s="5" t="s">
        <v>26</v>
      </c>
      <c r="K93" s="5" t="s">
        <v>27</v>
      </c>
      <c r="L93" s="2" t="s">
        <v>314</v>
      </c>
      <c r="M93" s="32">
        <v>1</v>
      </c>
      <c r="N93" s="5">
        <v>0</v>
      </c>
      <c r="O93" s="5">
        <v>0</v>
      </c>
      <c r="P93" s="2" t="s">
        <v>315</v>
      </c>
      <c r="Q93" s="39" t="str">
        <f t="shared" si="4"/>
        <v>No es necesario diligenciar esta celda</v>
      </c>
      <c r="R93" s="39"/>
      <c r="S93" s="39" t="str">
        <f t="shared" si="5"/>
        <v>No es necesario diligenciar esta celda</v>
      </c>
    </row>
    <row r="94" spans="1:19" ht="87" x14ac:dyDescent="0.35">
      <c r="A94" s="40" t="s">
        <v>286</v>
      </c>
      <c r="B94" s="2" t="s">
        <v>20</v>
      </c>
      <c r="C94" s="2" t="s">
        <v>21</v>
      </c>
      <c r="D94" s="2" t="s">
        <v>22</v>
      </c>
      <c r="E94" s="2" t="s">
        <v>22</v>
      </c>
      <c r="F94" s="2" t="s">
        <v>22</v>
      </c>
      <c r="G94" s="2" t="s">
        <v>23</v>
      </c>
      <c r="H94" s="2" t="s">
        <v>316</v>
      </c>
      <c r="I94" s="2" t="s">
        <v>317</v>
      </c>
      <c r="J94" s="5" t="s">
        <v>26</v>
      </c>
      <c r="K94" s="5" t="s">
        <v>27</v>
      </c>
      <c r="L94" s="2" t="s">
        <v>318</v>
      </c>
      <c r="M94" s="26">
        <v>2000000</v>
      </c>
      <c r="N94" s="5">
        <v>0</v>
      </c>
      <c r="O94" s="5">
        <v>0</v>
      </c>
      <c r="P94" s="2" t="s">
        <v>319</v>
      </c>
      <c r="Q94" s="39" t="str">
        <f t="shared" si="4"/>
        <v>No es necesario diligenciar esta celda</v>
      </c>
      <c r="R94" s="39"/>
      <c r="S94" s="39" t="str">
        <f t="shared" si="5"/>
        <v>No es necesario diligenciar esta celda</v>
      </c>
    </row>
    <row r="95" spans="1:19" ht="116" x14ac:dyDescent="0.35">
      <c r="A95" s="40" t="s">
        <v>286</v>
      </c>
      <c r="B95" s="2" t="s">
        <v>20</v>
      </c>
      <c r="C95" s="2" t="s">
        <v>21</v>
      </c>
      <c r="D95" s="2" t="s">
        <v>22</v>
      </c>
      <c r="E95" s="2" t="s">
        <v>22</v>
      </c>
      <c r="F95" s="2" t="s">
        <v>22</v>
      </c>
      <c r="G95" s="2" t="s">
        <v>23</v>
      </c>
      <c r="H95" s="2" t="s">
        <v>320</v>
      </c>
      <c r="I95" s="2" t="s">
        <v>321</v>
      </c>
      <c r="J95" s="5" t="s">
        <v>26</v>
      </c>
      <c r="K95" s="5" t="s">
        <v>27</v>
      </c>
      <c r="L95" s="2" t="s">
        <v>322</v>
      </c>
      <c r="M95" s="26">
        <v>20</v>
      </c>
      <c r="N95" s="5">
        <v>0</v>
      </c>
      <c r="O95" s="5">
        <v>1</v>
      </c>
      <c r="P95" s="2" t="s">
        <v>323</v>
      </c>
      <c r="Q95" s="39" t="str">
        <f t="shared" si="4"/>
        <v>No es necesario diligenciar esta celda</v>
      </c>
      <c r="R95" s="39"/>
      <c r="S95" s="39" t="str">
        <f t="shared" si="5"/>
        <v>No es necesario diligenciar esta celda</v>
      </c>
    </row>
    <row r="96" spans="1:19" ht="87" x14ac:dyDescent="0.35">
      <c r="A96" s="40" t="s">
        <v>324</v>
      </c>
      <c r="B96" s="2" t="s">
        <v>325</v>
      </c>
      <c r="C96" s="2" t="s">
        <v>21</v>
      </c>
      <c r="D96" s="2" t="s">
        <v>22</v>
      </c>
      <c r="E96" s="2" t="s">
        <v>22</v>
      </c>
      <c r="F96" s="2" t="s">
        <v>22</v>
      </c>
      <c r="G96" s="2" t="s">
        <v>23</v>
      </c>
      <c r="H96" s="200" t="s">
        <v>326</v>
      </c>
      <c r="I96" s="200" t="s">
        <v>327</v>
      </c>
      <c r="J96" s="5" t="s">
        <v>26</v>
      </c>
      <c r="K96" s="5" t="s">
        <v>114</v>
      </c>
      <c r="L96" s="2" t="s">
        <v>328</v>
      </c>
      <c r="M96" s="33" t="s">
        <v>329</v>
      </c>
      <c r="N96" s="38">
        <v>0.86399999999999999</v>
      </c>
      <c r="O96" s="47">
        <v>0.86399999999999999</v>
      </c>
      <c r="P96" s="2" t="s">
        <v>330</v>
      </c>
      <c r="Q96" s="39" t="str">
        <f t="shared" si="4"/>
        <v>No es necesario diligenciar esta celda</v>
      </c>
      <c r="R96" s="39"/>
      <c r="S96" s="39" t="str">
        <f t="shared" si="5"/>
        <v>No es necesario diligenciar esta celda</v>
      </c>
    </row>
    <row r="97" spans="1:19" ht="87" x14ac:dyDescent="0.35">
      <c r="A97" s="40" t="s">
        <v>324</v>
      </c>
      <c r="B97" s="2" t="s">
        <v>325</v>
      </c>
      <c r="C97" s="2" t="s">
        <v>21</v>
      </c>
      <c r="D97" s="2" t="s">
        <v>22</v>
      </c>
      <c r="E97" s="2" t="s">
        <v>22</v>
      </c>
      <c r="F97" s="2" t="s">
        <v>22</v>
      </c>
      <c r="G97" s="2" t="s">
        <v>23</v>
      </c>
      <c r="H97" s="200"/>
      <c r="I97" s="200"/>
      <c r="J97" s="5" t="s">
        <v>44</v>
      </c>
      <c r="K97" s="5" t="s">
        <v>114</v>
      </c>
      <c r="L97" s="2" t="s">
        <v>331</v>
      </c>
      <c r="M97" s="28">
        <v>0.9</v>
      </c>
      <c r="N97" s="37">
        <v>0.15</v>
      </c>
      <c r="O97" s="37">
        <v>0.15</v>
      </c>
      <c r="P97" s="2" t="s">
        <v>332</v>
      </c>
      <c r="Q97" s="39" t="str">
        <f t="shared" si="4"/>
        <v>No es necesario diligenciar esta celda</v>
      </c>
      <c r="R97" s="39"/>
      <c r="S97" s="39" t="str">
        <f t="shared" si="5"/>
        <v>No es necesario diligenciar esta celda</v>
      </c>
    </row>
    <row r="98" spans="1:19" ht="87" x14ac:dyDescent="0.35">
      <c r="A98" s="40" t="s">
        <v>324</v>
      </c>
      <c r="B98" s="2" t="s">
        <v>325</v>
      </c>
      <c r="C98" s="2" t="s">
        <v>21</v>
      </c>
      <c r="D98" s="2" t="s">
        <v>22</v>
      </c>
      <c r="E98" s="2" t="s">
        <v>22</v>
      </c>
      <c r="F98" s="2" t="s">
        <v>22</v>
      </c>
      <c r="G98" s="2" t="s">
        <v>23</v>
      </c>
      <c r="H98" s="200"/>
      <c r="I98" s="200"/>
      <c r="J98" s="5" t="s">
        <v>44</v>
      </c>
      <c r="K98" s="5" t="s">
        <v>114</v>
      </c>
      <c r="L98" s="2" t="s">
        <v>333</v>
      </c>
      <c r="M98" s="28">
        <v>0.9</v>
      </c>
      <c r="N98" s="37">
        <v>0.15</v>
      </c>
      <c r="O98" s="37">
        <v>0.15</v>
      </c>
      <c r="P98" s="2" t="s">
        <v>334</v>
      </c>
      <c r="Q98" s="39" t="str">
        <f t="shared" si="4"/>
        <v>No es necesario diligenciar esta celda</v>
      </c>
      <c r="R98" s="39"/>
      <c r="S98" s="39" t="str">
        <f t="shared" si="5"/>
        <v>No es necesario diligenciar esta celda</v>
      </c>
    </row>
    <row r="99" spans="1:19" ht="232" x14ac:dyDescent="0.35">
      <c r="A99" s="40" t="s">
        <v>324</v>
      </c>
      <c r="B99" s="2" t="s">
        <v>325</v>
      </c>
      <c r="C99" s="2" t="s">
        <v>21</v>
      </c>
      <c r="D99" s="2" t="s">
        <v>22</v>
      </c>
      <c r="E99" s="2" t="s">
        <v>22</v>
      </c>
      <c r="F99" s="2" t="s">
        <v>22</v>
      </c>
      <c r="G99" s="2" t="s">
        <v>23</v>
      </c>
      <c r="H99" s="200"/>
      <c r="I99" s="200"/>
      <c r="J99" s="5" t="s">
        <v>44</v>
      </c>
      <c r="K99" s="5" t="s">
        <v>114</v>
      </c>
      <c r="L99" s="2" t="s">
        <v>335</v>
      </c>
      <c r="M99" s="28">
        <v>0.9</v>
      </c>
      <c r="N99" s="37">
        <v>0.15</v>
      </c>
      <c r="O99" s="37">
        <v>0.15</v>
      </c>
      <c r="P99" s="2" t="s">
        <v>336</v>
      </c>
      <c r="Q99" s="39" t="str">
        <f t="shared" ref="Q99:Q127" si="6">+IF(O99&lt;N99,"Escriba cuál fue el cuello de botella que se presento para no lograr el resultado planeado","No es necesario diligenciar esta celda")</f>
        <v>No es necesario diligenciar esta celda</v>
      </c>
      <c r="R99" s="39"/>
      <c r="S99" s="39" t="str">
        <f t="shared" si="5"/>
        <v>No es necesario diligenciar esta celda</v>
      </c>
    </row>
    <row r="100" spans="1:19" ht="348" x14ac:dyDescent="0.35">
      <c r="A100" s="40" t="s">
        <v>324</v>
      </c>
      <c r="B100" s="2" t="s">
        <v>325</v>
      </c>
      <c r="C100" s="2" t="s">
        <v>21</v>
      </c>
      <c r="D100" s="2" t="s">
        <v>22</v>
      </c>
      <c r="E100" s="2" t="s">
        <v>22</v>
      </c>
      <c r="F100" s="2" t="s">
        <v>22</v>
      </c>
      <c r="G100" s="2" t="s">
        <v>23</v>
      </c>
      <c r="H100" s="200"/>
      <c r="I100" s="200"/>
      <c r="J100" s="5" t="s">
        <v>44</v>
      </c>
      <c r="K100" s="5" t="s">
        <v>114</v>
      </c>
      <c r="L100" s="2" t="s">
        <v>337</v>
      </c>
      <c r="M100" s="28">
        <v>0.9</v>
      </c>
      <c r="N100" s="37">
        <v>0.15</v>
      </c>
      <c r="O100" s="37">
        <v>0.15</v>
      </c>
      <c r="P100" s="2" t="s">
        <v>338</v>
      </c>
      <c r="Q100" s="39" t="str">
        <f t="shared" si="6"/>
        <v>No es necesario diligenciar esta celda</v>
      </c>
      <c r="R100" s="39"/>
      <c r="S100" s="39" t="str">
        <f t="shared" si="5"/>
        <v>No es necesario diligenciar esta celda</v>
      </c>
    </row>
    <row r="101" spans="1:19" ht="87" x14ac:dyDescent="0.35">
      <c r="A101" s="40" t="s">
        <v>324</v>
      </c>
      <c r="B101" s="2" t="s">
        <v>325</v>
      </c>
      <c r="C101" s="2" t="s">
        <v>21</v>
      </c>
      <c r="D101" s="2" t="s">
        <v>22</v>
      </c>
      <c r="E101" s="2" t="s">
        <v>22</v>
      </c>
      <c r="F101" s="2" t="s">
        <v>22</v>
      </c>
      <c r="G101" s="2" t="s">
        <v>23</v>
      </c>
      <c r="H101" s="200"/>
      <c r="I101" s="200"/>
      <c r="J101" s="5" t="s">
        <v>44</v>
      </c>
      <c r="K101" s="5" t="s">
        <v>114</v>
      </c>
      <c r="L101" s="2" t="s">
        <v>339</v>
      </c>
      <c r="M101" s="28">
        <v>1</v>
      </c>
      <c r="N101" s="37">
        <v>0.05</v>
      </c>
      <c r="O101" s="37">
        <v>0.05</v>
      </c>
      <c r="P101" s="2" t="s">
        <v>340</v>
      </c>
      <c r="Q101" s="39" t="str">
        <f t="shared" si="6"/>
        <v>No es necesario diligenciar esta celda</v>
      </c>
      <c r="R101" s="39"/>
      <c r="S101" s="39" t="str">
        <f t="shared" si="5"/>
        <v>No es necesario diligenciar esta celda</v>
      </c>
    </row>
    <row r="102" spans="1:19" ht="101.5" x14ac:dyDescent="0.35">
      <c r="A102" s="40" t="s">
        <v>324</v>
      </c>
      <c r="B102" s="2" t="s">
        <v>325</v>
      </c>
      <c r="C102" s="2" t="s">
        <v>21</v>
      </c>
      <c r="D102" s="2" t="s">
        <v>22</v>
      </c>
      <c r="E102" s="2" t="s">
        <v>22</v>
      </c>
      <c r="F102" s="2" t="s">
        <v>22</v>
      </c>
      <c r="G102" s="2" t="s">
        <v>23</v>
      </c>
      <c r="H102" s="200"/>
      <c r="I102" s="200"/>
      <c r="J102" s="5" t="s">
        <v>44</v>
      </c>
      <c r="K102" s="5" t="s">
        <v>114</v>
      </c>
      <c r="L102" s="2" t="s">
        <v>341</v>
      </c>
      <c r="M102" s="28">
        <v>0.9</v>
      </c>
      <c r="N102" s="38">
        <v>0.25230000000000002</v>
      </c>
      <c r="O102" s="38">
        <v>0.25069999999999998</v>
      </c>
      <c r="P102" s="2" t="s">
        <v>342</v>
      </c>
      <c r="Q102" s="39" t="s">
        <v>343</v>
      </c>
      <c r="R102" s="39" t="s">
        <v>344</v>
      </c>
      <c r="S102" s="39" t="s">
        <v>345</v>
      </c>
    </row>
    <row r="103" spans="1:19" ht="72.5" x14ac:dyDescent="0.35">
      <c r="A103" s="40" t="s">
        <v>346</v>
      </c>
      <c r="B103" s="2" t="s">
        <v>347</v>
      </c>
      <c r="C103" s="2"/>
      <c r="D103" s="2" t="s">
        <v>22</v>
      </c>
      <c r="E103" s="2" t="s">
        <v>22</v>
      </c>
      <c r="F103" s="2" t="s">
        <v>22</v>
      </c>
      <c r="G103" s="2" t="s">
        <v>23</v>
      </c>
      <c r="H103" s="200" t="s">
        <v>348</v>
      </c>
      <c r="I103" s="2" t="s">
        <v>349</v>
      </c>
      <c r="J103" s="5" t="s">
        <v>134</v>
      </c>
      <c r="K103" s="5" t="s">
        <v>350</v>
      </c>
      <c r="L103" s="2" t="s">
        <v>349</v>
      </c>
      <c r="M103" s="26">
        <v>1</v>
      </c>
      <c r="N103" s="5">
        <v>0</v>
      </c>
      <c r="O103" s="5">
        <v>0</v>
      </c>
      <c r="P103" s="2" t="s">
        <v>351</v>
      </c>
      <c r="Q103" s="39" t="str">
        <f t="shared" si="6"/>
        <v>No es necesario diligenciar esta celda</v>
      </c>
      <c r="R103" s="39"/>
      <c r="S103" s="39" t="str">
        <f t="shared" si="5"/>
        <v>No es necesario diligenciar esta celda</v>
      </c>
    </row>
    <row r="104" spans="1:19" ht="87" x14ac:dyDescent="0.35">
      <c r="A104" s="40" t="s">
        <v>346</v>
      </c>
      <c r="B104" s="2" t="s">
        <v>347</v>
      </c>
      <c r="C104" s="2"/>
      <c r="D104" s="2" t="s">
        <v>22</v>
      </c>
      <c r="E104" s="2" t="s">
        <v>22</v>
      </c>
      <c r="F104" s="2" t="s">
        <v>22</v>
      </c>
      <c r="G104" s="2" t="s">
        <v>23</v>
      </c>
      <c r="H104" s="200"/>
      <c r="I104" s="200" t="s">
        <v>352</v>
      </c>
      <c r="J104" s="5" t="s">
        <v>134</v>
      </c>
      <c r="K104" s="5" t="s">
        <v>350</v>
      </c>
      <c r="L104" s="2" t="s">
        <v>353</v>
      </c>
      <c r="M104" s="26">
        <v>5</v>
      </c>
      <c r="N104" s="5">
        <v>0</v>
      </c>
      <c r="O104" s="5">
        <v>4</v>
      </c>
      <c r="P104" s="2" t="s">
        <v>354</v>
      </c>
      <c r="Q104" s="39" t="str">
        <f t="shared" si="6"/>
        <v>No es necesario diligenciar esta celda</v>
      </c>
      <c r="R104" s="39"/>
      <c r="S104" s="39" t="str">
        <f t="shared" si="5"/>
        <v>No es necesario diligenciar esta celda</v>
      </c>
    </row>
    <row r="105" spans="1:19" ht="72.5" x14ac:dyDescent="0.35">
      <c r="A105" s="40" t="s">
        <v>346</v>
      </c>
      <c r="B105" s="2" t="s">
        <v>347</v>
      </c>
      <c r="C105" s="2"/>
      <c r="D105" s="2" t="s">
        <v>22</v>
      </c>
      <c r="E105" s="2" t="s">
        <v>22</v>
      </c>
      <c r="F105" s="2" t="s">
        <v>22</v>
      </c>
      <c r="G105" s="2" t="s">
        <v>23</v>
      </c>
      <c r="H105" s="200"/>
      <c r="I105" s="200"/>
      <c r="J105" s="5" t="s">
        <v>134</v>
      </c>
      <c r="K105" s="5" t="s">
        <v>350</v>
      </c>
      <c r="L105" s="2" t="s">
        <v>355</v>
      </c>
      <c r="M105" s="26">
        <v>8</v>
      </c>
      <c r="N105" s="5">
        <v>0</v>
      </c>
      <c r="O105" s="5">
        <v>0</v>
      </c>
      <c r="P105" s="2" t="s">
        <v>351</v>
      </c>
      <c r="Q105" s="39" t="str">
        <f t="shared" si="6"/>
        <v>No es necesario diligenciar esta celda</v>
      </c>
      <c r="R105" s="39"/>
      <c r="S105" s="39" t="str">
        <f t="shared" si="5"/>
        <v>No es necesario diligenciar esta celda</v>
      </c>
    </row>
    <row r="106" spans="1:19" ht="72.5" x14ac:dyDescent="0.35">
      <c r="A106" s="40" t="s">
        <v>346</v>
      </c>
      <c r="B106" s="2" t="s">
        <v>347</v>
      </c>
      <c r="C106" s="2"/>
      <c r="D106" s="2" t="s">
        <v>22</v>
      </c>
      <c r="E106" s="2" t="s">
        <v>22</v>
      </c>
      <c r="F106" s="2" t="s">
        <v>22</v>
      </c>
      <c r="G106" s="2" t="s">
        <v>23</v>
      </c>
      <c r="H106" s="200"/>
      <c r="I106" s="200"/>
      <c r="J106" s="5" t="s">
        <v>134</v>
      </c>
      <c r="K106" s="5" t="s">
        <v>350</v>
      </c>
      <c r="L106" s="2" t="s">
        <v>356</v>
      </c>
      <c r="M106" s="26">
        <v>2</v>
      </c>
      <c r="N106" s="5">
        <v>0</v>
      </c>
      <c r="O106" s="5">
        <v>0</v>
      </c>
      <c r="P106" s="2" t="s">
        <v>351</v>
      </c>
      <c r="Q106" s="39" t="str">
        <f t="shared" si="6"/>
        <v>No es necesario diligenciar esta celda</v>
      </c>
      <c r="R106" s="39"/>
      <c r="S106" s="39" t="str">
        <f t="shared" si="5"/>
        <v>No es necesario diligenciar esta celda</v>
      </c>
    </row>
    <row r="107" spans="1:19" ht="72.5" x14ac:dyDescent="0.35">
      <c r="A107" s="40" t="s">
        <v>346</v>
      </c>
      <c r="B107" s="2" t="s">
        <v>347</v>
      </c>
      <c r="C107" s="2"/>
      <c r="D107" s="2" t="s">
        <v>22</v>
      </c>
      <c r="E107" s="2" t="s">
        <v>22</v>
      </c>
      <c r="F107" s="2" t="s">
        <v>22</v>
      </c>
      <c r="G107" s="2" t="s">
        <v>23</v>
      </c>
      <c r="H107" s="200"/>
      <c r="I107" s="200"/>
      <c r="J107" s="5" t="s">
        <v>134</v>
      </c>
      <c r="K107" s="5" t="s">
        <v>350</v>
      </c>
      <c r="L107" s="2" t="s">
        <v>357</v>
      </c>
      <c r="M107" s="26">
        <v>6</v>
      </c>
      <c r="N107" s="5">
        <v>0</v>
      </c>
      <c r="O107" s="5">
        <v>6</v>
      </c>
      <c r="P107" s="2" t="s">
        <v>358</v>
      </c>
      <c r="Q107" s="39" t="str">
        <f t="shared" si="6"/>
        <v>No es necesario diligenciar esta celda</v>
      </c>
      <c r="R107" s="39"/>
      <c r="S107" s="39" t="str">
        <f t="shared" si="5"/>
        <v>No es necesario diligenciar esta celda</v>
      </c>
    </row>
    <row r="108" spans="1:19" ht="72.5" x14ac:dyDescent="0.35">
      <c r="A108" s="40" t="s">
        <v>346</v>
      </c>
      <c r="B108" s="2" t="s">
        <v>347</v>
      </c>
      <c r="C108" s="2"/>
      <c r="D108" s="2" t="s">
        <v>22</v>
      </c>
      <c r="E108" s="2" t="s">
        <v>22</v>
      </c>
      <c r="F108" s="2" t="s">
        <v>22</v>
      </c>
      <c r="G108" s="2" t="s">
        <v>23</v>
      </c>
      <c r="H108" s="200"/>
      <c r="I108" s="2" t="s">
        <v>359</v>
      </c>
      <c r="J108" s="5" t="s">
        <v>134</v>
      </c>
      <c r="K108" s="5" t="s">
        <v>350</v>
      </c>
      <c r="L108" s="2" t="s">
        <v>359</v>
      </c>
      <c r="M108" s="26">
        <v>4</v>
      </c>
      <c r="N108" s="5">
        <v>1</v>
      </c>
      <c r="O108" s="53">
        <v>1</v>
      </c>
      <c r="P108" s="2" t="s">
        <v>360</v>
      </c>
      <c r="Q108" s="39" t="str">
        <f t="shared" si="6"/>
        <v>No es necesario diligenciar esta celda</v>
      </c>
      <c r="R108" s="39"/>
      <c r="S108" s="39" t="str">
        <f t="shared" si="5"/>
        <v>No es necesario diligenciar esta celda</v>
      </c>
    </row>
    <row r="109" spans="1:19" ht="101.5" x14ac:dyDescent="0.35">
      <c r="A109" s="40" t="s">
        <v>346</v>
      </c>
      <c r="B109" s="2" t="s">
        <v>347</v>
      </c>
      <c r="C109" s="2"/>
      <c r="D109" s="2" t="s">
        <v>22</v>
      </c>
      <c r="E109" s="2" t="s">
        <v>22</v>
      </c>
      <c r="F109" s="2" t="s">
        <v>22</v>
      </c>
      <c r="G109" s="2" t="s">
        <v>23</v>
      </c>
      <c r="H109" s="200"/>
      <c r="I109" s="2" t="s">
        <v>361</v>
      </c>
      <c r="J109" s="5" t="s">
        <v>134</v>
      </c>
      <c r="K109" s="5" t="s">
        <v>350</v>
      </c>
      <c r="L109" s="2" t="s">
        <v>362</v>
      </c>
      <c r="M109" s="26">
        <v>149</v>
      </c>
      <c r="N109" s="5">
        <v>30</v>
      </c>
      <c r="O109" s="53">
        <v>34</v>
      </c>
      <c r="P109" s="2" t="s">
        <v>363</v>
      </c>
      <c r="Q109" s="39" t="str">
        <f t="shared" si="6"/>
        <v>No es necesario diligenciar esta celda</v>
      </c>
      <c r="R109" s="39"/>
      <c r="S109" s="39" t="str">
        <f t="shared" si="5"/>
        <v>No es necesario diligenciar esta celda</v>
      </c>
    </row>
    <row r="110" spans="1:19" ht="101.5" x14ac:dyDescent="0.35">
      <c r="A110" s="40" t="s">
        <v>364</v>
      </c>
      <c r="B110" s="2" t="s">
        <v>365</v>
      </c>
      <c r="C110" s="2" t="s">
        <v>366</v>
      </c>
      <c r="D110" s="2" t="s">
        <v>168</v>
      </c>
      <c r="E110" s="2" t="s">
        <v>367</v>
      </c>
      <c r="F110" s="2" t="s">
        <v>368</v>
      </c>
      <c r="G110" s="2" t="s">
        <v>369</v>
      </c>
      <c r="H110" s="201" t="s">
        <v>370</v>
      </c>
      <c r="I110" s="201" t="s">
        <v>371</v>
      </c>
      <c r="J110" s="5" t="s">
        <v>44</v>
      </c>
      <c r="K110" s="5" t="s">
        <v>27</v>
      </c>
      <c r="L110" s="24" t="s">
        <v>372</v>
      </c>
      <c r="M110" s="26" t="s">
        <v>373</v>
      </c>
      <c r="N110" s="5">
        <v>0.3</v>
      </c>
      <c r="O110" s="5">
        <v>0.3</v>
      </c>
      <c r="P110" s="2" t="s">
        <v>374</v>
      </c>
      <c r="Q110" s="39" t="str">
        <f t="shared" si="6"/>
        <v>No es necesario diligenciar esta celda</v>
      </c>
      <c r="R110" s="39"/>
      <c r="S110" s="39" t="str">
        <f t="shared" si="5"/>
        <v>No es necesario diligenciar esta celda</v>
      </c>
    </row>
    <row r="111" spans="1:19" ht="290" x14ac:dyDescent="0.35">
      <c r="A111" s="40" t="s">
        <v>364</v>
      </c>
      <c r="B111" s="2" t="s">
        <v>365</v>
      </c>
      <c r="C111" s="2" t="s">
        <v>366</v>
      </c>
      <c r="D111" s="2" t="s">
        <v>168</v>
      </c>
      <c r="E111" s="2" t="s">
        <v>367</v>
      </c>
      <c r="F111" s="2" t="s">
        <v>368</v>
      </c>
      <c r="G111" s="2" t="s">
        <v>369</v>
      </c>
      <c r="H111" s="201"/>
      <c r="I111" s="201"/>
      <c r="J111" s="5" t="s">
        <v>44</v>
      </c>
      <c r="K111" s="5" t="s">
        <v>27</v>
      </c>
      <c r="L111" s="24" t="s">
        <v>375</v>
      </c>
      <c r="M111" s="26" t="s">
        <v>376</v>
      </c>
      <c r="N111" s="5">
        <v>3</v>
      </c>
      <c r="O111" s="5">
        <v>8</v>
      </c>
      <c r="P111" s="2" t="s">
        <v>377</v>
      </c>
      <c r="Q111" s="39" t="str">
        <f t="shared" si="6"/>
        <v>No es necesario diligenciar esta celda</v>
      </c>
      <c r="R111" s="39"/>
      <c r="S111" s="39" t="str">
        <f t="shared" si="5"/>
        <v>No es necesario diligenciar esta celda</v>
      </c>
    </row>
    <row r="112" spans="1:19" ht="101.5" x14ac:dyDescent="0.35">
      <c r="A112" s="40" t="s">
        <v>364</v>
      </c>
      <c r="B112" s="2" t="s">
        <v>365</v>
      </c>
      <c r="C112" s="2" t="s">
        <v>366</v>
      </c>
      <c r="D112" s="2" t="s">
        <v>378</v>
      </c>
      <c r="E112" s="2" t="s">
        <v>379</v>
      </c>
      <c r="F112" s="5" t="s">
        <v>380</v>
      </c>
      <c r="G112" s="6" t="s">
        <v>381</v>
      </c>
      <c r="H112" s="4" t="s">
        <v>382</v>
      </c>
      <c r="I112" s="4" t="s">
        <v>383</v>
      </c>
      <c r="J112" s="5" t="s">
        <v>26</v>
      </c>
      <c r="K112" s="5" t="s">
        <v>247</v>
      </c>
      <c r="L112" s="24" t="s">
        <v>384</v>
      </c>
      <c r="M112" s="26" t="s">
        <v>385</v>
      </c>
      <c r="N112" s="5">
        <v>1</v>
      </c>
      <c r="O112" s="5">
        <v>1</v>
      </c>
      <c r="P112" s="2" t="s">
        <v>386</v>
      </c>
      <c r="Q112" s="39" t="str">
        <f t="shared" si="6"/>
        <v>No es necesario diligenciar esta celda</v>
      </c>
      <c r="R112" s="39"/>
      <c r="S112" s="39" t="str">
        <f t="shared" si="5"/>
        <v>No es necesario diligenciar esta celda</v>
      </c>
    </row>
    <row r="113" spans="1:19" ht="87" x14ac:dyDescent="0.35">
      <c r="A113" s="40" t="s">
        <v>364</v>
      </c>
      <c r="B113" s="2" t="s">
        <v>387</v>
      </c>
      <c r="C113" s="2" t="s">
        <v>366</v>
      </c>
      <c r="D113" s="2" t="s">
        <v>22</v>
      </c>
      <c r="E113" s="2" t="s">
        <v>22</v>
      </c>
      <c r="F113" s="2" t="s">
        <v>22</v>
      </c>
      <c r="G113" s="2" t="s">
        <v>23</v>
      </c>
      <c r="H113" s="4" t="s">
        <v>388</v>
      </c>
      <c r="I113" s="4" t="s">
        <v>389</v>
      </c>
      <c r="J113" s="5" t="s">
        <v>26</v>
      </c>
      <c r="K113" s="5" t="s">
        <v>390</v>
      </c>
      <c r="L113" s="24" t="s">
        <v>391</v>
      </c>
      <c r="M113" s="26" t="s">
        <v>392</v>
      </c>
      <c r="N113" s="37">
        <v>0.25</v>
      </c>
      <c r="O113" s="37">
        <v>0.25</v>
      </c>
      <c r="P113" s="2" t="s">
        <v>393</v>
      </c>
      <c r="Q113" s="39" t="str">
        <f t="shared" si="6"/>
        <v>No es necesario diligenciar esta celda</v>
      </c>
      <c r="R113" s="39"/>
      <c r="S113" s="39" t="str">
        <f t="shared" si="5"/>
        <v>No es necesario diligenciar esta celda</v>
      </c>
    </row>
    <row r="114" spans="1:19" ht="112.5" customHeight="1" x14ac:dyDescent="0.35">
      <c r="A114" s="40" t="s">
        <v>364</v>
      </c>
      <c r="B114" s="2" t="s">
        <v>387</v>
      </c>
      <c r="C114" s="2" t="s">
        <v>366</v>
      </c>
      <c r="D114" s="2" t="s">
        <v>22</v>
      </c>
      <c r="E114" s="2" t="s">
        <v>22</v>
      </c>
      <c r="F114" s="2" t="s">
        <v>22</v>
      </c>
      <c r="G114" s="2" t="s">
        <v>23</v>
      </c>
      <c r="H114" s="4" t="s">
        <v>394</v>
      </c>
      <c r="I114" s="4" t="s">
        <v>395</v>
      </c>
      <c r="J114" s="5" t="s">
        <v>44</v>
      </c>
      <c r="K114" s="5" t="s">
        <v>390</v>
      </c>
      <c r="L114" s="24" t="s">
        <v>396</v>
      </c>
      <c r="M114" s="26" t="s">
        <v>397</v>
      </c>
      <c r="N114" s="37">
        <v>0.25</v>
      </c>
      <c r="O114" s="37">
        <v>0.1</v>
      </c>
      <c r="P114" s="2" t="s">
        <v>398</v>
      </c>
      <c r="Q114" s="4" t="s">
        <v>399</v>
      </c>
      <c r="R114" s="4" t="s">
        <v>48</v>
      </c>
      <c r="S114" s="4" t="s">
        <v>400</v>
      </c>
    </row>
    <row r="115" spans="1:19" ht="58" x14ac:dyDescent="0.35">
      <c r="A115" s="40" t="s">
        <v>364</v>
      </c>
      <c r="B115" s="2" t="s">
        <v>387</v>
      </c>
      <c r="C115" s="2" t="s">
        <v>366</v>
      </c>
      <c r="D115" s="2" t="s">
        <v>22</v>
      </c>
      <c r="E115" s="2" t="s">
        <v>22</v>
      </c>
      <c r="F115" s="2" t="s">
        <v>22</v>
      </c>
      <c r="G115" s="2" t="s">
        <v>23</v>
      </c>
      <c r="H115" s="4" t="s">
        <v>401</v>
      </c>
      <c r="I115" s="2" t="s">
        <v>402</v>
      </c>
      <c r="J115" s="5" t="s">
        <v>26</v>
      </c>
      <c r="K115" s="5" t="s">
        <v>390</v>
      </c>
      <c r="L115" s="24" t="s">
        <v>403</v>
      </c>
      <c r="M115" s="28">
        <v>0.2</v>
      </c>
      <c r="N115" s="37">
        <v>0.05</v>
      </c>
      <c r="O115" s="37">
        <v>0.05</v>
      </c>
      <c r="P115" s="2" t="s">
        <v>404</v>
      </c>
      <c r="Q115" s="39" t="str">
        <f t="shared" si="6"/>
        <v>No es necesario diligenciar esta celda</v>
      </c>
      <c r="R115" s="39"/>
      <c r="S115" s="39" t="str">
        <f t="shared" si="5"/>
        <v>No es necesario diligenciar esta celda</v>
      </c>
    </row>
    <row r="116" spans="1:19" ht="333.5" x14ac:dyDescent="0.35">
      <c r="A116" s="40" t="s">
        <v>364</v>
      </c>
      <c r="B116" s="2" t="s">
        <v>365</v>
      </c>
      <c r="C116" s="2" t="s">
        <v>366</v>
      </c>
      <c r="D116" s="2" t="s">
        <v>190</v>
      </c>
      <c r="E116" s="2" t="s">
        <v>405</v>
      </c>
      <c r="F116" s="2" t="s">
        <v>406</v>
      </c>
      <c r="G116" s="7" t="s">
        <v>407</v>
      </c>
      <c r="H116" s="4" t="s">
        <v>408</v>
      </c>
      <c r="I116" s="4" t="s">
        <v>409</v>
      </c>
      <c r="J116" s="5" t="s">
        <v>44</v>
      </c>
      <c r="K116" s="5" t="s">
        <v>45</v>
      </c>
      <c r="L116" s="24" t="s">
        <v>410</v>
      </c>
      <c r="M116" s="26">
        <v>10</v>
      </c>
      <c r="N116" s="5">
        <v>2</v>
      </c>
      <c r="O116" s="5">
        <v>3</v>
      </c>
      <c r="P116" s="2" t="s">
        <v>411</v>
      </c>
      <c r="Q116" s="39" t="str">
        <f t="shared" si="6"/>
        <v>No es necesario diligenciar esta celda</v>
      </c>
      <c r="R116" s="39"/>
      <c r="S116" s="39" t="str">
        <f t="shared" si="5"/>
        <v>No es necesario diligenciar esta celda</v>
      </c>
    </row>
    <row r="117" spans="1:19" ht="145" x14ac:dyDescent="0.35">
      <c r="A117" s="40" t="s">
        <v>364</v>
      </c>
      <c r="B117" s="2" t="s">
        <v>365</v>
      </c>
      <c r="C117" s="2" t="s">
        <v>366</v>
      </c>
      <c r="D117" s="2" t="s">
        <v>190</v>
      </c>
      <c r="E117" s="4" t="s">
        <v>191</v>
      </c>
      <c r="F117" s="4" t="s">
        <v>192</v>
      </c>
      <c r="G117" s="4" t="s">
        <v>412</v>
      </c>
      <c r="H117" s="201" t="s">
        <v>413</v>
      </c>
      <c r="I117" s="201" t="s">
        <v>414</v>
      </c>
      <c r="J117" s="5" t="s">
        <v>44</v>
      </c>
      <c r="K117" s="5" t="s">
        <v>45</v>
      </c>
      <c r="L117" s="24" t="s">
        <v>415</v>
      </c>
      <c r="M117" s="26">
        <v>10</v>
      </c>
      <c r="N117" s="5">
        <v>2</v>
      </c>
      <c r="O117" s="5">
        <v>2</v>
      </c>
      <c r="P117" s="2" t="s">
        <v>416</v>
      </c>
      <c r="Q117" s="39" t="str">
        <f t="shared" si="6"/>
        <v>No es necesario diligenciar esta celda</v>
      </c>
      <c r="R117" s="39"/>
      <c r="S117" s="39" t="str">
        <f t="shared" si="5"/>
        <v>No es necesario diligenciar esta celda</v>
      </c>
    </row>
    <row r="118" spans="1:19" ht="130.5" x14ac:dyDescent="0.35">
      <c r="A118" s="40" t="s">
        <v>364</v>
      </c>
      <c r="B118" s="2" t="s">
        <v>365</v>
      </c>
      <c r="C118" s="2" t="s">
        <v>366</v>
      </c>
      <c r="D118" s="2" t="s">
        <v>190</v>
      </c>
      <c r="E118" s="4" t="s">
        <v>191</v>
      </c>
      <c r="F118" s="4" t="s">
        <v>192</v>
      </c>
      <c r="G118" s="4" t="s">
        <v>412</v>
      </c>
      <c r="H118" s="201"/>
      <c r="I118" s="201"/>
      <c r="J118" s="5" t="s">
        <v>44</v>
      </c>
      <c r="K118" s="5" t="s">
        <v>45</v>
      </c>
      <c r="L118" s="24" t="s">
        <v>417</v>
      </c>
      <c r="M118" s="26" t="s">
        <v>418</v>
      </c>
      <c r="N118" s="5">
        <v>3.5</v>
      </c>
      <c r="O118" s="5">
        <f>466.666+300</f>
        <v>766.66599999999994</v>
      </c>
      <c r="P118" s="2" t="s">
        <v>419</v>
      </c>
      <c r="Q118" s="39" t="str">
        <f t="shared" si="6"/>
        <v>No es necesario diligenciar esta celda</v>
      </c>
      <c r="R118" s="39"/>
      <c r="S118" s="39" t="str">
        <f t="shared" si="5"/>
        <v>No es necesario diligenciar esta celda</v>
      </c>
    </row>
    <row r="119" spans="1:19" ht="75" customHeight="1" x14ac:dyDescent="0.35">
      <c r="A119" s="40" t="s">
        <v>364</v>
      </c>
      <c r="B119" s="2" t="s">
        <v>365</v>
      </c>
      <c r="C119" s="2" t="s">
        <v>366</v>
      </c>
      <c r="D119" s="2" t="s">
        <v>168</v>
      </c>
      <c r="E119" s="2" t="s">
        <v>367</v>
      </c>
      <c r="F119" s="2" t="s">
        <v>420</v>
      </c>
      <c r="G119" s="2" t="s">
        <v>421</v>
      </c>
      <c r="H119" s="4" t="s">
        <v>422</v>
      </c>
      <c r="I119" s="4" t="s">
        <v>423</v>
      </c>
      <c r="J119" s="5" t="s">
        <v>26</v>
      </c>
      <c r="K119" s="5" t="s">
        <v>247</v>
      </c>
      <c r="L119" s="24" t="s">
        <v>424</v>
      </c>
      <c r="M119" s="26">
        <v>1</v>
      </c>
      <c r="N119" s="5">
        <v>0</v>
      </c>
      <c r="O119" s="5">
        <v>0</v>
      </c>
      <c r="P119" s="2" t="s">
        <v>351</v>
      </c>
      <c r="Q119" s="39" t="str">
        <f t="shared" si="6"/>
        <v>No es necesario diligenciar esta celda</v>
      </c>
      <c r="R119" s="39"/>
      <c r="S119" s="39" t="str">
        <f t="shared" si="5"/>
        <v>No es necesario diligenciar esta celda</v>
      </c>
    </row>
    <row r="120" spans="1:19" ht="217.5" x14ac:dyDescent="0.35">
      <c r="A120" s="40" t="s">
        <v>364</v>
      </c>
      <c r="B120" s="2" t="s">
        <v>365</v>
      </c>
      <c r="C120" s="2" t="s">
        <v>366</v>
      </c>
      <c r="D120" s="2" t="s">
        <v>168</v>
      </c>
      <c r="E120" s="2" t="s">
        <v>367</v>
      </c>
      <c r="F120" s="2" t="s">
        <v>420</v>
      </c>
      <c r="G120" s="2" t="s">
        <v>421</v>
      </c>
      <c r="H120" s="4" t="s">
        <v>425</v>
      </c>
      <c r="I120" s="4" t="s">
        <v>426</v>
      </c>
      <c r="J120" s="5" t="s">
        <v>44</v>
      </c>
      <c r="K120" s="5" t="s">
        <v>247</v>
      </c>
      <c r="L120" s="24" t="s">
        <v>427</v>
      </c>
      <c r="M120" s="28">
        <v>1</v>
      </c>
      <c r="N120" s="37">
        <v>0.2</v>
      </c>
      <c r="O120" s="37">
        <v>0.2</v>
      </c>
      <c r="P120" s="2" t="s">
        <v>428</v>
      </c>
      <c r="Q120" s="39" t="str">
        <f t="shared" si="6"/>
        <v>No es necesario diligenciar esta celda</v>
      </c>
      <c r="R120" s="39"/>
      <c r="S120" s="39" t="str">
        <f t="shared" si="5"/>
        <v>No es necesario diligenciar esta celda</v>
      </c>
    </row>
    <row r="121" spans="1:19" ht="304.5" x14ac:dyDescent="0.35">
      <c r="A121" s="40" t="s">
        <v>364</v>
      </c>
      <c r="B121" s="2" t="s">
        <v>365</v>
      </c>
      <c r="C121" s="2" t="s">
        <v>366</v>
      </c>
      <c r="D121" s="2" t="s">
        <v>168</v>
      </c>
      <c r="E121" s="2" t="s">
        <v>367</v>
      </c>
      <c r="F121" s="2" t="s">
        <v>420</v>
      </c>
      <c r="G121" s="2" t="s">
        <v>421</v>
      </c>
      <c r="H121" s="22" t="s">
        <v>429</v>
      </c>
      <c r="I121" s="22" t="s">
        <v>430</v>
      </c>
      <c r="J121" s="5" t="s">
        <v>44</v>
      </c>
      <c r="K121" s="5" t="s">
        <v>247</v>
      </c>
      <c r="L121" s="57" t="s">
        <v>431</v>
      </c>
      <c r="M121" s="34">
        <v>1</v>
      </c>
      <c r="N121" s="37">
        <v>0.2</v>
      </c>
      <c r="O121" s="37">
        <v>0.2</v>
      </c>
      <c r="P121" s="2" t="s">
        <v>432</v>
      </c>
      <c r="Q121" s="39" t="str">
        <f t="shared" si="6"/>
        <v>No es necesario diligenciar esta celda</v>
      </c>
      <c r="R121" s="39"/>
      <c r="S121" s="39" t="str">
        <f t="shared" si="5"/>
        <v>No es necesario diligenciar esta celda</v>
      </c>
    </row>
    <row r="122" spans="1:19" ht="72.5" x14ac:dyDescent="0.35">
      <c r="A122" s="40" t="s">
        <v>364</v>
      </c>
      <c r="B122" s="2" t="s">
        <v>365</v>
      </c>
      <c r="C122" s="2" t="s">
        <v>366</v>
      </c>
      <c r="D122" s="2" t="s">
        <v>22</v>
      </c>
      <c r="E122" s="2" t="s">
        <v>22</v>
      </c>
      <c r="F122" s="2" t="s">
        <v>22</v>
      </c>
      <c r="G122" s="2" t="s">
        <v>23</v>
      </c>
      <c r="H122" s="4" t="s">
        <v>433</v>
      </c>
      <c r="I122" s="2" t="s">
        <v>434</v>
      </c>
      <c r="J122" s="5" t="s">
        <v>44</v>
      </c>
      <c r="K122" s="5" t="s">
        <v>247</v>
      </c>
      <c r="L122" s="58" t="s">
        <v>435</v>
      </c>
      <c r="M122" s="28">
        <v>0.25</v>
      </c>
      <c r="N122" s="5">
        <v>0</v>
      </c>
      <c r="O122" s="5">
        <v>0</v>
      </c>
      <c r="P122" s="2" t="s">
        <v>351</v>
      </c>
      <c r="Q122" s="39" t="str">
        <f t="shared" si="6"/>
        <v>No es necesario diligenciar esta celda</v>
      </c>
      <c r="R122" s="39"/>
      <c r="S122" s="39" t="str">
        <f t="shared" si="5"/>
        <v>No es necesario diligenciar esta celda</v>
      </c>
    </row>
    <row r="123" spans="1:19" ht="72.5" x14ac:dyDescent="0.35">
      <c r="A123" s="40" t="s">
        <v>364</v>
      </c>
      <c r="B123" s="2" t="s">
        <v>365</v>
      </c>
      <c r="C123" s="2" t="s">
        <v>366</v>
      </c>
      <c r="D123" s="2" t="s">
        <v>22</v>
      </c>
      <c r="E123" s="2" t="s">
        <v>22</v>
      </c>
      <c r="F123" s="2" t="s">
        <v>22</v>
      </c>
      <c r="G123" s="2" t="s">
        <v>23</v>
      </c>
      <c r="H123" s="4" t="s">
        <v>436</v>
      </c>
      <c r="I123" s="2" t="s">
        <v>437</v>
      </c>
      <c r="J123" s="5" t="s">
        <v>26</v>
      </c>
      <c r="K123" s="5" t="s">
        <v>247</v>
      </c>
      <c r="L123" s="59" t="s">
        <v>438</v>
      </c>
      <c r="M123" s="35">
        <v>12</v>
      </c>
      <c r="N123" s="5">
        <v>3</v>
      </c>
      <c r="O123" s="5">
        <v>3</v>
      </c>
      <c r="P123" s="2" t="s">
        <v>439</v>
      </c>
      <c r="Q123" s="39" t="str">
        <f t="shared" si="6"/>
        <v>No es necesario diligenciar esta celda</v>
      </c>
      <c r="R123" s="39"/>
      <c r="S123" s="39" t="str">
        <f t="shared" si="5"/>
        <v>No es necesario diligenciar esta celda</v>
      </c>
    </row>
    <row r="124" spans="1:19" ht="72.5" x14ac:dyDescent="0.35">
      <c r="A124" s="40" t="s">
        <v>364</v>
      </c>
      <c r="B124" s="2" t="s">
        <v>365</v>
      </c>
      <c r="C124" s="2" t="s">
        <v>366</v>
      </c>
      <c r="D124" s="2" t="s">
        <v>22</v>
      </c>
      <c r="E124" s="2" t="s">
        <v>22</v>
      </c>
      <c r="F124" s="2" t="s">
        <v>22</v>
      </c>
      <c r="G124" s="2" t="s">
        <v>23</v>
      </c>
      <c r="H124" s="4" t="s">
        <v>440</v>
      </c>
      <c r="I124" s="2" t="s">
        <v>441</v>
      </c>
      <c r="J124" s="5" t="s">
        <v>134</v>
      </c>
      <c r="K124" s="5" t="s">
        <v>247</v>
      </c>
      <c r="L124" s="59" t="s">
        <v>442</v>
      </c>
      <c r="M124" s="28">
        <v>1</v>
      </c>
      <c r="N124" s="5">
        <v>0</v>
      </c>
      <c r="O124" s="5">
        <v>0</v>
      </c>
      <c r="P124" s="2" t="s">
        <v>351</v>
      </c>
      <c r="Q124" s="39" t="str">
        <f t="shared" si="6"/>
        <v>No es necesario diligenciar esta celda</v>
      </c>
      <c r="R124" s="39"/>
      <c r="S124" s="39" t="str">
        <f t="shared" si="5"/>
        <v>No es necesario diligenciar esta celda</v>
      </c>
    </row>
    <row r="125" spans="1:19" ht="93" customHeight="1" x14ac:dyDescent="0.35">
      <c r="A125" s="40" t="s">
        <v>364</v>
      </c>
      <c r="B125" s="2" t="s">
        <v>365</v>
      </c>
      <c r="C125" s="2" t="s">
        <v>366</v>
      </c>
      <c r="D125" s="2" t="s">
        <v>22</v>
      </c>
      <c r="E125" s="2" t="s">
        <v>22</v>
      </c>
      <c r="F125" s="2" t="s">
        <v>22</v>
      </c>
      <c r="G125" s="2" t="s">
        <v>23</v>
      </c>
      <c r="H125" s="201" t="s">
        <v>443</v>
      </c>
      <c r="I125" s="200" t="s">
        <v>444</v>
      </c>
      <c r="J125" s="5" t="s">
        <v>26</v>
      </c>
      <c r="K125" s="5" t="s">
        <v>247</v>
      </c>
      <c r="L125" s="59" t="s">
        <v>445</v>
      </c>
      <c r="M125" s="26">
        <v>2</v>
      </c>
      <c r="N125" s="5">
        <v>0</v>
      </c>
      <c r="O125" s="5">
        <v>0</v>
      </c>
      <c r="P125" s="2" t="s">
        <v>351</v>
      </c>
      <c r="Q125" s="39" t="str">
        <f t="shared" si="6"/>
        <v>No es necesario diligenciar esta celda</v>
      </c>
      <c r="R125" s="39"/>
      <c r="S125" s="39" t="str">
        <f t="shared" si="5"/>
        <v>No es necesario diligenciar esta celda</v>
      </c>
    </row>
    <row r="126" spans="1:19" ht="93" customHeight="1" x14ac:dyDescent="0.35">
      <c r="A126" s="40" t="s">
        <v>364</v>
      </c>
      <c r="B126" s="2" t="s">
        <v>365</v>
      </c>
      <c r="C126" s="2" t="s">
        <v>366</v>
      </c>
      <c r="D126" s="2" t="s">
        <v>22</v>
      </c>
      <c r="E126" s="2" t="s">
        <v>22</v>
      </c>
      <c r="F126" s="2" t="s">
        <v>22</v>
      </c>
      <c r="G126" s="2" t="s">
        <v>23</v>
      </c>
      <c r="H126" s="201"/>
      <c r="I126" s="200"/>
      <c r="J126" s="5" t="s">
        <v>44</v>
      </c>
      <c r="K126" s="5" t="s">
        <v>390</v>
      </c>
      <c r="L126" s="24" t="s">
        <v>446</v>
      </c>
      <c r="M126" s="5">
        <v>1</v>
      </c>
      <c r="N126" s="5">
        <v>0</v>
      </c>
      <c r="O126" s="5">
        <v>1</v>
      </c>
      <c r="P126" s="42" t="s">
        <v>447</v>
      </c>
      <c r="Q126" s="39" t="str">
        <f t="shared" si="6"/>
        <v>No es necesario diligenciar esta celda</v>
      </c>
      <c r="R126" s="39"/>
      <c r="S126" s="39" t="str">
        <f t="shared" si="5"/>
        <v>No es necesario diligenciar esta celda</v>
      </c>
    </row>
    <row r="127" spans="1:19" ht="93" customHeight="1" x14ac:dyDescent="0.35">
      <c r="A127" s="40" t="s">
        <v>364</v>
      </c>
      <c r="B127" s="2" t="s">
        <v>365</v>
      </c>
      <c r="C127" s="2" t="s">
        <v>366</v>
      </c>
      <c r="D127" s="2" t="s">
        <v>22</v>
      </c>
      <c r="E127" s="2" t="s">
        <v>22</v>
      </c>
      <c r="F127" s="2" t="s">
        <v>22</v>
      </c>
      <c r="G127" s="2" t="s">
        <v>23</v>
      </c>
      <c r="H127" s="201"/>
      <c r="I127" s="200"/>
      <c r="J127" s="5" t="s">
        <v>134</v>
      </c>
      <c r="K127" s="5" t="s">
        <v>247</v>
      </c>
      <c r="L127" s="24" t="s">
        <v>448</v>
      </c>
      <c r="M127" s="37">
        <v>1</v>
      </c>
      <c r="N127" s="37">
        <v>0.1</v>
      </c>
      <c r="O127" s="37">
        <v>0.25</v>
      </c>
      <c r="P127" s="2" t="s">
        <v>449</v>
      </c>
      <c r="Q127" s="39" t="str">
        <f t="shared" si="6"/>
        <v>No es necesario diligenciar esta celda</v>
      </c>
      <c r="R127" s="39"/>
      <c r="S127" s="39" t="str">
        <f t="shared" si="5"/>
        <v>No es necesario diligenciar esta celda</v>
      </c>
    </row>
  </sheetData>
  <sheetProtection deleteColumns="0" deleteRows="0"/>
  <protectedRanges>
    <protectedRange algorithmName="SHA-512" hashValue="joYNBMIQWqZ1vtZloVyHIYAjS6m9ZgzHmIPXqh37l6gi0qC8iq7A0zZwLqnfb7l4FTvwbcQqNuADXEbBimQb/g==" saltValue="ZqAQwpsqepajF0a5zbdlyw==" spinCount="100000" sqref="O96 A2:J127 L2:N127" name="Rango1"/>
    <protectedRange algorithmName="SHA-512" hashValue="joYNBMIQWqZ1vtZloVyHIYAjS6m9ZgzHmIPXqh37l6gi0qC8iq7A0zZwLqnfb7l4FTvwbcQqNuADXEbBimQb/g==" saltValue="ZqAQwpsqepajF0a5zbdlyw==" spinCount="100000" sqref="O113" name="Rango1_1"/>
    <protectedRange algorithmName="SHA-512" hashValue="joYNBMIQWqZ1vtZloVyHIYAjS6m9ZgzHmIPXqh37l6gi0qC8iq7A0zZwLqnfb7l4FTvwbcQqNuADXEbBimQb/g==" saltValue="ZqAQwpsqepajF0a5zbdlyw==" spinCount="100000" sqref="K2:K127" name="Rango1_2"/>
  </protectedRanges>
  <autoFilter ref="A1:S127" xr:uid="{00000000-0001-0000-0000-000000000000}"/>
  <mergeCells count="55">
    <mergeCell ref="H84:H89"/>
    <mergeCell ref="H90:H91"/>
    <mergeCell ref="I90:I91"/>
    <mergeCell ref="I84:I89"/>
    <mergeCell ref="I110:I111"/>
    <mergeCell ref="I117:I118"/>
    <mergeCell ref="H117:H118"/>
    <mergeCell ref="I96:I102"/>
    <mergeCell ref="H96:H102"/>
    <mergeCell ref="I104:I107"/>
    <mergeCell ref="H103:H109"/>
    <mergeCell ref="H23:H24"/>
    <mergeCell ref="H25:H28"/>
    <mergeCell ref="I25:I28"/>
    <mergeCell ref="I57:I59"/>
    <mergeCell ref="H57:H59"/>
    <mergeCell ref="I54:I56"/>
    <mergeCell ref="H54:H56"/>
    <mergeCell ref="I30:I33"/>
    <mergeCell ref="H30:H33"/>
    <mergeCell ref="I23:I24"/>
    <mergeCell ref="I47:I50"/>
    <mergeCell ref="H47:H50"/>
    <mergeCell ref="H38:H41"/>
    <mergeCell ref="I38:I41"/>
    <mergeCell ref="I42:I45"/>
    <mergeCell ref="H42:H45"/>
    <mergeCell ref="I80:I83"/>
    <mergeCell ref="H80:H83"/>
    <mergeCell ref="I76:I79"/>
    <mergeCell ref="H76:H79"/>
    <mergeCell ref="I74:I75"/>
    <mergeCell ref="H74:H75"/>
    <mergeCell ref="I125:I127"/>
    <mergeCell ref="H2:H3"/>
    <mergeCell ref="I2:I3"/>
    <mergeCell ref="D6:D7"/>
    <mergeCell ref="I14:I18"/>
    <mergeCell ref="H14:H18"/>
    <mergeCell ref="I19:I22"/>
    <mergeCell ref="H19:H22"/>
    <mergeCell ref="I8:I13"/>
    <mergeCell ref="H8:H13"/>
    <mergeCell ref="H125:H127"/>
    <mergeCell ref="H110:H111"/>
    <mergeCell ref="I60:I62"/>
    <mergeCell ref="H60:H62"/>
    <mergeCell ref="I34:I37"/>
    <mergeCell ref="H34:H37"/>
    <mergeCell ref="I51:I53"/>
    <mergeCell ref="H51:H53"/>
    <mergeCell ref="I63:I65"/>
    <mergeCell ref="H63:H65"/>
    <mergeCell ref="I66:I70"/>
    <mergeCell ref="H66:H70"/>
  </mergeCells>
  <dataValidations count="1">
    <dataValidation type="list" allowBlank="1" showInputMessage="1" showErrorMessage="1" sqref="R2:R127" xr:uid="{65927916-B31E-4A28-B025-45C21350B767}">
      <formula1>"Normativas, Presupuesto y financiera, Fallas en gestión e implementación, Fallas en planeación, Coordinación interinstitucional, Decisiones de Alto Gobierno – Gobernanza, Concertaciones o consulta previa, No aplica"</formula1>
    </dataValidation>
  </dataValidations>
  <pageMargins left="0.7" right="0.7" top="0.75" bottom="0.75" header="0.3" footer="0.3"/>
  <pageSetup scale="2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C7E3E78E-3C7A-4FA2-BB2D-7F604B422771}">
          <x14:formula1>
            <xm:f>'Listas Desplegables'!$A$2:$A$20</xm:f>
          </x14:formula1>
          <xm:sqref>B2:B127</xm:sqref>
        </x14:dataValidation>
        <x14:dataValidation type="list" allowBlank="1" showInputMessage="1" showErrorMessage="1" xr:uid="{4518A283-974C-4D0B-8506-549C71265E6C}">
          <x14:formula1>
            <xm:f>'Listas Desplegables'!$B$2:$B$5</xm:f>
          </x14:formula1>
          <xm:sqref>C2:C127</xm:sqref>
        </x14:dataValidation>
        <x14:dataValidation type="list" allowBlank="1" showInputMessage="1" showErrorMessage="1" xr:uid="{AD7AA001-38A3-4EC3-B058-1BD175845C81}">
          <x14:formula1>
            <xm:f>'Listas Desplegables'!$C$2:$C$7</xm:f>
          </x14:formula1>
          <xm:sqref>J2:J127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1CED6-B9CA-49A4-9581-513796EDCD8E}">
  <dimension ref="A3:C24"/>
  <sheetViews>
    <sheetView topLeftCell="A16" workbookViewId="0">
      <selection activeCell="B16" sqref="B16"/>
    </sheetView>
  </sheetViews>
  <sheetFormatPr baseColWidth="10" defaultColWidth="11.453125" defaultRowHeight="14.5" x14ac:dyDescent="0.35"/>
  <cols>
    <col min="1" max="1" width="45" bestFit="1" customWidth="1"/>
    <col min="2" max="2" width="31.54296875" bestFit="1" customWidth="1"/>
    <col min="3" max="3" width="36" bestFit="1" customWidth="1"/>
  </cols>
  <sheetData>
    <row r="3" spans="1:3" x14ac:dyDescent="0.35">
      <c r="A3" s="160" t="s">
        <v>874</v>
      </c>
      <c r="B3" t="s">
        <v>875</v>
      </c>
      <c r="C3" t="s">
        <v>876</v>
      </c>
    </row>
    <row r="4" spans="1:3" x14ac:dyDescent="0.35">
      <c r="A4" s="161" t="s">
        <v>869</v>
      </c>
      <c r="B4" s="162">
        <v>0.11851851851851852</v>
      </c>
      <c r="C4" s="162">
        <v>0.22870370370370371</v>
      </c>
    </row>
    <row r="5" spans="1:3" x14ac:dyDescent="0.35">
      <c r="A5" s="161" t="s">
        <v>241</v>
      </c>
      <c r="B5" s="162">
        <v>0.58333333333333337</v>
      </c>
      <c r="C5" s="162">
        <v>0.58333333333333337</v>
      </c>
    </row>
    <row r="6" spans="1:3" x14ac:dyDescent="0.35">
      <c r="A6" s="161" t="s">
        <v>365</v>
      </c>
      <c r="B6" s="162">
        <v>0.13</v>
      </c>
      <c r="C6" s="162">
        <v>0.21698571428571428</v>
      </c>
    </row>
    <row r="7" spans="1:3" x14ac:dyDescent="0.35">
      <c r="A7" s="161" t="s">
        <v>590</v>
      </c>
      <c r="B7" s="162">
        <v>6.5350877192982451E-2</v>
      </c>
      <c r="C7" s="162">
        <v>0.12804764124041301</v>
      </c>
    </row>
    <row r="8" spans="1:3" x14ac:dyDescent="0.35">
      <c r="A8" s="161" t="s">
        <v>347</v>
      </c>
      <c r="B8" s="162">
        <v>6.4477468839884949E-2</v>
      </c>
      <c r="C8" s="162">
        <v>0.32545541706615527</v>
      </c>
    </row>
    <row r="9" spans="1:3" x14ac:dyDescent="0.35">
      <c r="A9" s="161" t="s">
        <v>109</v>
      </c>
      <c r="B9" s="162">
        <v>0.42857142857142855</v>
      </c>
      <c r="C9" s="162">
        <v>0.42857142857142855</v>
      </c>
    </row>
    <row r="10" spans="1:3" x14ac:dyDescent="0.35">
      <c r="A10" s="161" t="s">
        <v>55</v>
      </c>
      <c r="B10" s="162">
        <v>0.25</v>
      </c>
      <c r="C10" s="162">
        <v>0.18068161836139171</v>
      </c>
    </row>
    <row r="11" spans="1:3" x14ac:dyDescent="0.35">
      <c r="A11" s="161" t="s">
        <v>259</v>
      </c>
      <c r="B11" s="162">
        <v>0.27500000000000002</v>
      </c>
      <c r="C11" s="162">
        <v>0.35</v>
      </c>
    </row>
    <row r="12" spans="1:3" x14ac:dyDescent="0.35">
      <c r="A12" s="161" t="s">
        <v>20</v>
      </c>
      <c r="B12" s="162">
        <v>0.1875</v>
      </c>
      <c r="C12" s="162">
        <v>0.16666666666666666</v>
      </c>
    </row>
    <row r="13" spans="1:3" x14ac:dyDescent="0.35">
      <c r="A13" s="161" t="s">
        <v>873</v>
      </c>
      <c r="B13" s="162">
        <v>3.5714285714285712E-2</v>
      </c>
      <c r="C13" s="162">
        <v>0.10178571428571427</v>
      </c>
    </row>
    <row r="14" spans="1:3" x14ac:dyDescent="0.35">
      <c r="A14" s="161" t="s">
        <v>131</v>
      </c>
      <c r="B14" s="162">
        <v>0.29411764705882354</v>
      </c>
      <c r="C14" s="162">
        <v>0.29411764705882354</v>
      </c>
    </row>
    <row r="15" spans="1:3" x14ac:dyDescent="0.35">
      <c r="A15" s="161" t="s">
        <v>41</v>
      </c>
      <c r="B15" s="162">
        <v>0.41182151182151178</v>
      </c>
      <c r="C15" s="162">
        <v>0.46189911760789559</v>
      </c>
    </row>
    <row r="16" spans="1:3" x14ac:dyDescent="0.35">
      <c r="A16" s="161" t="s">
        <v>325</v>
      </c>
      <c r="B16" s="162">
        <v>0.28528571428571431</v>
      </c>
      <c r="C16" s="162">
        <v>0.28503174603174608</v>
      </c>
    </row>
    <row r="17" spans="1:3" x14ac:dyDescent="0.35">
      <c r="A17" s="161" t="s">
        <v>167</v>
      </c>
      <c r="B17" s="162">
        <v>7.6923076923076927E-2</v>
      </c>
      <c r="C17" s="162">
        <v>7.6923076923076927E-2</v>
      </c>
    </row>
    <row r="18" spans="1:3" x14ac:dyDescent="0.35">
      <c r="A18" s="161" t="s">
        <v>540</v>
      </c>
      <c r="B18" s="162">
        <v>0.13823529411764707</v>
      </c>
      <c r="C18" s="162">
        <v>0.159678431372549</v>
      </c>
    </row>
    <row r="19" spans="1:3" x14ac:dyDescent="0.35">
      <c r="A19" s="161" t="s">
        <v>387</v>
      </c>
      <c r="B19" s="162">
        <v>0.25</v>
      </c>
      <c r="C19" s="162">
        <v>0.19999999999999998</v>
      </c>
    </row>
    <row r="20" spans="1:3" x14ac:dyDescent="0.35">
      <c r="A20" s="161" t="s">
        <v>467</v>
      </c>
      <c r="B20" s="162">
        <v>3.7811650714876514E-2</v>
      </c>
      <c r="C20" s="162">
        <v>2.9279215408247666E-2</v>
      </c>
    </row>
    <row r="21" spans="1:3" x14ac:dyDescent="0.35">
      <c r="A21" s="161" t="s">
        <v>871</v>
      </c>
      <c r="B21" s="162">
        <v>0</v>
      </c>
      <c r="C21" s="162">
        <v>0</v>
      </c>
    </row>
    <row r="22" spans="1:3" hidden="1" x14ac:dyDescent="0.35">
      <c r="A22" s="161" t="s">
        <v>877</v>
      </c>
      <c r="B22" s="162">
        <v>0.16167317848693696</v>
      </c>
      <c r="C22" s="162">
        <v>0.19017751367449262</v>
      </c>
    </row>
    <row r="23" spans="1:3" ht="15" thickBot="1" x14ac:dyDescent="0.4">
      <c r="A23" s="173" t="s">
        <v>878</v>
      </c>
      <c r="B23" s="169">
        <f>+AVERAGE(B4:B21)</f>
        <v>0.20181448928289353</v>
      </c>
      <c r="C23" s="169">
        <f>+AVERAGE(C4:C21)</f>
        <v>0.23428669288427001</v>
      </c>
    </row>
    <row r="24" spans="1:3" ht="15" thickTop="1" x14ac:dyDescent="0.35"/>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7F118-A34F-43DD-985D-9AEE9FC5262F}">
  <dimension ref="A3:B10"/>
  <sheetViews>
    <sheetView workbookViewId="0">
      <selection activeCell="B6" sqref="B6"/>
    </sheetView>
  </sheetViews>
  <sheetFormatPr baseColWidth="10" defaultColWidth="11.453125" defaultRowHeight="14.5" x14ac:dyDescent="0.35"/>
  <cols>
    <col min="1" max="1" width="19" bestFit="1" customWidth="1"/>
    <col min="2" max="2" width="36" bestFit="1" customWidth="1"/>
  </cols>
  <sheetData>
    <row r="3" spans="1:2" x14ac:dyDescent="0.35">
      <c r="A3" s="160" t="s">
        <v>874</v>
      </c>
      <c r="B3" t="s">
        <v>876</v>
      </c>
    </row>
    <row r="4" spans="1:2" x14ac:dyDescent="0.35">
      <c r="A4" s="161" t="s">
        <v>872</v>
      </c>
      <c r="B4" s="163">
        <v>0.40281879194630871</v>
      </c>
    </row>
    <row r="5" spans="1:2" x14ac:dyDescent="0.35">
      <c r="A5" s="161" t="s">
        <v>21</v>
      </c>
      <c r="B5" s="163">
        <v>0.26140079473151639</v>
      </c>
    </row>
    <row r="6" spans="1:2" x14ac:dyDescent="0.35">
      <c r="A6" s="161" t="s">
        <v>866</v>
      </c>
      <c r="B6" s="163">
        <v>9.6668839219087532E-2</v>
      </c>
    </row>
    <row r="7" spans="1:2" x14ac:dyDescent="0.35">
      <c r="A7" s="161" t="s">
        <v>366</v>
      </c>
      <c r="B7" s="163">
        <v>0.2141547619047619</v>
      </c>
    </row>
    <row r="8" spans="1:2" hidden="1" x14ac:dyDescent="0.35">
      <c r="A8" s="161" t="s">
        <v>877</v>
      </c>
      <c r="B8" s="163">
        <v>0.19017751367449268</v>
      </c>
    </row>
    <row r="9" spans="1:2" ht="15" thickBot="1" x14ac:dyDescent="0.4">
      <c r="A9" s="173" t="s">
        <v>878</v>
      </c>
      <c r="B9" s="169">
        <f>+AVERAGE(B4:B7)</f>
        <v>0.24376079695041863</v>
      </c>
    </row>
    <row r="10" spans="1:2" ht="15" thickTop="1" x14ac:dyDescent="0.35"/>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C388-18C8-4222-895B-6ED404915B4B}">
  <dimension ref="A1:D20"/>
  <sheetViews>
    <sheetView workbookViewId="0">
      <selection activeCell="D4" sqref="D4"/>
    </sheetView>
  </sheetViews>
  <sheetFormatPr baseColWidth="10" defaultColWidth="11.453125" defaultRowHeight="14.5" x14ac:dyDescent="0.35"/>
  <cols>
    <col min="1" max="1" width="24" customWidth="1"/>
    <col min="2" max="2" width="15.54296875" bestFit="1" customWidth="1"/>
    <col min="3" max="3" width="17" bestFit="1" customWidth="1"/>
    <col min="4" max="4" width="75.7265625" customWidth="1"/>
  </cols>
  <sheetData>
    <row r="1" spans="1:4" ht="25" x14ac:dyDescent="0.35">
      <c r="A1" s="55" t="s">
        <v>879</v>
      </c>
      <c r="B1" s="55" t="s">
        <v>880</v>
      </c>
      <c r="C1" s="55" t="s">
        <v>881</v>
      </c>
      <c r="D1" s="66" t="s">
        <v>882</v>
      </c>
    </row>
    <row r="2" spans="1:4" ht="30" x14ac:dyDescent="0.35">
      <c r="A2" s="54" t="s">
        <v>869</v>
      </c>
      <c r="B2" s="54" t="s">
        <v>366</v>
      </c>
      <c r="C2" s="54" t="s">
        <v>26</v>
      </c>
      <c r="D2" s="54" t="s">
        <v>45</v>
      </c>
    </row>
    <row r="3" spans="1:4" ht="20" x14ac:dyDescent="0.35">
      <c r="A3" s="54" t="s">
        <v>241</v>
      </c>
      <c r="B3" s="54" t="s">
        <v>21</v>
      </c>
      <c r="C3" s="54" t="s">
        <v>44</v>
      </c>
      <c r="D3" s="54" t="s">
        <v>27</v>
      </c>
    </row>
    <row r="4" spans="1:4" ht="30" x14ac:dyDescent="0.35">
      <c r="A4" s="54" t="s">
        <v>365</v>
      </c>
      <c r="B4" s="54" t="s">
        <v>872</v>
      </c>
      <c r="C4" s="54" t="s">
        <v>134</v>
      </c>
      <c r="D4" s="54" t="s">
        <v>114</v>
      </c>
    </row>
    <row r="5" spans="1:4" ht="30" x14ac:dyDescent="0.35">
      <c r="A5" s="54" t="s">
        <v>590</v>
      </c>
      <c r="B5" s="54" t="s">
        <v>866</v>
      </c>
      <c r="C5" s="54" t="s">
        <v>883</v>
      </c>
      <c r="D5" s="54" t="s">
        <v>135</v>
      </c>
    </row>
    <row r="6" spans="1:4" ht="20" x14ac:dyDescent="0.35">
      <c r="A6" s="54" t="s">
        <v>347</v>
      </c>
      <c r="C6" s="54" t="s">
        <v>884</v>
      </c>
      <c r="D6" s="54" t="s">
        <v>247</v>
      </c>
    </row>
    <row r="7" spans="1:4" ht="20" x14ac:dyDescent="0.35">
      <c r="A7" s="54" t="s">
        <v>109</v>
      </c>
      <c r="D7" s="54" t="s">
        <v>390</v>
      </c>
    </row>
    <row r="8" spans="1:4" ht="20" x14ac:dyDescent="0.35">
      <c r="A8" s="54" t="s">
        <v>55</v>
      </c>
      <c r="D8" s="54" t="s">
        <v>350</v>
      </c>
    </row>
    <row r="9" spans="1:4" x14ac:dyDescent="0.35">
      <c r="A9" s="54" t="s">
        <v>259</v>
      </c>
    </row>
    <row r="10" spans="1:4" ht="20" x14ac:dyDescent="0.35">
      <c r="A10" s="54" t="s">
        <v>885</v>
      </c>
    </row>
    <row r="11" spans="1:4" ht="20" x14ac:dyDescent="0.35">
      <c r="A11" s="54" t="s">
        <v>20</v>
      </c>
    </row>
    <row r="12" spans="1:4" x14ac:dyDescent="0.35">
      <c r="A12" s="54" t="s">
        <v>873</v>
      </c>
    </row>
    <row r="13" spans="1:4" x14ac:dyDescent="0.35">
      <c r="A13" s="54" t="s">
        <v>131</v>
      </c>
    </row>
    <row r="14" spans="1:4" x14ac:dyDescent="0.35">
      <c r="A14" s="54" t="s">
        <v>41</v>
      </c>
    </row>
    <row r="15" spans="1:4" x14ac:dyDescent="0.35">
      <c r="A15" s="54" t="s">
        <v>325</v>
      </c>
    </row>
    <row r="16" spans="1:4" x14ac:dyDescent="0.35">
      <c r="A16" s="54" t="s">
        <v>167</v>
      </c>
    </row>
    <row r="17" spans="1:1" x14ac:dyDescent="0.35">
      <c r="A17" s="54" t="s">
        <v>540</v>
      </c>
    </row>
    <row r="18" spans="1:1" x14ac:dyDescent="0.35">
      <c r="A18" s="54" t="s">
        <v>387</v>
      </c>
    </row>
    <row r="19" spans="1:1" x14ac:dyDescent="0.35">
      <c r="A19" s="54" t="s">
        <v>467</v>
      </c>
    </row>
    <row r="20" spans="1:1" x14ac:dyDescent="0.35">
      <c r="A20" s="54" t="s">
        <v>871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6B996-9A41-4BB3-938B-3F91FFCF3490}">
  <dimension ref="A1:F38"/>
  <sheetViews>
    <sheetView workbookViewId="0">
      <selection activeCell="C18" sqref="C18"/>
    </sheetView>
  </sheetViews>
  <sheetFormatPr baseColWidth="10" defaultColWidth="9.1796875" defaultRowHeight="10.5" x14ac:dyDescent="0.25"/>
  <cols>
    <col min="1" max="1" width="9.1796875" style="13"/>
    <col min="2" max="2" width="24.81640625" style="13" customWidth="1"/>
    <col min="3" max="3" width="21" style="13" customWidth="1"/>
    <col min="4" max="4" width="17.7265625" style="13" customWidth="1"/>
    <col min="5" max="5" width="31.54296875" style="13" customWidth="1"/>
    <col min="6" max="6" width="48" style="13" customWidth="1"/>
    <col min="7" max="16384" width="9.1796875" style="13"/>
  </cols>
  <sheetData>
    <row r="1" spans="1:6" x14ac:dyDescent="0.25">
      <c r="A1" s="9" t="s">
        <v>886</v>
      </c>
      <c r="B1" s="10" t="s">
        <v>453</v>
      </c>
      <c r="C1" s="10" t="s">
        <v>454</v>
      </c>
      <c r="D1" s="10" t="s">
        <v>455</v>
      </c>
      <c r="E1" s="11" t="s">
        <v>887</v>
      </c>
      <c r="F1" s="12" t="s">
        <v>888</v>
      </c>
    </row>
    <row r="2" spans="1:6" ht="42" x14ac:dyDescent="0.25">
      <c r="A2" s="14" t="s">
        <v>467</v>
      </c>
      <c r="B2" s="15" t="s">
        <v>469</v>
      </c>
      <c r="C2" s="16" t="s">
        <v>632</v>
      </c>
      <c r="D2" s="16" t="s">
        <v>633</v>
      </c>
      <c r="E2" s="199" t="s">
        <v>889</v>
      </c>
      <c r="F2" s="199" t="s">
        <v>890</v>
      </c>
    </row>
    <row r="3" spans="1:6" ht="21" x14ac:dyDescent="0.25">
      <c r="A3" s="14" t="s">
        <v>540</v>
      </c>
      <c r="B3" s="15" t="s">
        <v>469</v>
      </c>
      <c r="C3" s="15" t="s">
        <v>470</v>
      </c>
      <c r="D3" s="15" t="s">
        <v>541</v>
      </c>
      <c r="E3" s="199" t="s">
        <v>891</v>
      </c>
      <c r="F3" s="199" t="s">
        <v>892</v>
      </c>
    </row>
    <row r="4" spans="1:6" ht="31.5" x14ac:dyDescent="0.25">
      <c r="A4" s="14" t="s">
        <v>590</v>
      </c>
      <c r="B4" s="15" t="s">
        <v>469</v>
      </c>
      <c r="C4" s="15" t="s">
        <v>470</v>
      </c>
      <c r="D4" s="15" t="s">
        <v>192</v>
      </c>
      <c r="E4" s="199" t="s">
        <v>893</v>
      </c>
      <c r="F4" s="199" t="s">
        <v>809</v>
      </c>
    </row>
    <row r="5" spans="1:6" ht="21" x14ac:dyDescent="0.25">
      <c r="A5" s="14" t="s">
        <v>21</v>
      </c>
      <c r="B5" s="15" t="s">
        <v>469</v>
      </c>
      <c r="C5" s="15" t="s">
        <v>470</v>
      </c>
      <c r="D5" s="15" t="s">
        <v>571</v>
      </c>
      <c r="E5" s="199" t="s">
        <v>894</v>
      </c>
      <c r="F5" s="199" t="s">
        <v>572</v>
      </c>
    </row>
    <row r="6" spans="1:6" ht="31.5" x14ac:dyDescent="0.25">
      <c r="A6" s="14" t="s">
        <v>895</v>
      </c>
      <c r="B6" s="15" t="s">
        <v>469</v>
      </c>
      <c r="C6" s="15" t="s">
        <v>470</v>
      </c>
      <c r="D6" s="15" t="s">
        <v>562</v>
      </c>
      <c r="E6" s="199" t="s">
        <v>896</v>
      </c>
      <c r="F6" s="199" t="s">
        <v>563</v>
      </c>
    </row>
    <row r="7" spans="1:6" ht="21" x14ac:dyDescent="0.25">
      <c r="A7" s="14" t="s">
        <v>895</v>
      </c>
      <c r="B7" s="15" t="s">
        <v>469</v>
      </c>
      <c r="C7" s="15" t="s">
        <v>470</v>
      </c>
      <c r="D7" s="15" t="s">
        <v>554</v>
      </c>
      <c r="E7" s="199" t="s">
        <v>897</v>
      </c>
      <c r="F7" s="199" t="s">
        <v>645</v>
      </c>
    </row>
    <row r="8" spans="1:6" ht="42" x14ac:dyDescent="0.25">
      <c r="A8" s="14" t="s">
        <v>895</v>
      </c>
      <c r="B8" s="15" t="s">
        <v>469</v>
      </c>
      <c r="C8" s="15" t="s">
        <v>470</v>
      </c>
      <c r="D8" s="15" t="s">
        <v>591</v>
      </c>
      <c r="E8" s="199" t="s">
        <v>898</v>
      </c>
      <c r="F8" s="199" t="s">
        <v>778</v>
      </c>
    </row>
    <row r="9" spans="1:6" ht="42" x14ac:dyDescent="0.25">
      <c r="A9" s="14" t="s">
        <v>895</v>
      </c>
      <c r="B9" s="17" t="s">
        <v>899</v>
      </c>
      <c r="C9" s="17" t="s">
        <v>900</v>
      </c>
      <c r="D9" s="17" t="s">
        <v>901</v>
      </c>
      <c r="E9" s="199" t="s">
        <v>902</v>
      </c>
      <c r="F9" s="199" t="s">
        <v>903</v>
      </c>
    </row>
    <row r="10" spans="1:6" ht="31.5" x14ac:dyDescent="0.25">
      <c r="A10" s="14" t="s">
        <v>895</v>
      </c>
      <c r="B10" s="17" t="s">
        <v>899</v>
      </c>
      <c r="C10" s="17" t="s">
        <v>900</v>
      </c>
      <c r="D10" s="17" t="s">
        <v>904</v>
      </c>
      <c r="E10" s="18" t="s">
        <v>905</v>
      </c>
      <c r="F10" s="199" t="s">
        <v>688</v>
      </c>
    </row>
    <row r="11" spans="1:6" ht="42" x14ac:dyDescent="0.25">
      <c r="A11" s="14" t="s">
        <v>895</v>
      </c>
      <c r="B11" s="17" t="s">
        <v>899</v>
      </c>
      <c r="C11" s="17" t="s">
        <v>906</v>
      </c>
      <c r="D11" s="17" t="s">
        <v>907</v>
      </c>
      <c r="E11" s="18" t="s">
        <v>908</v>
      </c>
      <c r="F11" s="199" t="s">
        <v>909</v>
      </c>
    </row>
    <row r="12" spans="1:6" ht="63" x14ac:dyDescent="0.25">
      <c r="A12" s="14" t="s">
        <v>895</v>
      </c>
      <c r="B12" s="19" t="s">
        <v>168</v>
      </c>
      <c r="C12" s="19" t="s">
        <v>367</v>
      </c>
      <c r="D12" s="19" t="s">
        <v>910</v>
      </c>
      <c r="E12" s="18" t="s">
        <v>911</v>
      </c>
      <c r="F12" s="199" t="s">
        <v>912</v>
      </c>
    </row>
    <row r="13" spans="1:6" ht="63" x14ac:dyDescent="0.25">
      <c r="A13" s="14" t="s">
        <v>895</v>
      </c>
      <c r="B13" s="19" t="s">
        <v>168</v>
      </c>
      <c r="C13" s="19" t="s">
        <v>367</v>
      </c>
      <c r="D13" s="19" t="s">
        <v>368</v>
      </c>
      <c r="E13" s="18" t="s">
        <v>913</v>
      </c>
      <c r="F13" s="199" t="s">
        <v>603</v>
      </c>
    </row>
    <row r="14" spans="1:6" ht="63" x14ac:dyDescent="0.25">
      <c r="A14" s="14" t="s">
        <v>895</v>
      </c>
      <c r="B14" s="19" t="s">
        <v>168</v>
      </c>
      <c r="C14" s="19" t="s">
        <v>367</v>
      </c>
      <c r="D14" s="19" t="s">
        <v>170</v>
      </c>
      <c r="E14" s="18" t="s">
        <v>680</v>
      </c>
      <c r="F14" s="199" t="s">
        <v>471</v>
      </c>
    </row>
    <row r="15" spans="1:6" ht="52.5" x14ac:dyDescent="0.25">
      <c r="A15" s="14" t="s">
        <v>895</v>
      </c>
      <c r="B15" s="19" t="s">
        <v>168</v>
      </c>
      <c r="C15" s="19" t="s">
        <v>914</v>
      </c>
      <c r="D15" s="19" t="s">
        <v>915</v>
      </c>
      <c r="E15" s="18" t="s">
        <v>916</v>
      </c>
      <c r="F15" s="199" t="s">
        <v>917</v>
      </c>
    </row>
    <row r="16" spans="1:6" ht="42" x14ac:dyDescent="0.25">
      <c r="A16" s="14" t="s">
        <v>895</v>
      </c>
      <c r="B16" s="20" t="s">
        <v>602</v>
      </c>
      <c r="C16" s="20" t="s">
        <v>918</v>
      </c>
      <c r="D16" s="20" t="s">
        <v>755</v>
      </c>
      <c r="E16" s="18" t="s">
        <v>919</v>
      </c>
      <c r="F16" s="199" t="s">
        <v>592</v>
      </c>
    </row>
    <row r="17" spans="1:6" ht="42" x14ac:dyDescent="0.25">
      <c r="A17" s="14" t="s">
        <v>895</v>
      </c>
      <c r="B17" s="20" t="s">
        <v>602</v>
      </c>
      <c r="C17" s="20" t="s">
        <v>379</v>
      </c>
      <c r="D17" s="20" t="s">
        <v>920</v>
      </c>
      <c r="E17" s="18" t="s">
        <v>921</v>
      </c>
      <c r="F17" s="199" t="s">
        <v>587</v>
      </c>
    </row>
    <row r="18" spans="1:6" ht="42" x14ac:dyDescent="0.25">
      <c r="A18" s="14" t="s">
        <v>895</v>
      </c>
      <c r="B18" s="20" t="s">
        <v>922</v>
      </c>
      <c r="C18" s="20" t="s">
        <v>379</v>
      </c>
      <c r="D18" s="20" t="s">
        <v>923</v>
      </c>
      <c r="E18" s="18" t="s">
        <v>924</v>
      </c>
      <c r="F18" s="199" t="s">
        <v>722</v>
      </c>
    </row>
    <row r="19" spans="1:6" x14ac:dyDescent="0.25">
      <c r="A19" s="14" t="s">
        <v>895</v>
      </c>
      <c r="B19" s="19" t="s">
        <v>48</v>
      </c>
      <c r="C19" s="19" t="s">
        <v>48</v>
      </c>
      <c r="D19" s="19" t="s">
        <v>48</v>
      </c>
      <c r="E19" s="18" t="s">
        <v>925</v>
      </c>
      <c r="F19" s="199" t="s">
        <v>22</v>
      </c>
    </row>
    <row r="20" spans="1:6" ht="21" x14ac:dyDescent="0.25">
      <c r="A20" s="14" t="s">
        <v>895</v>
      </c>
      <c r="B20" s="21" t="s">
        <v>895</v>
      </c>
      <c r="C20" s="21" t="s">
        <v>895</v>
      </c>
      <c r="D20" s="21" t="s">
        <v>895</v>
      </c>
      <c r="E20" s="18" t="s">
        <v>926</v>
      </c>
      <c r="F20" s="199" t="s">
        <v>927</v>
      </c>
    </row>
    <row r="21" spans="1:6" x14ac:dyDescent="0.25">
      <c r="F21" s="199" t="s">
        <v>928</v>
      </c>
    </row>
    <row r="22" spans="1:6" x14ac:dyDescent="0.25">
      <c r="F22" s="199" t="s">
        <v>928</v>
      </c>
    </row>
    <row r="23" spans="1:6" x14ac:dyDescent="0.25">
      <c r="F23" s="199" t="s">
        <v>929</v>
      </c>
    </row>
    <row r="24" spans="1:6" x14ac:dyDescent="0.25">
      <c r="F24" s="199" t="s">
        <v>930</v>
      </c>
    </row>
    <row r="25" spans="1:6" x14ac:dyDescent="0.25">
      <c r="F25" s="199" t="s">
        <v>931</v>
      </c>
    </row>
    <row r="26" spans="1:6" x14ac:dyDescent="0.25">
      <c r="F26" s="199" t="s">
        <v>686</v>
      </c>
    </row>
    <row r="27" spans="1:6" x14ac:dyDescent="0.25">
      <c r="F27" s="199" t="s">
        <v>717</v>
      </c>
    </row>
    <row r="28" spans="1:6" x14ac:dyDescent="0.25">
      <c r="F28" s="199" t="s">
        <v>542</v>
      </c>
    </row>
    <row r="29" spans="1:6" x14ac:dyDescent="0.25">
      <c r="F29" s="199" t="s">
        <v>932</v>
      </c>
    </row>
    <row r="30" spans="1:6" x14ac:dyDescent="0.25">
      <c r="F30" s="199" t="s">
        <v>933</v>
      </c>
    </row>
    <row r="31" spans="1:6" x14ac:dyDescent="0.25">
      <c r="F31" s="199" t="s">
        <v>934</v>
      </c>
    </row>
    <row r="32" spans="1:6" x14ac:dyDescent="0.25">
      <c r="F32" s="199" t="s">
        <v>662</v>
      </c>
    </row>
    <row r="33" spans="6:6" x14ac:dyDescent="0.25">
      <c r="F33" s="199" t="s">
        <v>555</v>
      </c>
    </row>
    <row r="34" spans="6:6" x14ac:dyDescent="0.25">
      <c r="F34" s="199" t="s">
        <v>935</v>
      </c>
    </row>
    <row r="35" spans="6:6" x14ac:dyDescent="0.25">
      <c r="F35" s="199" t="s">
        <v>936</v>
      </c>
    </row>
    <row r="36" spans="6:6" x14ac:dyDescent="0.25">
      <c r="F36" s="199" t="s">
        <v>937</v>
      </c>
    </row>
    <row r="37" spans="6:6" x14ac:dyDescent="0.25">
      <c r="F37" s="199" t="s">
        <v>762</v>
      </c>
    </row>
    <row r="38" spans="6:6" x14ac:dyDescent="0.25">
      <c r="F38" s="199" t="s">
        <v>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8D1BE-98BA-4D01-983E-F222DB90DCAB}">
  <sheetPr>
    <pageSetUpPr fitToPage="1"/>
  </sheetPr>
  <dimension ref="A1:S127"/>
  <sheetViews>
    <sheetView showGridLines="0" view="pageBreakPreview" zoomScale="80" zoomScaleNormal="60" zoomScaleSheetLayoutView="80" workbookViewId="0">
      <pane ySplit="1" topLeftCell="A116" activePane="bottomLeft" state="frozen"/>
      <selection pane="bottomLeft" sqref="A1:I1048576"/>
    </sheetView>
  </sheetViews>
  <sheetFormatPr baseColWidth="10" defaultColWidth="9.1796875" defaultRowHeight="14.5" x14ac:dyDescent="0.35"/>
  <cols>
    <col min="1" max="1" width="35.453125" style="1" customWidth="1"/>
    <col min="2" max="5" width="35.453125" style="1" hidden="1" customWidth="1"/>
    <col min="6" max="7" width="41" style="1" hidden="1" customWidth="1"/>
    <col min="8" max="8" width="30" style="1" hidden="1" customWidth="1"/>
    <col min="9" max="11" width="41.453125" style="1" customWidth="1"/>
    <col min="12" max="12" width="44" style="60" customWidth="1"/>
    <col min="13" max="13" width="21" style="3" customWidth="1"/>
    <col min="14" max="14" width="27.54296875" style="3" bestFit="1" customWidth="1"/>
    <col min="15" max="15" width="23.81640625" style="3" bestFit="1" customWidth="1"/>
    <col min="16" max="16" width="88.26953125" style="1" customWidth="1"/>
    <col min="17" max="17" width="52" style="1" customWidth="1"/>
    <col min="18" max="18" width="40.7265625" style="1" customWidth="1"/>
    <col min="19" max="19" width="52" style="1" customWidth="1"/>
    <col min="20" max="20" width="4.54296875" style="1" customWidth="1"/>
    <col min="21" max="16384" width="9.1796875" style="1"/>
  </cols>
  <sheetData>
    <row r="1" spans="1:19" ht="29" x14ac:dyDescent="0.35">
      <c r="A1" s="8" t="s">
        <v>0</v>
      </c>
      <c r="B1" s="8" t="s">
        <v>1</v>
      </c>
      <c r="C1" s="8" t="s">
        <v>2</v>
      </c>
      <c r="D1" s="8" t="s">
        <v>3</v>
      </c>
      <c r="E1" s="8" t="s">
        <v>4</v>
      </c>
      <c r="F1" s="8" t="s">
        <v>5</v>
      </c>
      <c r="G1" s="8" t="s">
        <v>6</v>
      </c>
      <c r="H1" s="8" t="s">
        <v>7</v>
      </c>
      <c r="I1" s="8" t="s">
        <v>8</v>
      </c>
      <c r="J1" s="8" t="s">
        <v>9</v>
      </c>
      <c r="K1" s="8" t="s">
        <v>10</v>
      </c>
      <c r="L1" s="56" t="s">
        <v>11</v>
      </c>
      <c r="M1" s="25" t="s">
        <v>12</v>
      </c>
      <c r="N1" s="36" t="s">
        <v>13</v>
      </c>
      <c r="O1" s="36" t="s">
        <v>14</v>
      </c>
      <c r="P1" s="36" t="s">
        <v>15</v>
      </c>
      <c r="Q1" s="36" t="s">
        <v>16</v>
      </c>
      <c r="R1" s="36" t="s">
        <v>17</v>
      </c>
      <c r="S1" s="36" t="s">
        <v>18</v>
      </c>
    </row>
    <row r="2" spans="1:19" ht="75" customHeight="1" x14ac:dyDescent="0.35">
      <c r="A2" s="40" t="s">
        <v>19</v>
      </c>
      <c r="B2" s="2" t="s">
        <v>20</v>
      </c>
      <c r="C2" s="2" t="s">
        <v>21</v>
      </c>
      <c r="D2" s="2" t="s">
        <v>22</v>
      </c>
      <c r="E2" s="2" t="s">
        <v>22</v>
      </c>
      <c r="F2" s="2" t="s">
        <v>22</v>
      </c>
      <c r="G2" s="2" t="s">
        <v>23</v>
      </c>
      <c r="H2" s="200" t="s">
        <v>24</v>
      </c>
      <c r="I2" s="200" t="s">
        <v>25</v>
      </c>
      <c r="J2" s="5" t="s">
        <v>26</v>
      </c>
      <c r="K2" s="5" t="s">
        <v>27</v>
      </c>
      <c r="L2" s="2" t="s">
        <v>28</v>
      </c>
      <c r="M2" s="26">
        <v>4</v>
      </c>
      <c r="N2" s="61">
        <v>0.25</v>
      </c>
      <c r="O2" s="61">
        <v>0.25</v>
      </c>
      <c r="P2" s="2" t="s">
        <v>29</v>
      </c>
      <c r="Q2" s="39" t="str">
        <f t="shared" ref="Q2:Q65" si="0">+IF(O2&lt;N2,"Escriba cuál fue el cuello de botella que se presento para no lograr el resultado planeado","No es necesario diligenciar esta celda")</f>
        <v>No es necesario diligenciar esta celda</v>
      </c>
      <c r="R2" s="39"/>
      <c r="S2" s="39" t="str">
        <f>+IF(Q2="No es necesario diligenciar esta celda","No es necesario diligenciar esta celda","Favor escriba cuál va a ser el mecanismo de solución para ponerse al día en la ejecución del indicador")</f>
        <v>No es necesario diligenciar esta celda</v>
      </c>
    </row>
    <row r="3" spans="1:19" ht="188.5" x14ac:dyDescent="0.35">
      <c r="A3" s="40" t="s">
        <v>19</v>
      </c>
      <c r="B3" s="2" t="s">
        <v>20</v>
      </c>
      <c r="C3" s="2" t="s">
        <v>21</v>
      </c>
      <c r="D3" s="2" t="s">
        <v>22</v>
      </c>
      <c r="E3" s="2" t="s">
        <v>22</v>
      </c>
      <c r="F3" s="2" t="s">
        <v>22</v>
      </c>
      <c r="G3" s="2" t="s">
        <v>23</v>
      </c>
      <c r="H3" s="200"/>
      <c r="I3" s="200"/>
      <c r="J3" s="5" t="s">
        <v>26</v>
      </c>
      <c r="K3" s="5" t="s">
        <v>27</v>
      </c>
      <c r="L3" s="2" t="s">
        <v>30</v>
      </c>
      <c r="M3" s="26">
        <v>4</v>
      </c>
      <c r="N3" s="61">
        <v>0.25</v>
      </c>
      <c r="O3" s="61">
        <v>0.25</v>
      </c>
      <c r="P3" s="2" t="s">
        <v>31</v>
      </c>
      <c r="Q3" s="39" t="str">
        <f t="shared" si="0"/>
        <v>No es necesario diligenciar esta celda</v>
      </c>
      <c r="R3" s="39"/>
      <c r="S3" s="39" t="str">
        <f t="shared" ref="S3:S67" si="1">+IF(Q3="No es necesario diligenciar esta celda","No es necesario diligenciar esta celda","Favor escriba cuál va a ser el mecanismo de solución para ponerse al día en la ejecución del indicador")</f>
        <v>No es necesario diligenciar esta celda</v>
      </c>
    </row>
    <row r="4" spans="1:19" ht="333.5" x14ac:dyDescent="0.35">
      <c r="A4" s="40" t="s">
        <v>19</v>
      </c>
      <c r="B4" s="2" t="s">
        <v>20</v>
      </c>
      <c r="C4" s="2" t="s">
        <v>21</v>
      </c>
      <c r="D4" s="2" t="s">
        <v>22</v>
      </c>
      <c r="E4" s="2" t="s">
        <v>22</v>
      </c>
      <c r="F4" s="2" t="s">
        <v>22</v>
      </c>
      <c r="G4" s="2" t="s">
        <v>23</v>
      </c>
      <c r="H4" s="2" t="s">
        <v>32</v>
      </c>
      <c r="I4" s="2" t="s">
        <v>33</v>
      </c>
      <c r="J4" s="5" t="s">
        <v>26</v>
      </c>
      <c r="K4" s="5" t="s">
        <v>27</v>
      </c>
      <c r="L4" s="2" t="s">
        <v>34</v>
      </c>
      <c r="M4" s="26">
        <v>4</v>
      </c>
      <c r="N4" s="61">
        <v>0.25</v>
      </c>
      <c r="O4" s="61">
        <v>0.25</v>
      </c>
      <c r="P4" s="2" t="s">
        <v>35</v>
      </c>
      <c r="Q4" s="39" t="str">
        <f t="shared" si="0"/>
        <v>No es necesario diligenciar esta celda</v>
      </c>
      <c r="R4" s="39"/>
      <c r="S4" s="39" t="str">
        <f t="shared" si="1"/>
        <v>No es necesario diligenciar esta celda</v>
      </c>
    </row>
    <row r="5" spans="1:19" ht="333.5" x14ac:dyDescent="0.35">
      <c r="A5" s="40" t="s">
        <v>19</v>
      </c>
      <c r="B5" s="2" t="s">
        <v>20</v>
      </c>
      <c r="C5" s="2" t="s">
        <v>21</v>
      </c>
      <c r="D5" s="2" t="s">
        <v>22</v>
      </c>
      <c r="E5" s="2" t="s">
        <v>22</v>
      </c>
      <c r="F5" s="2" t="s">
        <v>22</v>
      </c>
      <c r="G5" s="2" t="s">
        <v>23</v>
      </c>
      <c r="H5" s="2" t="s">
        <v>36</v>
      </c>
      <c r="I5" s="2" t="s">
        <v>37</v>
      </c>
      <c r="J5" s="5" t="s">
        <v>26</v>
      </c>
      <c r="K5" s="5" t="s">
        <v>27</v>
      </c>
      <c r="L5" s="2" t="s">
        <v>38</v>
      </c>
      <c r="M5" s="26">
        <v>4</v>
      </c>
      <c r="N5" s="61">
        <v>0.25</v>
      </c>
      <c r="O5" s="61">
        <v>0.25</v>
      </c>
      <c r="P5" s="2" t="s">
        <v>39</v>
      </c>
      <c r="Q5" s="39" t="str">
        <f t="shared" si="0"/>
        <v>No es necesario diligenciar esta celda</v>
      </c>
      <c r="R5" s="39"/>
      <c r="S5" s="39" t="str">
        <f t="shared" si="1"/>
        <v>No es necesario diligenciar esta celda</v>
      </c>
    </row>
    <row r="6" spans="1:19" ht="72.5" x14ac:dyDescent="0.35">
      <c r="A6" s="40" t="s">
        <v>40</v>
      </c>
      <c r="B6" s="2" t="s">
        <v>41</v>
      </c>
      <c r="C6" s="2" t="s">
        <v>21</v>
      </c>
      <c r="D6" s="200" t="s">
        <v>22</v>
      </c>
      <c r="E6" s="2" t="s">
        <v>22</v>
      </c>
      <c r="F6" s="2" t="s">
        <v>22</v>
      </c>
      <c r="G6" s="2" t="s">
        <v>23</v>
      </c>
      <c r="H6" s="2" t="s">
        <v>42</v>
      </c>
      <c r="I6" s="2" t="s">
        <v>43</v>
      </c>
      <c r="J6" s="5" t="s">
        <v>44</v>
      </c>
      <c r="K6" s="5" t="s">
        <v>45</v>
      </c>
      <c r="L6" s="2" t="s">
        <v>46</v>
      </c>
      <c r="M6" s="27">
        <v>1000000000</v>
      </c>
      <c r="N6" s="65">
        <v>0</v>
      </c>
      <c r="O6" s="61">
        <v>0</v>
      </c>
      <c r="P6" s="4" t="s">
        <v>47</v>
      </c>
      <c r="Q6" s="4" t="s">
        <v>47</v>
      </c>
      <c r="R6" s="39" t="s">
        <v>48</v>
      </c>
      <c r="S6" s="39" t="s">
        <v>49</v>
      </c>
    </row>
    <row r="7" spans="1:19" ht="72.5" x14ac:dyDescent="0.35">
      <c r="A7" s="40" t="s">
        <v>40</v>
      </c>
      <c r="B7" s="2" t="s">
        <v>41</v>
      </c>
      <c r="C7" s="2" t="s">
        <v>21</v>
      </c>
      <c r="D7" s="200"/>
      <c r="E7" s="2" t="s">
        <v>22</v>
      </c>
      <c r="F7" s="2" t="s">
        <v>22</v>
      </c>
      <c r="G7" s="2" t="s">
        <v>23</v>
      </c>
      <c r="H7" s="2" t="s">
        <v>50</v>
      </c>
      <c r="I7" s="2" t="s">
        <v>51</v>
      </c>
      <c r="J7" s="5" t="s">
        <v>44</v>
      </c>
      <c r="K7" s="5" t="s">
        <v>45</v>
      </c>
      <c r="L7" s="2" t="s">
        <v>52</v>
      </c>
      <c r="M7" s="26">
        <v>6</v>
      </c>
      <c r="N7" s="61">
        <v>0.16666666666666666</v>
      </c>
      <c r="O7" s="61">
        <v>0.33333333333333331</v>
      </c>
      <c r="P7" s="2" t="s">
        <v>53</v>
      </c>
      <c r="Q7" s="39" t="str">
        <f t="shared" si="0"/>
        <v>No es necesario diligenciar esta celda</v>
      </c>
      <c r="R7" s="39"/>
      <c r="S7" s="39" t="str">
        <f t="shared" si="1"/>
        <v>No es necesario diligenciar esta celda</v>
      </c>
    </row>
    <row r="8" spans="1:19" ht="290" x14ac:dyDescent="0.35">
      <c r="A8" s="40" t="s">
        <v>54</v>
      </c>
      <c r="B8" s="2" t="s">
        <v>55</v>
      </c>
      <c r="C8" s="2" t="s">
        <v>21</v>
      </c>
      <c r="D8" s="2" t="s">
        <v>22</v>
      </c>
      <c r="E8" s="2" t="s">
        <v>22</v>
      </c>
      <c r="F8" s="2" t="s">
        <v>22</v>
      </c>
      <c r="G8" s="2" t="s">
        <v>23</v>
      </c>
      <c r="H8" s="200" t="s">
        <v>56</v>
      </c>
      <c r="I8" s="200" t="s">
        <v>57</v>
      </c>
      <c r="J8" s="5" t="s">
        <v>44</v>
      </c>
      <c r="K8" s="5" t="s">
        <v>27</v>
      </c>
      <c r="L8" s="2" t="s">
        <v>58</v>
      </c>
      <c r="M8" s="27">
        <v>2500000</v>
      </c>
      <c r="N8" s="61">
        <v>0.25</v>
      </c>
      <c r="O8" s="61">
        <v>0</v>
      </c>
      <c r="P8" s="2"/>
      <c r="Q8" s="4" t="s">
        <v>60</v>
      </c>
      <c r="R8" s="4" t="s">
        <v>61</v>
      </c>
      <c r="S8" s="4" t="s">
        <v>62</v>
      </c>
    </row>
    <row r="9" spans="1:19" ht="75" customHeight="1" x14ac:dyDescent="0.35">
      <c r="A9" s="40" t="s">
        <v>54</v>
      </c>
      <c r="B9" s="2" t="s">
        <v>55</v>
      </c>
      <c r="C9" s="2" t="s">
        <v>21</v>
      </c>
      <c r="D9" s="2" t="s">
        <v>22</v>
      </c>
      <c r="E9" s="2" t="s">
        <v>22</v>
      </c>
      <c r="F9" s="2" t="s">
        <v>22</v>
      </c>
      <c r="G9" s="2" t="s">
        <v>23</v>
      </c>
      <c r="H9" s="200"/>
      <c r="I9" s="200"/>
      <c r="J9" s="5" t="s">
        <v>44</v>
      </c>
      <c r="K9" s="5" t="s">
        <v>27</v>
      </c>
      <c r="L9" s="2" t="s">
        <v>63</v>
      </c>
      <c r="M9" s="27">
        <v>3000000</v>
      </c>
      <c r="N9" s="61">
        <v>0.25</v>
      </c>
      <c r="O9" s="61">
        <v>0</v>
      </c>
      <c r="P9" s="2"/>
      <c r="Q9" s="4" t="s">
        <v>65</v>
      </c>
      <c r="R9" s="4" t="s">
        <v>61</v>
      </c>
      <c r="S9" s="4" t="s">
        <v>66</v>
      </c>
    </row>
    <row r="10" spans="1:19" ht="75" customHeight="1" x14ac:dyDescent="0.35">
      <c r="A10" s="40" t="s">
        <v>54</v>
      </c>
      <c r="B10" s="2" t="s">
        <v>55</v>
      </c>
      <c r="C10" s="2" t="s">
        <v>21</v>
      </c>
      <c r="D10" s="2" t="s">
        <v>22</v>
      </c>
      <c r="E10" s="2" t="s">
        <v>22</v>
      </c>
      <c r="F10" s="2" t="s">
        <v>22</v>
      </c>
      <c r="G10" s="2" t="s">
        <v>23</v>
      </c>
      <c r="H10" s="200"/>
      <c r="I10" s="200"/>
      <c r="J10" s="5" t="s">
        <v>44</v>
      </c>
      <c r="K10" s="5" t="s">
        <v>27</v>
      </c>
      <c r="L10" s="2" t="s">
        <v>67</v>
      </c>
      <c r="M10" s="27">
        <v>3000000</v>
      </c>
      <c r="N10" s="61">
        <v>0.25</v>
      </c>
      <c r="O10" s="61">
        <v>0</v>
      </c>
      <c r="P10" s="2"/>
      <c r="Q10" s="4" t="s">
        <v>69</v>
      </c>
      <c r="R10" s="4" t="s">
        <v>61</v>
      </c>
      <c r="S10" s="4" t="s">
        <v>70</v>
      </c>
    </row>
    <row r="11" spans="1:19" ht="75" customHeight="1" x14ac:dyDescent="0.35">
      <c r="A11" s="40" t="s">
        <v>54</v>
      </c>
      <c r="B11" s="2" t="s">
        <v>55</v>
      </c>
      <c r="C11" s="2" t="s">
        <v>21</v>
      </c>
      <c r="D11" s="2" t="s">
        <v>22</v>
      </c>
      <c r="E11" s="2" t="s">
        <v>22</v>
      </c>
      <c r="F11" s="2" t="s">
        <v>22</v>
      </c>
      <c r="G11" s="2" t="s">
        <v>23</v>
      </c>
      <c r="H11" s="200"/>
      <c r="I11" s="200"/>
      <c r="J11" s="5" t="s">
        <v>44</v>
      </c>
      <c r="K11" s="5" t="s">
        <v>27</v>
      </c>
      <c r="L11" s="2" t="s">
        <v>71</v>
      </c>
      <c r="M11" s="27">
        <v>5000000</v>
      </c>
      <c r="N11" s="61">
        <v>0.25</v>
      </c>
      <c r="O11" s="61">
        <v>0</v>
      </c>
      <c r="P11" s="2"/>
      <c r="Q11" s="4" t="s">
        <v>73</v>
      </c>
      <c r="R11" s="4" t="s">
        <v>61</v>
      </c>
      <c r="S11" s="4" t="s">
        <v>70</v>
      </c>
    </row>
    <row r="12" spans="1:19" ht="75" customHeight="1" x14ac:dyDescent="0.35">
      <c r="A12" s="40" t="s">
        <v>54</v>
      </c>
      <c r="B12" s="2" t="s">
        <v>55</v>
      </c>
      <c r="C12" s="2" t="s">
        <v>21</v>
      </c>
      <c r="D12" s="2" t="s">
        <v>22</v>
      </c>
      <c r="E12" s="2" t="s">
        <v>22</v>
      </c>
      <c r="F12" s="2" t="s">
        <v>22</v>
      </c>
      <c r="G12" s="2" t="s">
        <v>23</v>
      </c>
      <c r="H12" s="200"/>
      <c r="I12" s="200"/>
      <c r="J12" s="5" t="s">
        <v>44</v>
      </c>
      <c r="K12" s="5" t="s">
        <v>27</v>
      </c>
      <c r="L12" s="2" t="s">
        <v>74</v>
      </c>
      <c r="M12" s="27">
        <v>1350000</v>
      </c>
      <c r="N12" s="61">
        <v>0.25</v>
      </c>
      <c r="O12" s="61">
        <v>0</v>
      </c>
      <c r="P12" s="2"/>
      <c r="Q12" s="4" t="s">
        <v>76</v>
      </c>
      <c r="R12" s="4" t="s">
        <v>61</v>
      </c>
      <c r="S12" s="4" t="s">
        <v>77</v>
      </c>
    </row>
    <row r="13" spans="1:19" ht="75" customHeight="1" x14ac:dyDescent="0.35">
      <c r="A13" s="40" t="s">
        <v>54</v>
      </c>
      <c r="B13" s="2" t="s">
        <v>55</v>
      </c>
      <c r="C13" s="2" t="s">
        <v>21</v>
      </c>
      <c r="D13" s="2" t="s">
        <v>22</v>
      </c>
      <c r="E13" s="2" t="s">
        <v>22</v>
      </c>
      <c r="F13" s="2" t="s">
        <v>22</v>
      </c>
      <c r="G13" s="2" t="s">
        <v>23</v>
      </c>
      <c r="H13" s="200"/>
      <c r="I13" s="200"/>
      <c r="J13" s="5" t="s">
        <v>44</v>
      </c>
      <c r="K13" s="5" t="s">
        <v>27</v>
      </c>
      <c r="L13" s="2" t="s">
        <v>78</v>
      </c>
      <c r="M13" s="27">
        <v>1350000</v>
      </c>
      <c r="N13" s="61">
        <v>0.25</v>
      </c>
      <c r="O13" s="61">
        <v>0</v>
      </c>
      <c r="P13" s="2"/>
      <c r="Q13" s="4" t="s">
        <v>80</v>
      </c>
      <c r="R13" s="4" t="s">
        <v>61</v>
      </c>
      <c r="S13" s="4" t="s">
        <v>81</v>
      </c>
    </row>
    <row r="14" spans="1:19" ht="75" customHeight="1" x14ac:dyDescent="0.35">
      <c r="A14" s="40" t="s">
        <v>54</v>
      </c>
      <c r="B14" s="2" t="s">
        <v>55</v>
      </c>
      <c r="C14" s="2" t="s">
        <v>21</v>
      </c>
      <c r="D14" s="2" t="s">
        <v>22</v>
      </c>
      <c r="E14" s="2" t="s">
        <v>22</v>
      </c>
      <c r="F14" s="2" t="s">
        <v>22</v>
      </c>
      <c r="G14" s="2" t="s">
        <v>23</v>
      </c>
      <c r="H14" s="200" t="s">
        <v>82</v>
      </c>
      <c r="I14" s="200" t="s">
        <v>83</v>
      </c>
      <c r="J14" s="5" t="s">
        <v>44</v>
      </c>
      <c r="K14" s="5" t="s">
        <v>27</v>
      </c>
      <c r="L14" s="2" t="s">
        <v>84</v>
      </c>
      <c r="M14" s="26">
        <v>100</v>
      </c>
      <c r="N14" s="61">
        <v>0.25</v>
      </c>
      <c r="O14" s="61">
        <v>0</v>
      </c>
      <c r="P14" s="2"/>
      <c r="Q14" s="4" t="str">
        <f t="shared" si="0"/>
        <v>Escriba cuál fue el cuello de botella que se presento para no lograr el resultado planeado</v>
      </c>
      <c r="R14" s="4"/>
      <c r="S14" s="4" t="str">
        <f t="shared" si="1"/>
        <v>Favor escriba cuál va a ser el mecanismo de solución para ponerse al día en la ejecución del indicador</v>
      </c>
    </row>
    <row r="15" spans="1:19" ht="75" customHeight="1" x14ac:dyDescent="0.35">
      <c r="A15" s="40" t="s">
        <v>54</v>
      </c>
      <c r="B15" s="2" t="s">
        <v>55</v>
      </c>
      <c r="C15" s="2" t="s">
        <v>21</v>
      </c>
      <c r="D15" s="2" t="s">
        <v>22</v>
      </c>
      <c r="E15" s="2" t="s">
        <v>22</v>
      </c>
      <c r="F15" s="2" t="s">
        <v>22</v>
      </c>
      <c r="G15" s="2" t="s">
        <v>23</v>
      </c>
      <c r="H15" s="200"/>
      <c r="I15" s="200"/>
      <c r="J15" s="5" t="s">
        <v>44</v>
      </c>
      <c r="K15" s="5" t="s">
        <v>27</v>
      </c>
      <c r="L15" s="2" t="s">
        <v>85</v>
      </c>
      <c r="M15" s="26">
        <v>140</v>
      </c>
      <c r="N15" s="61">
        <v>0.25</v>
      </c>
      <c r="O15" s="61">
        <v>0</v>
      </c>
      <c r="P15" s="2"/>
      <c r="Q15" s="4" t="str">
        <f t="shared" si="0"/>
        <v>Escriba cuál fue el cuello de botella que se presento para no lograr el resultado planeado</v>
      </c>
      <c r="R15" s="4"/>
      <c r="S15" s="4" t="str">
        <f t="shared" si="1"/>
        <v>Favor escriba cuál va a ser el mecanismo de solución para ponerse al día en la ejecución del indicador</v>
      </c>
    </row>
    <row r="16" spans="1:19" ht="116" x14ac:dyDescent="0.35">
      <c r="A16" s="40" t="s">
        <v>54</v>
      </c>
      <c r="B16" s="2" t="s">
        <v>55</v>
      </c>
      <c r="C16" s="2" t="s">
        <v>21</v>
      </c>
      <c r="D16" s="2" t="s">
        <v>22</v>
      </c>
      <c r="E16" s="2" t="s">
        <v>22</v>
      </c>
      <c r="F16" s="2" t="s">
        <v>22</v>
      </c>
      <c r="G16" s="2" t="s">
        <v>23</v>
      </c>
      <c r="H16" s="200"/>
      <c r="I16" s="200"/>
      <c r="J16" s="5" t="s">
        <v>44</v>
      </c>
      <c r="K16" s="5" t="s">
        <v>27</v>
      </c>
      <c r="L16" s="2" t="s">
        <v>86</v>
      </c>
      <c r="M16" s="26">
        <v>2400</v>
      </c>
      <c r="N16" s="61">
        <v>0.25</v>
      </c>
      <c r="O16" s="61">
        <v>0</v>
      </c>
      <c r="P16" s="2"/>
      <c r="Q16" s="4" t="s">
        <v>88</v>
      </c>
      <c r="R16" s="4" t="s">
        <v>61</v>
      </c>
      <c r="S16" s="4" t="s">
        <v>89</v>
      </c>
    </row>
    <row r="17" spans="1:19" ht="130.5" x14ac:dyDescent="0.35">
      <c r="A17" s="40" t="s">
        <v>54</v>
      </c>
      <c r="B17" s="2" t="s">
        <v>55</v>
      </c>
      <c r="C17" s="2" t="s">
        <v>21</v>
      </c>
      <c r="D17" s="2" t="s">
        <v>22</v>
      </c>
      <c r="E17" s="2" t="s">
        <v>22</v>
      </c>
      <c r="F17" s="2" t="s">
        <v>22</v>
      </c>
      <c r="G17" s="2" t="s">
        <v>23</v>
      </c>
      <c r="H17" s="200"/>
      <c r="I17" s="200"/>
      <c r="J17" s="5" t="s">
        <v>44</v>
      </c>
      <c r="K17" s="5" t="s">
        <v>27</v>
      </c>
      <c r="L17" s="2" t="s">
        <v>90</v>
      </c>
      <c r="M17" s="26">
        <v>120</v>
      </c>
      <c r="N17" s="61">
        <v>0.25</v>
      </c>
      <c r="O17" s="61">
        <v>0</v>
      </c>
      <c r="P17" s="2"/>
      <c r="Q17" s="4" t="s">
        <v>92</v>
      </c>
      <c r="R17" s="4" t="s">
        <v>61</v>
      </c>
      <c r="S17" s="4" t="s">
        <v>93</v>
      </c>
    </row>
    <row r="18" spans="1:19" ht="72.5" x14ac:dyDescent="0.35">
      <c r="A18" s="40" t="s">
        <v>54</v>
      </c>
      <c r="B18" s="2" t="s">
        <v>55</v>
      </c>
      <c r="C18" s="2" t="s">
        <v>21</v>
      </c>
      <c r="D18" s="2" t="s">
        <v>22</v>
      </c>
      <c r="E18" s="2" t="s">
        <v>22</v>
      </c>
      <c r="F18" s="2" t="s">
        <v>22</v>
      </c>
      <c r="G18" s="2" t="s">
        <v>23</v>
      </c>
      <c r="H18" s="200"/>
      <c r="I18" s="200"/>
      <c r="J18" s="5" t="s">
        <v>26</v>
      </c>
      <c r="K18" s="5" t="s">
        <v>45</v>
      </c>
      <c r="L18" s="2" t="s">
        <v>94</v>
      </c>
      <c r="M18" s="26">
        <v>4</v>
      </c>
      <c r="N18" s="61">
        <v>0.25</v>
      </c>
      <c r="O18" s="61">
        <v>0</v>
      </c>
      <c r="P18" s="2"/>
      <c r="Q18" s="4" t="str">
        <f t="shared" si="0"/>
        <v>Escriba cuál fue el cuello de botella que se presento para no lograr el resultado planeado</v>
      </c>
      <c r="R18" s="4"/>
      <c r="S18" s="4" t="str">
        <f t="shared" si="1"/>
        <v>Favor escriba cuál va a ser el mecanismo de solución para ponerse al día en la ejecución del indicador</v>
      </c>
    </row>
    <row r="19" spans="1:19" ht="159.5" x14ac:dyDescent="0.35">
      <c r="A19" s="40" t="s">
        <v>54</v>
      </c>
      <c r="B19" s="2" t="s">
        <v>55</v>
      </c>
      <c r="C19" s="2" t="s">
        <v>21</v>
      </c>
      <c r="D19" s="2" t="s">
        <v>22</v>
      </c>
      <c r="E19" s="2" t="s">
        <v>22</v>
      </c>
      <c r="F19" s="2" t="s">
        <v>22</v>
      </c>
      <c r="G19" s="2" t="s">
        <v>23</v>
      </c>
      <c r="H19" s="200" t="s">
        <v>95</v>
      </c>
      <c r="I19" s="200" t="s">
        <v>96</v>
      </c>
      <c r="J19" s="5" t="s">
        <v>26</v>
      </c>
      <c r="K19" s="5" t="s">
        <v>45</v>
      </c>
      <c r="L19" s="2" t="s">
        <v>97</v>
      </c>
      <c r="M19" s="26">
        <v>88</v>
      </c>
      <c r="N19" s="61">
        <v>0.25</v>
      </c>
      <c r="O19" s="61">
        <v>0</v>
      </c>
      <c r="P19" s="2"/>
      <c r="Q19" s="4" t="s">
        <v>99</v>
      </c>
      <c r="R19" s="4" t="s">
        <v>100</v>
      </c>
      <c r="S19" s="4" t="s">
        <v>101</v>
      </c>
    </row>
    <row r="20" spans="1:19" ht="72.5" x14ac:dyDescent="0.35">
      <c r="A20" s="40" t="s">
        <v>54</v>
      </c>
      <c r="B20" s="2" t="s">
        <v>55</v>
      </c>
      <c r="C20" s="2" t="s">
        <v>21</v>
      </c>
      <c r="D20" s="2" t="s">
        <v>22</v>
      </c>
      <c r="E20" s="2" t="s">
        <v>22</v>
      </c>
      <c r="F20" s="2" t="s">
        <v>22</v>
      </c>
      <c r="G20" s="2" t="s">
        <v>23</v>
      </c>
      <c r="H20" s="200"/>
      <c r="I20" s="200"/>
      <c r="J20" s="5" t="s">
        <v>26</v>
      </c>
      <c r="K20" s="5" t="s">
        <v>45</v>
      </c>
      <c r="L20" s="2" t="s">
        <v>102</v>
      </c>
      <c r="M20" s="26">
        <v>132</v>
      </c>
      <c r="N20" s="61">
        <v>0.25</v>
      </c>
      <c r="O20" s="61">
        <v>0</v>
      </c>
      <c r="P20" s="2"/>
      <c r="Q20" s="4" t="str">
        <f t="shared" si="0"/>
        <v>Escriba cuál fue el cuello de botella que se presento para no lograr el resultado planeado</v>
      </c>
      <c r="R20" s="4"/>
      <c r="S20" s="4" t="str">
        <f t="shared" si="1"/>
        <v>Favor escriba cuál va a ser el mecanismo de solución para ponerse al día en la ejecución del indicador</v>
      </c>
    </row>
    <row r="21" spans="1:19" ht="174" x14ac:dyDescent="0.35">
      <c r="A21" s="40" t="s">
        <v>54</v>
      </c>
      <c r="B21" s="2" t="s">
        <v>55</v>
      </c>
      <c r="C21" s="2" t="s">
        <v>21</v>
      </c>
      <c r="D21" s="2" t="s">
        <v>22</v>
      </c>
      <c r="E21" s="2" t="s">
        <v>22</v>
      </c>
      <c r="F21" s="2" t="s">
        <v>22</v>
      </c>
      <c r="G21" s="2" t="s">
        <v>23</v>
      </c>
      <c r="H21" s="200"/>
      <c r="I21" s="200"/>
      <c r="J21" s="5" t="s">
        <v>26</v>
      </c>
      <c r="K21" s="5" t="s">
        <v>45</v>
      </c>
      <c r="L21" s="2" t="s">
        <v>103</v>
      </c>
      <c r="M21" s="26">
        <v>1320</v>
      </c>
      <c r="N21" s="61">
        <v>0.25</v>
      </c>
      <c r="O21" s="61">
        <v>0</v>
      </c>
      <c r="P21" s="2"/>
      <c r="Q21" s="4" t="s">
        <v>105</v>
      </c>
      <c r="R21" s="4" t="s">
        <v>48</v>
      </c>
      <c r="S21" s="4" t="s">
        <v>106</v>
      </c>
    </row>
    <row r="22" spans="1:19" ht="72.5" x14ac:dyDescent="0.35">
      <c r="A22" s="40" t="s">
        <v>54</v>
      </c>
      <c r="B22" s="2" t="s">
        <v>55</v>
      </c>
      <c r="C22" s="2" t="s">
        <v>21</v>
      </c>
      <c r="D22" s="2" t="s">
        <v>22</v>
      </c>
      <c r="E22" s="2" t="s">
        <v>22</v>
      </c>
      <c r="F22" s="2" t="s">
        <v>22</v>
      </c>
      <c r="G22" s="2" t="s">
        <v>23</v>
      </c>
      <c r="H22" s="200"/>
      <c r="I22" s="200"/>
      <c r="J22" s="5" t="s">
        <v>26</v>
      </c>
      <c r="K22" s="5" t="s">
        <v>45</v>
      </c>
      <c r="L22" s="2" t="s">
        <v>107</v>
      </c>
      <c r="M22" s="26">
        <v>200</v>
      </c>
      <c r="N22" s="61">
        <v>0.25</v>
      </c>
      <c r="O22" s="61">
        <v>0</v>
      </c>
      <c r="P22" s="2"/>
      <c r="Q22" s="4" t="str">
        <f t="shared" si="0"/>
        <v>Escriba cuál fue el cuello de botella que se presento para no lograr el resultado planeado</v>
      </c>
      <c r="R22" s="4"/>
      <c r="S22" s="4" t="str">
        <f t="shared" si="1"/>
        <v>Favor escriba cuál va a ser el mecanismo de solución para ponerse al día en la ejecución del indicador</v>
      </c>
    </row>
    <row r="23" spans="1:19" ht="43.5" x14ac:dyDescent="0.35">
      <c r="A23" s="40" t="s">
        <v>108</v>
      </c>
      <c r="B23" s="2" t="s">
        <v>109</v>
      </c>
      <c r="C23" s="2" t="s">
        <v>21</v>
      </c>
      <c r="D23" s="2" t="s">
        <v>22</v>
      </c>
      <c r="E23" s="2" t="s">
        <v>22</v>
      </c>
      <c r="F23" s="2" t="s">
        <v>22</v>
      </c>
      <c r="G23" s="2" t="s">
        <v>23</v>
      </c>
      <c r="H23" s="200" t="s">
        <v>110</v>
      </c>
      <c r="I23" s="200" t="s">
        <v>111</v>
      </c>
      <c r="J23" s="5" t="s">
        <v>26</v>
      </c>
      <c r="K23" s="5" t="s">
        <v>27</v>
      </c>
      <c r="L23" s="2" t="s">
        <v>112</v>
      </c>
      <c r="M23" s="26">
        <v>1</v>
      </c>
      <c r="N23" s="61">
        <v>1</v>
      </c>
      <c r="O23" s="61">
        <v>1</v>
      </c>
      <c r="P23" s="2" t="s">
        <v>113</v>
      </c>
      <c r="Q23" s="39" t="str">
        <f t="shared" si="0"/>
        <v>No es necesario diligenciar esta celda</v>
      </c>
      <c r="R23" s="39"/>
      <c r="S23" s="39" t="str">
        <f t="shared" si="1"/>
        <v>No es necesario diligenciar esta celda</v>
      </c>
    </row>
    <row r="24" spans="1:19" ht="87" x14ac:dyDescent="0.35">
      <c r="A24" s="40" t="s">
        <v>108</v>
      </c>
      <c r="B24" s="2" t="s">
        <v>109</v>
      </c>
      <c r="C24" s="2" t="s">
        <v>21</v>
      </c>
      <c r="D24" s="2" t="s">
        <v>22</v>
      </c>
      <c r="E24" s="2" t="s">
        <v>22</v>
      </c>
      <c r="F24" s="2" t="s">
        <v>22</v>
      </c>
      <c r="G24" s="2" t="s">
        <v>23</v>
      </c>
      <c r="H24" s="200"/>
      <c r="I24" s="200"/>
      <c r="J24" s="5" t="s">
        <v>26</v>
      </c>
      <c r="K24" s="5" t="s">
        <v>114</v>
      </c>
      <c r="L24" s="2" t="s">
        <v>115</v>
      </c>
      <c r="M24" s="26">
        <v>1</v>
      </c>
      <c r="N24" s="65">
        <v>0</v>
      </c>
      <c r="O24" s="61">
        <v>0</v>
      </c>
      <c r="P24" s="2" t="s">
        <v>116</v>
      </c>
      <c r="Q24" s="39" t="str">
        <f t="shared" si="0"/>
        <v>No es necesario diligenciar esta celda</v>
      </c>
      <c r="R24" s="39"/>
      <c r="S24" s="39" t="str">
        <f t="shared" si="1"/>
        <v>No es necesario diligenciar esta celda</v>
      </c>
    </row>
    <row r="25" spans="1:19" ht="87" x14ac:dyDescent="0.35">
      <c r="A25" s="40" t="s">
        <v>108</v>
      </c>
      <c r="B25" s="2" t="s">
        <v>109</v>
      </c>
      <c r="C25" s="2" t="s">
        <v>21</v>
      </c>
      <c r="D25" s="2" t="s">
        <v>22</v>
      </c>
      <c r="E25" s="2" t="s">
        <v>22</v>
      </c>
      <c r="F25" s="2" t="s">
        <v>22</v>
      </c>
      <c r="G25" s="2" t="s">
        <v>23</v>
      </c>
      <c r="H25" s="200" t="s">
        <v>117</v>
      </c>
      <c r="I25" s="200" t="s">
        <v>118</v>
      </c>
      <c r="J25" s="5" t="s">
        <v>26</v>
      </c>
      <c r="K25" s="5" t="s">
        <v>114</v>
      </c>
      <c r="L25" s="2" t="s">
        <v>119</v>
      </c>
      <c r="M25" s="26">
        <v>1</v>
      </c>
      <c r="N25" s="61">
        <v>1</v>
      </c>
      <c r="O25" s="61">
        <v>1</v>
      </c>
      <c r="P25" s="2" t="s">
        <v>120</v>
      </c>
      <c r="Q25" s="39" t="str">
        <f t="shared" si="0"/>
        <v>No es necesario diligenciar esta celda</v>
      </c>
      <c r="R25" s="39"/>
      <c r="S25" s="39" t="str">
        <f t="shared" si="1"/>
        <v>No es necesario diligenciar esta celda</v>
      </c>
    </row>
    <row r="26" spans="1:19" ht="60" customHeight="1" x14ac:dyDescent="0.35">
      <c r="A26" s="40" t="s">
        <v>108</v>
      </c>
      <c r="B26" s="2" t="s">
        <v>109</v>
      </c>
      <c r="C26" s="2" t="s">
        <v>21</v>
      </c>
      <c r="D26" s="2" t="s">
        <v>22</v>
      </c>
      <c r="E26" s="2" t="s">
        <v>22</v>
      </c>
      <c r="F26" s="2" t="s">
        <v>22</v>
      </c>
      <c r="G26" s="2" t="s">
        <v>23</v>
      </c>
      <c r="H26" s="200"/>
      <c r="I26" s="200"/>
      <c r="J26" s="5" t="s">
        <v>26</v>
      </c>
      <c r="K26" s="5" t="s">
        <v>114</v>
      </c>
      <c r="L26" s="2" t="s">
        <v>121</v>
      </c>
      <c r="M26" s="26">
        <v>1</v>
      </c>
      <c r="N26" s="61">
        <v>1</v>
      </c>
      <c r="O26" s="61">
        <v>1</v>
      </c>
      <c r="P26" s="2" t="s">
        <v>122</v>
      </c>
      <c r="Q26" s="39" t="str">
        <f t="shared" si="0"/>
        <v>No es necesario diligenciar esta celda</v>
      </c>
      <c r="R26" s="39"/>
      <c r="S26" s="39" t="str">
        <f t="shared" si="1"/>
        <v>No es necesario diligenciar esta celda</v>
      </c>
    </row>
    <row r="27" spans="1:19" ht="120" customHeight="1" x14ac:dyDescent="0.35">
      <c r="A27" s="40" t="s">
        <v>108</v>
      </c>
      <c r="B27" s="2" t="s">
        <v>109</v>
      </c>
      <c r="C27" s="2" t="s">
        <v>21</v>
      </c>
      <c r="D27" s="2" t="s">
        <v>22</v>
      </c>
      <c r="E27" s="2" t="s">
        <v>22</v>
      </c>
      <c r="F27" s="2" t="s">
        <v>22</v>
      </c>
      <c r="G27" s="2" t="s">
        <v>23</v>
      </c>
      <c r="H27" s="200"/>
      <c r="I27" s="200"/>
      <c r="J27" s="5" t="s">
        <v>26</v>
      </c>
      <c r="K27" s="5" t="s">
        <v>114</v>
      </c>
      <c r="L27" s="2" t="s">
        <v>123</v>
      </c>
      <c r="M27" s="26">
        <v>1</v>
      </c>
      <c r="N27" s="65">
        <v>0</v>
      </c>
      <c r="O27" s="61">
        <v>0</v>
      </c>
      <c r="P27" s="2" t="s">
        <v>124</v>
      </c>
      <c r="Q27" s="39" t="str">
        <f t="shared" si="0"/>
        <v>No es necesario diligenciar esta celda</v>
      </c>
      <c r="R27" s="39"/>
      <c r="S27" s="39" t="str">
        <f t="shared" si="1"/>
        <v>No es necesario diligenciar esta celda</v>
      </c>
    </row>
    <row r="28" spans="1:19" ht="90" customHeight="1" x14ac:dyDescent="0.35">
      <c r="A28" s="40" t="s">
        <v>108</v>
      </c>
      <c r="B28" s="2" t="s">
        <v>109</v>
      </c>
      <c r="C28" s="2" t="s">
        <v>21</v>
      </c>
      <c r="D28" s="2" t="s">
        <v>22</v>
      </c>
      <c r="E28" s="2" t="s">
        <v>22</v>
      </c>
      <c r="F28" s="2" t="s">
        <v>22</v>
      </c>
      <c r="G28" s="2" t="s">
        <v>23</v>
      </c>
      <c r="H28" s="200"/>
      <c r="I28" s="200"/>
      <c r="J28" s="5" t="s">
        <v>26</v>
      </c>
      <c r="K28" s="5" t="s">
        <v>114</v>
      </c>
      <c r="L28" s="2" t="s">
        <v>125</v>
      </c>
      <c r="M28" s="26">
        <v>1</v>
      </c>
      <c r="N28" s="65">
        <v>0</v>
      </c>
      <c r="O28" s="61">
        <v>0</v>
      </c>
      <c r="P28" s="2" t="s">
        <v>126</v>
      </c>
      <c r="Q28" s="39" t="str">
        <f t="shared" si="0"/>
        <v>No es necesario diligenciar esta celda</v>
      </c>
      <c r="R28" s="39"/>
      <c r="S28" s="39" t="str">
        <f t="shared" si="1"/>
        <v>No es necesario diligenciar esta celda</v>
      </c>
    </row>
    <row r="29" spans="1:19" ht="75" customHeight="1" x14ac:dyDescent="0.35">
      <c r="A29" s="40" t="s">
        <v>108</v>
      </c>
      <c r="B29" s="2" t="s">
        <v>109</v>
      </c>
      <c r="C29" s="2" t="s">
        <v>21</v>
      </c>
      <c r="D29" s="2" t="s">
        <v>22</v>
      </c>
      <c r="E29" s="2" t="s">
        <v>22</v>
      </c>
      <c r="F29" s="2" t="s">
        <v>22</v>
      </c>
      <c r="G29" s="2" t="s">
        <v>23</v>
      </c>
      <c r="H29" s="2" t="s">
        <v>127</v>
      </c>
      <c r="I29" s="2" t="s">
        <v>128</v>
      </c>
      <c r="J29" s="5" t="s">
        <v>26</v>
      </c>
      <c r="K29" s="5" t="s">
        <v>114</v>
      </c>
      <c r="L29" s="2" t="s">
        <v>129</v>
      </c>
      <c r="M29" s="26">
        <v>1</v>
      </c>
      <c r="N29" s="65">
        <v>0</v>
      </c>
      <c r="O29" s="61">
        <v>0</v>
      </c>
      <c r="P29" s="2" t="s">
        <v>126</v>
      </c>
      <c r="Q29" s="39" t="str">
        <f t="shared" si="0"/>
        <v>No es necesario diligenciar esta celda</v>
      </c>
      <c r="R29" s="39"/>
      <c r="S29" s="39" t="str">
        <f t="shared" si="1"/>
        <v>No es necesario diligenciar esta celda</v>
      </c>
    </row>
    <row r="30" spans="1:19" ht="72.5" x14ac:dyDescent="0.35">
      <c r="A30" s="40" t="s">
        <v>130</v>
      </c>
      <c r="B30" s="2" t="s">
        <v>131</v>
      </c>
      <c r="C30" s="2" t="s">
        <v>21</v>
      </c>
      <c r="D30" s="2" t="s">
        <v>22</v>
      </c>
      <c r="E30" s="2" t="s">
        <v>22</v>
      </c>
      <c r="F30" s="2" t="s">
        <v>22</v>
      </c>
      <c r="G30" s="2" t="s">
        <v>23</v>
      </c>
      <c r="H30" s="200" t="s">
        <v>132</v>
      </c>
      <c r="I30" s="200" t="s">
        <v>133</v>
      </c>
      <c r="J30" s="5" t="s">
        <v>134</v>
      </c>
      <c r="K30" s="5" t="s">
        <v>135</v>
      </c>
      <c r="L30" s="2" t="s">
        <v>136</v>
      </c>
      <c r="M30" s="26">
        <v>4</v>
      </c>
      <c r="N30" s="61">
        <v>0.25</v>
      </c>
      <c r="O30" s="61">
        <v>0.25</v>
      </c>
      <c r="P30" s="2" t="s">
        <v>137</v>
      </c>
      <c r="Q30" s="39" t="str">
        <f t="shared" si="0"/>
        <v>No es necesario diligenciar esta celda</v>
      </c>
      <c r="R30" s="39"/>
      <c r="S30" s="39" t="str">
        <f t="shared" si="1"/>
        <v>No es necesario diligenciar esta celda</v>
      </c>
    </row>
    <row r="31" spans="1:19" ht="72.5" x14ac:dyDescent="0.35">
      <c r="A31" s="40" t="s">
        <v>130</v>
      </c>
      <c r="B31" s="2" t="s">
        <v>131</v>
      </c>
      <c r="C31" s="2" t="s">
        <v>21</v>
      </c>
      <c r="D31" s="2" t="s">
        <v>22</v>
      </c>
      <c r="E31" s="2" t="s">
        <v>22</v>
      </c>
      <c r="F31" s="2" t="s">
        <v>22</v>
      </c>
      <c r="G31" s="2" t="s">
        <v>23</v>
      </c>
      <c r="H31" s="200"/>
      <c r="I31" s="200"/>
      <c r="J31" s="5" t="s">
        <v>134</v>
      </c>
      <c r="K31" s="5" t="s">
        <v>135</v>
      </c>
      <c r="L31" s="2" t="s">
        <v>138</v>
      </c>
      <c r="M31" s="26">
        <v>12</v>
      </c>
      <c r="N31" s="61">
        <v>0.25</v>
      </c>
      <c r="O31" s="61">
        <v>0.25</v>
      </c>
      <c r="P31" s="2" t="s">
        <v>139</v>
      </c>
      <c r="Q31" s="39" t="str">
        <f t="shared" si="0"/>
        <v>No es necesario diligenciar esta celda</v>
      </c>
      <c r="R31" s="39"/>
      <c r="S31" s="39" t="str">
        <f t="shared" si="1"/>
        <v>No es necesario diligenciar esta celda</v>
      </c>
    </row>
    <row r="32" spans="1:19" ht="72.5" x14ac:dyDescent="0.35">
      <c r="A32" s="40" t="s">
        <v>130</v>
      </c>
      <c r="B32" s="2" t="s">
        <v>131</v>
      </c>
      <c r="C32" s="2" t="s">
        <v>21</v>
      </c>
      <c r="D32" s="2" t="s">
        <v>22</v>
      </c>
      <c r="E32" s="2" t="s">
        <v>22</v>
      </c>
      <c r="F32" s="2" t="s">
        <v>22</v>
      </c>
      <c r="G32" s="2" t="s">
        <v>23</v>
      </c>
      <c r="H32" s="200"/>
      <c r="I32" s="200"/>
      <c r="J32" s="5" t="s">
        <v>134</v>
      </c>
      <c r="K32" s="5" t="s">
        <v>135</v>
      </c>
      <c r="L32" s="2" t="s">
        <v>140</v>
      </c>
      <c r="M32" s="26">
        <v>12</v>
      </c>
      <c r="N32" s="61">
        <v>0.25</v>
      </c>
      <c r="O32" s="61">
        <v>0.25</v>
      </c>
      <c r="P32" s="2" t="s">
        <v>141</v>
      </c>
      <c r="Q32" s="39" t="str">
        <f t="shared" si="0"/>
        <v>No es necesario diligenciar esta celda</v>
      </c>
      <c r="R32" s="39"/>
      <c r="S32" s="39" t="str">
        <f t="shared" si="1"/>
        <v>No es necesario diligenciar esta celda</v>
      </c>
    </row>
    <row r="33" spans="1:19" ht="72.5" x14ac:dyDescent="0.35">
      <c r="A33" s="40" t="s">
        <v>130</v>
      </c>
      <c r="B33" s="2" t="s">
        <v>131</v>
      </c>
      <c r="C33" s="2" t="s">
        <v>21</v>
      </c>
      <c r="D33" s="2" t="s">
        <v>22</v>
      </c>
      <c r="E33" s="2" t="s">
        <v>22</v>
      </c>
      <c r="F33" s="2" t="s">
        <v>22</v>
      </c>
      <c r="G33" s="2" t="s">
        <v>23</v>
      </c>
      <c r="H33" s="200"/>
      <c r="I33" s="200"/>
      <c r="J33" s="5" t="s">
        <v>134</v>
      </c>
      <c r="K33" s="5" t="s">
        <v>135</v>
      </c>
      <c r="L33" s="2" t="s">
        <v>142</v>
      </c>
      <c r="M33" s="26">
        <v>12</v>
      </c>
      <c r="N33" s="61">
        <v>0.25</v>
      </c>
      <c r="O33" s="61">
        <v>0.25</v>
      </c>
      <c r="P33" s="2" t="s">
        <v>143</v>
      </c>
      <c r="Q33" s="39" t="str">
        <f t="shared" si="0"/>
        <v>No es necesario diligenciar esta celda</v>
      </c>
      <c r="R33" s="39"/>
      <c r="S33" s="39" t="str">
        <f t="shared" si="1"/>
        <v>No es necesario diligenciar esta celda</v>
      </c>
    </row>
    <row r="34" spans="1:19" ht="87" x14ac:dyDescent="0.35">
      <c r="A34" s="40" t="s">
        <v>144</v>
      </c>
      <c r="B34" s="2" t="s">
        <v>131</v>
      </c>
      <c r="C34" s="2" t="s">
        <v>21</v>
      </c>
      <c r="D34" s="2" t="s">
        <v>22</v>
      </c>
      <c r="E34" s="2" t="s">
        <v>22</v>
      </c>
      <c r="F34" s="2" t="s">
        <v>22</v>
      </c>
      <c r="G34" s="2" t="s">
        <v>23</v>
      </c>
      <c r="H34" s="200" t="s">
        <v>145</v>
      </c>
      <c r="I34" s="200" t="s">
        <v>146</v>
      </c>
      <c r="J34" s="5" t="s">
        <v>26</v>
      </c>
      <c r="K34" s="5" t="s">
        <v>114</v>
      </c>
      <c r="L34" s="2" t="s">
        <v>147</v>
      </c>
      <c r="M34" s="26">
        <v>1</v>
      </c>
      <c r="N34" s="61">
        <v>1</v>
      </c>
      <c r="O34" s="61">
        <v>1</v>
      </c>
      <c r="P34" s="2" t="s">
        <v>148</v>
      </c>
      <c r="Q34" s="39" t="str">
        <f t="shared" si="0"/>
        <v>No es necesario diligenciar esta celda</v>
      </c>
      <c r="R34" s="39"/>
      <c r="S34" s="39" t="str">
        <f t="shared" si="1"/>
        <v>No es necesario diligenciar esta celda</v>
      </c>
    </row>
    <row r="35" spans="1:19" ht="87" x14ac:dyDescent="0.35">
      <c r="A35" s="40" t="s">
        <v>144</v>
      </c>
      <c r="B35" s="2" t="s">
        <v>131</v>
      </c>
      <c r="C35" s="2" t="s">
        <v>21</v>
      </c>
      <c r="D35" s="2" t="s">
        <v>22</v>
      </c>
      <c r="E35" s="2" t="s">
        <v>22</v>
      </c>
      <c r="F35" s="2" t="s">
        <v>22</v>
      </c>
      <c r="G35" s="2" t="s">
        <v>23</v>
      </c>
      <c r="H35" s="200"/>
      <c r="I35" s="200"/>
      <c r="J35" s="5" t="s">
        <v>26</v>
      </c>
      <c r="K35" s="5" t="s">
        <v>114</v>
      </c>
      <c r="L35" s="2" t="s">
        <v>149</v>
      </c>
      <c r="M35" s="26">
        <v>1</v>
      </c>
      <c r="N35" s="65">
        <v>0</v>
      </c>
      <c r="O35" s="61">
        <v>0</v>
      </c>
      <c r="P35" s="2" t="s">
        <v>150</v>
      </c>
      <c r="Q35" s="39" t="str">
        <f t="shared" si="0"/>
        <v>No es necesario diligenciar esta celda</v>
      </c>
      <c r="R35" s="39"/>
      <c r="S35" s="39" t="str">
        <f t="shared" si="1"/>
        <v>No es necesario diligenciar esta celda</v>
      </c>
    </row>
    <row r="36" spans="1:19" ht="87" x14ac:dyDescent="0.35">
      <c r="A36" s="40" t="s">
        <v>144</v>
      </c>
      <c r="B36" s="2" t="s">
        <v>131</v>
      </c>
      <c r="C36" s="2" t="s">
        <v>21</v>
      </c>
      <c r="D36" s="2" t="s">
        <v>22</v>
      </c>
      <c r="E36" s="2" t="s">
        <v>22</v>
      </c>
      <c r="F36" s="2" t="s">
        <v>22</v>
      </c>
      <c r="G36" s="2" t="s">
        <v>23</v>
      </c>
      <c r="H36" s="200"/>
      <c r="I36" s="200"/>
      <c r="J36" s="5" t="s">
        <v>26</v>
      </c>
      <c r="K36" s="5" t="s">
        <v>114</v>
      </c>
      <c r="L36" s="2" t="s">
        <v>151</v>
      </c>
      <c r="M36" s="26">
        <v>1</v>
      </c>
      <c r="N36" s="65">
        <v>0</v>
      </c>
      <c r="O36" s="61">
        <v>0</v>
      </c>
      <c r="P36" s="2" t="s">
        <v>152</v>
      </c>
      <c r="Q36" s="39" t="str">
        <f t="shared" si="0"/>
        <v>No es necesario diligenciar esta celda</v>
      </c>
      <c r="R36" s="39"/>
      <c r="S36" s="39" t="str">
        <f t="shared" si="1"/>
        <v>No es necesario diligenciar esta celda</v>
      </c>
    </row>
    <row r="37" spans="1:19" ht="87" x14ac:dyDescent="0.35">
      <c r="A37" s="40" t="s">
        <v>144</v>
      </c>
      <c r="B37" s="2" t="s">
        <v>131</v>
      </c>
      <c r="C37" s="2" t="s">
        <v>21</v>
      </c>
      <c r="D37" s="2" t="s">
        <v>22</v>
      </c>
      <c r="E37" s="2" t="s">
        <v>22</v>
      </c>
      <c r="F37" s="2" t="s">
        <v>22</v>
      </c>
      <c r="G37" s="2" t="s">
        <v>23</v>
      </c>
      <c r="H37" s="200"/>
      <c r="I37" s="200"/>
      <c r="J37" s="5" t="s">
        <v>26</v>
      </c>
      <c r="K37" s="5" t="s">
        <v>114</v>
      </c>
      <c r="L37" s="2" t="s">
        <v>153</v>
      </c>
      <c r="M37" s="28">
        <v>1</v>
      </c>
      <c r="N37" s="65">
        <v>0</v>
      </c>
      <c r="O37" s="61">
        <v>1</v>
      </c>
      <c r="P37" s="2" t="s">
        <v>154</v>
      </c>
      <c r="Q37" s="39" t="str">
        <f t="shared" si="0"/>
        <v>No es necesario diligenciar esta celda</v>
      </c>
      <c r="R37" s="39"/>
      <c r="S37" s="39" t="str">
        <f t="shared" si="1"/>
        <v>No es necesario diligenciar esta celda</v>
      </c>
    </row>
    <row r="38" spans="1:19" ht="15" customHeight="1" x14ac:dyDescent="0.35">
      <c r="A38" s="40" t="s">
        <v>144</v>
      </c>
      <c r="B38" s="2" t="s">
        <v>131</v>
      </c>
      <c r="C38" s="2" t="s">
        <v>21</v>
      </c>
      <c r="D38" s="2" t="s">
        <v>22</v>
      </c>
      <c r="E38" s="2" t="s">
        <v>22</v>
      </c>
      <c r="F38" s="2" t="s">
        <v>22</v>
      </c>
      <c r="G38" s="2" t="s">
        <v>23</v>
      </c>
      <c r="H38" s="200" t="s">
        <v>155</v>
      </c>
      <c r="I38" s="200" t="s">
        <v>156</v>
      </c>
      <c r="J38" s="5" t="s">
        <v>26</v>
      </c>
      <c r="K38" s="5" t="s">
        <v>114</v>
      </c>
      <c r="L38" s="2" t="s">
        <v>147</v>
      </c>
      <c r="M38" s="26">
        <v>1</v>
      </c>
      <c r="N38" s="61">
        <v>1</v>
      </c>
      <c r="O38" s="61">
        <v>0</v>
      </c>
      <c r="P38" s="2" t="s">
        <v>157</v>
      </c>
      <c r="Q38" s="39" t="str">
        <f t="shared" si="0"/>
        <v>Escriba cuál fue el cuello de botella que se presento para no lograr el resultado planeado</v>
      </c>
      <c r="R38" s="39"/>
      <c r="S38" s="39" t="str">
        <f t="shared" si="1"/>
        <v>Favor escriba cuál va a ser el mecanismo de solución para ponerse al día en la ejecución del indicador</v>
      </c>
    </row>
    <row r="39" spans="1:19" ht="87" x14ac:dyDescent="0.35">
      <c r="A39" s="40" t="s">
        <v>144</v>
      </c>
      <c r="B39" s="2" t="s">
        <v>131</v>
      </c>
      <c r="C39" s="2" t="s">
        <v>21</v>
      </c>
      <c r="D39" s="2" t="s">
        <v>22</v>
      </c>
      <c r="E39" s="2" t="s">
        <v>22</v>
      </c>
      <c r="F39" s="2" t="s">
        <v>22</v>
      </c>
      <c r="G39" s="2" t="s">
        <v>23</v>
      </c>
      <c r="H39" s="200"/>
      <c r="I39" s="200"/>
      <c r="J39" s="5" t="s">
        <v>26</v>
      </c>
      <c r="K39" s="5" t="s">
        <v>114</v>
      </c>
      <c r="L39" s="2" t="s">
        <v>149</v>
      </c>
      <c r="M39" s="26">
        <v>1</v>
      </c>
      <c r="N39" s="65">
        <v>0</v>
      </c>
      <c r="O39" s="61">
        <v>0</v>
      </c>
      <c r="P39" s="2" t="s">
        <v>150</v>
      </c>
      <c r="Q39" s="39" t="str">
        <f t="shared" si="0"/>
        <v>No es necesario diligenciar esta celda</v>
      </c>
      <c r="R39" s="39"/>
      <c r="S39" s="39" t="str">
        <f t="shared" si="1"/>
        <v>No es necesario diligenciar esta celda</v>
      </c>
    </row>
    <row r="40" spans="1:19" ht="87" x14ac:dyDescent="0.35">
      <c r="A40" s="40" t="s">
        <v>144</v>
      </c>
      <c r="B40" s="2" t="s">
        <v>131</v>
      </c>
      <c r="C40" s="2" t="s">
        <v>21</v>
      </c>
      <c r="D40" s="2" t="s">
        <v>22</v>
      </c>
      <c r="E40" s="2" t="s">
        <v>22</v>
      </c>
      <c r="F40" s="2" t="s">
        <v>22</v>
      </c>
      <c r="G40" s="2" t="s">
        <v>23</v>
      </c>
      <c r="H40" s="200"/>
      <c r="I40" s="200"/>
      <c r="J40" s="5" t="s">
        <v>26</v>
      </c>
      <c r="K40" s="5" t="s">
        <v>114</v>
      </c>
      <c r="L40" s="2" t="s">
        <v>151</v>
      </c>
      <c r="M40" s="26">
        <v>1</v>
      </c>
      <c r="N40" s="65">
        <v>0</v>
      </c>
      <c r="O40" s="61">
        <v>0</v>
      </c>
      <c r="P40" s="2" t="s">
        <v>152</v>
      </c>
      <c r="Q40" s="39" t="str">
        <f t="shared" si="0"/>
        <v>No es necesario diligenciar esta celda</v>
      </c>
      <c r="R40" s="39"/>
      <c r="S40" s="39" t="str">
        <f t="shared" si="1"/>
        <v>No es necesario diligenciar esta celda</v>
      </c>
    </row>
    <row r="41" spans="1:19" ht="87" x14ac:dyDescent="0.35">
      <c r="A41" s="40" t="s">
        <v>144</v>
      </c>
      <c r="B41" s="2" t="s">
        <v>131</v>
      </c>
      <c r="C41" s="2" t="s">
        <v>21</v>
      </c>
      <c r="D41" s="2" t="s">
        <v>22</v>
      </c>
      <c r="E41" s="2" t="s">
        <v>22</v>
      </c>
      <c r="F41" s="2" t="s">
        <v>22</v>
      </c>
      <c r="G41" s="2" t="s">
        <v>23</v>
      </c>
      <c r="H41" s="200"/>
      <c r="I41" s="200"/>
      <c r="J41" s="5" t="s">
        <v>26</v>
      </c>
      <c r="K41" s="5" t="s">
        <v>114</v>
      </c>
      <c r="L41" s="2" t="s">
        <v>153</v>
      </c>
      <c r="M41" s="28">
        <v>1</v>
      </c>
      <c r="N41" s="65">
        <v>0</v>
      </c>
      <c r="O41" s="61">
        <v>1</v>
      </c>
      <c r="P41" s="2" t="s">
        <v>158</v>
      </c>
      <c r="Q41" s="39" t="str">
        <f t="shared" si="0"/>
        <v>No es necesario diligenciar esta celda</v>
      </c>
      <c r="R41" s="39"/>
      <c r="S41" s="39" t="str">
        <f t="shared" si="1"/>
        <v>No es necesario diligenciar esta celda</v>
      </c>
    </row>
    <row r="42" spans="1:19" ht="15" customHeight="1" x14ac:dyDescent="0.35">
      <c r="A42" s="40" t="s">
        <v>144</v>
      </c>
      <c r="B42" s="2" t="s">
        <v>131</v>
      </c>
      <c r="C42" s="2" t="s">
        <v>21</v>
      </c>
      <c r="D42" s="2" t="s">
        <v>22</v>
      </c>
      <c r="E42" s="2" t="s">
        <v>22</v>
      </c>
      <c r="F42" s="2" t="s">
        <v>22</v>
      </c>
      <c r="G42" s="2" t="s">
        <v>23</v>
      </c>
      <c r="H42" s="200" t="s">
        <v>159</v>
      </c>
      <c r="I42" s="200" t="s">
        <v>160</v>
      </c>
      <c r="J42" s="5" t="s">
        <v>26</v>
      </c>
      <c r="K42" s="5" t="s">
        <v>114</v>
      </c>
      <c r="L42" s="2" t="s">
        <v>147</v>
      </c>
      <c r="M42" s="26">
        <v>1</v>
      </c>
      <c r="N42" s="61">
        <v>1</v>
      </c>
      <c r="O42" s="61">
        <v>0</v>
      </c>
      <c r="P42" s="2" t="s">
        <v>157</v>
      </c>
      <c r="Q42" s="39" t="str">
        <f t="shared" si="0"/>
        <v>Escriba cuál fue el cuello de botella que se presento para no lograr el resultado planeado</v>
      </c>
      <c r="R42" s="39"/>
      <c r="S42" s="39" t="str">
        <f t="shared" si="1"/>
        <v>Favor escriba cuál va a ser el mecanismo de solución para ponerse al día en la ejecución del indicador</v>
      </c>
    </row>
    <row r="43" spans="1:19" ht="87" x14ac:dyDescent="0.35">
      <c r="A43" s="40" t="s">
        <v>144</v>
      </c>
      <c r="B43" s="2" t="s">
        <v>131</v>
      </c>
      <c r="C43" s="2" t="s">
        <v>21</v>
      </c>
      <c r="D43" s="2" t="s">
        <v>22</v>
      </c>
      <c r="E43" s="2" t="s">
        <v>22</v>
      </c>
      <c r="F43" s="2" t="s">
        <v>22</v>
      </c>
      <c r="G43" s="2" t="s">
        <v>23</v>
      </c>
      <c r="H43" s="200"/>
      <c r="I43" s="200"/>
      <c r="J43" s="5" t="s">
        <v>26</v>
      </c>
      <c r="K43" s="5" t="s">
        <v>114</v>
      </c>
      <c r="L43" s="2" t="s">
        <v>149</v>
      </c>
      <c r="M43" s="26">
        <v>1</v>
      </c>
      <c r="N43" s="65">
        <v>0</v>
      </c>
      <c r="O43" s="61">
        <v>0</v>
      </c>
      <c r="P43" s="2" t="s">
        <v>150</v>
      </c>
      <c r="Q43" s="39" t="str">
        <f t="shared" si="0"/>
        <v>No es necesario diligenciar esta celda</v>
      </c>
      <c r="R43" s="39"/>
      <c r="S43" s="39" t="str">
        <f t="shared" si="1"/>
        <v>No es necesario diligenciar esta celda</v>
      </c>
    </row>
    <row r="44" spans="1:19" ht="87" x14ac:dyDescent="0.35">
      <c r="A44" s="40" t="s">
        <v>144</v>
      </c>
      <c r="B44" s="2" t="s">
        <v>131</v>
      </c>
      <c r="C44" s="2" t="s">
        <v>21</v>
      </c>
      <c r="D44" s="2" t="s">
        <v>22</v>
      </c>
      <c r="E44" s="2" t="s">
        <v>22</v>
      </c>
      <c r="F44" s="2" t="s">
        <v>22</v>
      </c>
      <c r="G44" s="2" t="s">
        <v>23</v>
      </c>
      <c r="H44" s="200"/>
      <c r="I44" s="200"/>
      <c r="J44" s="5" t="s">
        <v>26</v>
      </c>
      <c r="K44" s="5" t="s">
        <v>114</v>
      </c>
      <c r="L44" s="2" t="s">
        <v>151</v>
      </c>
      <c r="M44" s="26">
        <v>1</v>
      </c>
      <c r="N44" s="65">
        <v>0</v>
      </c>
      <c r="O44" s="61">
        <v>0</v>
      </c>
      <c r="P44" s="2" t="s">
        <v>152</v>
      </c>
      <c r="Q44" s="39" t="str">
        <f t="shared" si="0"/>
        <v>No es necesario diligenciar esta celda</v>
      </c>
      <c r="R44" s="39"/>
      <c r="S44" s="39" t="str">
        <f t="shared" si="1"/>
        <v>No es necesario diligenciar esta celda</v>
      </c>
    </row>
    <row r="45" spans="1:19" ht="87" x14ac:dyDescent="0.35">
      <c r="A45" s="40" t="s">
        <v>144</v>
      </c>
      <c r="B45" s="2" t="s">
        <v>131</v>
      </c>
      <c r="C45" s="2" t="s">
        <v>21</v>
      </c>
      <c r="D45" s="2" t="s">
        <v>22</v>
      </c>
      <c r="E45" s="2" t="s">
        <v>22</v>
      </c>
      <c r="F45" s="2" t="s">
        <v>22</v>
      </c>
      <c r="G45" s="2" t="s">
        <v>23</v>
      </c>
      <c r="H45" s="200"/>
      <c r="I45" s="200"/>
      <c r="J45" s="5" t="s">
        <v>26</v>
      </c>
      <c r="K45" s="5" t="s">
        <v>114</v>
      </c>
      <c r="L45" s="2" t="s">
        <v>153</v>
      </c>
      <c r="M45" s="28">
        <v>1</v>
      </c>
      <c r="N45" s="65">
        <v>0</v>
      </c>
      <c r="O45" s="61">
        <v>0</v>
      </c>
      <c r="P45" s="2"/>
      <c r="Q45" s="39" t="str">
        <f t="shared" si="0"/>
        <v>No es necesario diligenciar esta celda</v>
      </c>
      <c r="R45" s="39"/>
      <c r="S45" s="39" t="str">
        <f t="shared" si="1"/>
        <v>No es necesario diligenciar esta celda</v>
      </c>
    </row>
    <row r="46" spans="1:19" ht="87" x14ac:dyDescent="0.35">
      <c r="A46" s="40" t="s">
        <v>161</v>
      </c>
      <c r="B46" s="2" t="s">
        <v>131</v>
      </c>
      <c r="C46" s="2" t="s">
        <v>21</v>
      </c>
      <c r="D46" s="2" t="s">
        <v>22</v>
      </c>
      <c r="E46" s="2" t="s">
        <v>22</v>
      </c>
      <c r="F46" s="2" t="s">
        <v>22</v>
      </c>
      <c r="G46" s="2" t="s">
        <v>23</v>
      </c>
      <c r="H46" s="2" t="s">
        <v>162</v>
      </c>
      <c r="I46" s="2" t="s">
        <v>163</v>
      </c>
      <c r="J46" s="5" t="s">
        <v>26</v>
      </c>
      <c r="K46" s="5" t="s">
        <v>114</v>
      </c>
      <c r="L46" s="2" t="s">
        <v>164</v>
      </c>
      <c r="M46" s="28">
        <v>0.95</v>
      </c>
      <c r="N46" s="61">
        <v>1</v>
      </c>
      <c r="O46" s="61">
        <v>1.0102105263157894</v>
      </c>
      <c r="P46" s="51" t="s">
        <v>165</v>
      </c>
      <c r="Q46" s="39" t="str">
        <f t="shared" si="0"/>
        <v>No es necesario diligenciar esta celda</v>
      </c>
      <c r="R46" s="39"/>
      <c r="S46" s="39" t="str">
        <f t="shared" si="1"/>
        <v>No es necesario diligenciar esta celda</v>
      </c>
    </row>
    <row r="47" spans="1:19" ht="409.5" x14ac:dyDescent="0.35">
      <c r="A47" s="40" t="s">
        <v>166</v>
      </c>
      <c r="B47" s="2" t="s">
        <v>167</v>
      </c>
      <c r="C47" s="2" t="s">
        <v>21</v>
      </c>
      <c r="D47" s="2" t="s">
        <v>168</v>
      </c>
      <c r="E47" s="2" t="s">
        <v>169</v>
      </c>
      <c r="F47" s="2" t="s">
        <v>170</v>
      </c>
      <c r="G47" s="2" t="s">
        <v>171</v>
      </c>
      <c r="H47" s="200" t="s">
        <v>172</v>
      </c>
      <c r="I47" s="200" t="s">
        <v>173</v>
      </c>
      <c r="J47" s="5" t="s">
        <v>44</v>
      </c>
      <c r="K47" s="5" t="s">
        <v>114</v>
      </c>
      <c r="L47" s="2" t="s">
        <v>174</v>
      </c>
      <c r="M47" s="28">
        <v>0.2</v>
      </c>
      <c r="N47" s="65">
        <v>0</v>
      </c>
      <c r="O47" s="61">
        <v>0</v>
      </c>
      <c r="P47" s="52" t="s">
        <v>175</v>
      </c>
      <c r="Q47" s="39" t="str">
        <f t="shared" si="0"/>
        <v>No es necesario diligenciar esta celda</v>
      </c>
      <c r="R47" s="39"/>
      <c r="S47" s="39" t="str">
        <f t="shared" si="1"/>
        <v>No es necesario diligenciar esta celda</v>
      </c>
    </row>
    <row r="48" spans="1:19" ht="409.5" x14ac:dyDescent="0.35">
      <c r="A48" s="40" t="s">
        <v>166</v>
      </c>
      <c r="B48" s="2" t="s">
        <v>167</v>
      </c>
      <c r="C48" s="2" t="s">
        <v>21</v>
      </c>
      <c r="D48" s="2" t="s">
        <v>168</v>
      </c>
      <c r="E48" s="2" t="s">
        <v>169</v>
      </c>
      <c r="F48" s="2" t="s">
        <v>170</v>
      </c>
      <c r="G48" s="2" t="s">
        <v>171</v>
      </c>
      <c r="H48" s="200"/>
      <c r="I48" s="200"/>
      <c r="J48" s="5" t="s">
        <v>44</v>
      </c>
      <c r="K48" s="5" t="s">
        <v>114</v>
      </c>
      <c r="L48" s="2" t="s">
        <v>176</v>
      </c>
      <c r="M48" s="26">
        <v>1</v>
      </c>
      <c r="N48" s="65">
        <v>0</v>
      </c>
      <c r="O48" s="61">
        <v>0</v>
      </c>
      <c r="P48" s="2" t="s">
        <v>177</v>
      </c>
      <c r="Q48" s="39" t="str">
        <f t="shared" si="0"/>
        <v>No es necesario diligenciar esta celda</v>
      </c>
      <c r="R48" s="39"/>
      <c r="S48" s="39" t="str">
        <f t="shared" si="1"/>
        <v>No es necesario diligenciar esta celda</v>
      </c>
    </row>
    <row r="49" spans="1:19" ht="116" x14ac:dyDescent="0.35">
      <c r="A49" s="40" t="s">
        <v>166</v>
      </c>
      <c r="B49" s="2" t="s">
        <v>167</v>
      </c>
      <c r="C49" s="2" t="s">
        <v>21</v>
      </c>
      <c r="D49" s="2" t="s">
        <v>168</v>
      </c>
      <c r="E49" s="2" t="s">
        <v>169</v>
      </c>
      <c r="F49" s="2" t="s">
        <v>170</v>
      </c>
      <c r="G49" s="2" t="s">
        <v>171</v>
      </c>
      <c r="H49" s="200"/>
      <c r="I49" s="200"/>
      <c r="J49" s="5" t="s">
        <v>44</v>
      </c>
      <c r="K49" s="5" t="s">
        <v>114</v>
      </c>
      <c r="L49" s="2" t="s">
        <v>178</v>
      </c>
      <c r="M49" s="26">
        <v>1</v>
      </c>
      <c r="N49" s="65">
        <v>0</v>
      </c>
      <c r="O49" s="61">
        <v>0</v>
      </c>
      <c r="P49" s="2" t="s">
        <v>179</v>
      </c>
      <c r="Q49" s="39" t="str">
        <f t="shared" si="0"/>
        <v>No es necesario diligenciar esta celda</v>
      </c>
      <c r="R49" s="39"/>
      <c r="S49" s="39" t="str">
        <f t="shared" si="1"/>
        <v>No es necesario diligenciar esta celda</v>
      </c>
    </row>
    <row r="50" spans="1:19" ht="101.5" x14ac:dyDescent="0.35">
      <c r="A50" s="40" t="s">
        <v>166</v>
      </c>
      <c r="B50" s="2" t="s">
        <v>167</v>
      </c>
      <c r="C50" s="2" t="s">
        <v>21</v>
      </c>
      <c r="D50" s="2" t="s">
        <v>168</v>
      </c>
      <c r="E50" s="2" t="s">
        <v>169</v>
      </c>
      <c r="F50" s="2" t="s">
        <v>170</v>
      </c>
      <c r="G50" s="2" t="s">
        <v>171</v>
      </c>
      <c r="H50" s="200"/>
      <c r="I50" s="200"/>
      <c r="J50" s="5" t="s">
        <v>44</v>
      </c>
      <c r="K50" s="5" t="s">
        <v>114</v>
      </c>
      <c r="L50" s="2" t="s">
        <v>180</v>
      </c>
      <c r="M50" s="26">
        <v>1</v>
      </c>
      <c r="N50" s="65">
        <v>0</v>
      </c>
      <c r="O50" s="61">
        <v>0</v>
      </c>
      <c r="P50" s="2" t="s">
        <v>181</v>
      </c>
      <c r="Q50" s="39" t="str">
        <f t="shared" si="0"/>
        <v>No es necesario diligenciar esta celda</v>
      </c>
      <c r="R50" s="39"/>
      <c r="S50" s="39" t="str">
        <f t="shared" si="1"/>
        <v>No es necesario diligenciar esta celda</v>
      </c>
    </row>
    <row r="51" spans="1:19" ht="406" x14ac:dyDescent="0.35">
      <c r="A51" s="40" t="s">
        <v>166</v>
      </c>
      <c r="B51" s="2" t="s">
        <v>167</v>
      </c>
      <c r="C51" s="2" t="s">
        <v>21</v>
      </c>
      <c r="D51" s="2" t="s">
        <v>168</v>
      </c>
      <c r="E51" s="2" t="s">
        <v>169</v>
      </c>
      <c r="F51" s="2" t="s">
        <v>170</v>
      </c>
      <c r="G51" s="2" t="s">
        <v>171</v>
      </c>
      <c r="H51" s="200" t="s">
        <v>182</v>
      </c>
      <c r="I51" s="200" t="s">
        <v>183</v>
      </c>
      <c r="J51" s="5" t="s">
        <v>26</v>
      </c>
      <c r="K51" s="5" t="s">
        <v>114</v>
      </c>
      <c r="L51" s="2" t="s">
        <v>184</v>
      </c>
      <c r="M51" s="26">
        <v>1</v>
      </c>
      <c r="N51" s="65">
        <v>0</v>
      </c>
      <c r="O51" s="61">
        <v>0</v>
      </c>
      <c r="P51" s="2" t="s">
        <v>185</v>
      </c>
      <c r="Q51" s="39" t="str">
        <f t="shared" si="0"/>
        <v>No es necesario diligenciar esta celda</v>
      </c>
      <c r="R51" s="39"/>
      <c r="S51" s="39" t="str">
        <f t="shared" si="1"/>
        <v>No es necesario diligenciar esta celda</v>
      </c>
    </row>
    <row r="52" spans="1:19" ht="87" x14ac:dyDescent="0.35">
      <c r="A52" s="40" t="s">
        <v>166</v>
      </c>
      <c r="B52" s="2" t="s">
        <v>167</v>
      </c>
      <c r="C52" s="2" t="s">
        <v>21</v>
      </c>
      <c r="D52" s="2" t="s">
        <v>168</v>
      </c>
      <c r="E52" s="2" t="s">
        <v>169</v>
      </c>
      <c r="F52" s="2" t="s">
        <v>170</v>
      </c>
      <c r="G52" s="2" t="s">
        <v>171</v>
      </c>
      <c r="H52" s="200"/>
      <c r="I52" s="200"/>
      <c r="J52" s="5" t="s">
        <v>26</v>
      </c>
      <c r="K52" s="5" t="s">
        <v>114</v>
      </c>
      <c r="L52" s="2" t="s">
        <v>186</v>
      </c>
      <c r="M52" s="26">
        <v>4</v>
      </c>
      <c r="N52" s="61">
        <v>0.25</v>
      </c>
      <c r="O52" s="61">
        <v>0.25</v>
      </c>
      <c r="P52" s="2" t="s">
        <v>187</v>
      </c>
      <c r="Q52" s="39" t="str">
        <f t="shared" si="0"/>
        <v>No es necesario diligenciar esta celda</v>
      </c>
      <c r="R52" s="39"/>
      <c r="S52" s="39" t="str">
        <f t="shared" si="1"/>
        <v>No es necesario diligenciar esta celda</v>
      </c>
    </row>
    <row r="53" spans="1:19" ht="87" x14ac:dyDescent="0.35">
      <c r="A53" s="40" t="s">
        <v>166</v>
      </c>
      <c r="B53" s="2" t="s">
        <v>167</v>
      </c>
      <c r="C53" s="2" t="s">
        <v>21</v>
      </c>
      <c r="D53" s="2" t="s">
        <v>168</v>
      </c>
      <c r="E53" s="2" t="s">
        <v>169</v>
      </c>
      <c r="F53" s="2" t="s">
        <v>170</v>
      </c>
      <c r="G53" s="2" t="s">
        <v>171</v>
      </c>
      <c r="H53" s="200"/>
      <c r="I53" s="200"/>
      <c r="J53" s="5" t="s">
        <v>26</v>
      </c>
      <c r="K53" s="5" t="s">
        <v>114</v>
      </c>
      <c r="L53" s="2" t="s">
        <v>188</v>
      </c>
      <c r="M53" s="26">
        <v>4</v>
      </c>
      <c r="N53" s="61">
        <v>0.25</v>
      </c>
      <c r="O53" s="61">
        <v>0.25</v>
      </c>
      <c r="P53" s="2" t="s">
        <v>189</v>
      </c>
      <c r="Q53" s="39" t="str">
        <f t="shared" si="0"/>
        <v>No es necesario diligenciar esta celda</v>
      </c>
      <c r="R53" s="39"/>
      <c r="S53" s="39" t="str">
        <f t="shared" si="1"/>
        <v>No es necesario diligenciar esta celda</v>
      </c>
    </row>
    <row r="54" spans="1:19" ht="45" customHeight="1" x14ac:dyDescent="0.35">
      <c r="A54" s="40" t="s">
        <v>166</v>
      </c>
      <c r="B54" s="2" t="s">
        <v>167</v>
      </c>
      <c r="C54" s="2" t="s">
        <v>21</v>
      </c>
      <c r="D54" s="2" t="s">
        <v>190</v>
      </c>
      <c r="E54" s="2" t="s">
        <v>191</v>
      </c>
      <c r="F54" s="2" t="s">
        <v>192</v>
      </c>
      <c r="G54" s="2" t="s">
        <v>193</v>
      </c>
      <c r="H54" s="200" t="s">
        <v>194</v>
      </c>
      <c r="I54" s="200" t="s">
        <v>195</v>
      </c>
      <c r="J54" s="5" t="s">
        <v>44</v>
      </c>
      <c r="K54" s="5" t="s">
        <v>114</v>
      </c>
      <c r="L54" s="2" t="s">
        <v>196</v>
      </c>
      <c r="M54" s="26">
        <v>1</v>
      </c>
      <c r="N54" s="65">
        <v>0</v>
      </c>
      <c r="O54" s="61">
        <v>0</v>
      </c>
      <c r="P54" s="2" t="s">
        <v>197</v>
      </c>
      <c r="Q54" s="39" t="str">
        <f t="shared" si="0"/>
        <v>No es necesario diligenciar esta celda</v>
      </c>
      <c r="R54" s="39"/>
      <c r="S54" s="39" t="str">
        <f t="shared" si="1"/>
        <v>No es necesario diligenciar esta celda</v>
      </c>
    </row>
    <row r="55" spans="1:19" ht="87" x14ac:dyDescent="0.35">
      <c r="A55" s="40" t="s">
        <v>166</v>
      </c>
      <c r="B55" s="2" t="s">
        <v>167</v>
      </c>
      <c r="C55" s="2" t="s">
        <v>21</v>
      </c>
      <c r="D55" s="2" t="s">
        <v>190</v>
      </c>
      <c r="E55" s="2" t="s">
        <v>191</v>
      </c>
      <c r="F55" s="2" t="s">
        <v>192</v>
      </c>
      <c r="G55" s="2" t="s">
        <v>193</v>
      </c>
      <c r="H55" s="200"/>
      <c r="I55" s="200"/>
      <c r="J55" s="5" t="s">
        <v>44</v>
      </c>
      <c r="K55" s="5" t="s">
        <v>114</v>
      </c>
      <c r="L55" s="2" t="s">
        <v>198</v>
      </c>
      <c r="M55" s="26">
        <v>1</v>
      </c>
      <c r="N55" s="65">
        <v>0</v>
      </c>
      <c r="O55" s="61">
        <v>0</v>
      </c>
      <c r="P55" s="2" t="s">
        <v>199</v>
      </c>
      <c r="Q55" s="39" t="str">
        <f t="shared" si="0"/>
        <v>No es necesario diligenciar esta celda</v>
      </c>
      <c r="R55" s="39"/>
      <c r="S55" s="39" t="str">
        <f t="shared" si="1"/>
        <v>No es necesario diligenciar esta celda</v>
      </c>
    </row>
    <row r="56" spans="1:19" ht="87" x14ac:dyDescent="0.35">
      <c r="A56" s="40" t="s">
        <v>166</v>
      </c>
      <c r="B56" s="2" t="s">
        <v>167</v>
      </c>
      <c r="C56" s="2" t="s">
        <v>21</v>
      </c>
      <c r="D56" s="2" t="s">
        <v>190</v>
      </c>
      <c r="E56" s="2" t="s">
        <v>191</v>
      </c>
      <c r="F56" s="2" t="s">
        <v>192</v>
      </c>
      <c r="G56" s="2" t="s">
        <v>193</v>
      </c>
      <c r="H56" s="200"/>
      <c r="I56" s="200"/>
      <c r="J56" s="5" t="s">
        <v>44</v>
      </c>
      <c r="K56" s="5" t="s">
        <v>114</v>
      </c>
      <c r="L56" s="2" t="s">
        <v>200</v>
      </c>
      <c r="M56" s="26">
        <v>1</v>
      </c>
      <c r="N56" s="65">
        <v>0</v>
      </c>
      <c r="O56" s="61">
        <v>0</v>
      </c>
      <c r="P56" s="2" t="s">
        <v>201</v>
      </c>
      <c r="Q56" s="39" t="str">
        <f t="shared" si="0"/>
        <v>No es necesario diligenciar esta celda</v>
      </c>
      <c r="R56" s="39"/>
      <c r="S56" s="39" t="str">
        <f t="shared" si="1"/>
        <v>No es necesario diligenciar esta celda</v>
      </c>
    </row>
    <row r="57" spans="1:19" ht="232" x14ac:dyDescent="0.35">
      <c r="A57" s="40" t="s">
        <v>166</v>
      </c>
      <c r="B57" s="2" t="s">
        <v>167</v>
      </c>
      <c r="C57" s="2" t="s">
        <v>21</v>
      </c>
      <c r="D57" s="2" t="s">
        <v>190</v>
      </c>
      <c r="E57" s="2" t="s">
        <v>191</v>
      </c>
      <c r="F57" s="2" t="s">
        <v>192</v>
      </c>
      <c r="G57" s="2" t="s">
        <v>193</v>
      </c>
      <c r="H57" s="200" t="s">
        <v>202</v>
      </c>
      <c r="I57" s="200" t="s">
        <v>203</v>
      </c>
      <c r="J57" s="5" t="s">
        <v>26</v>
      </c>
      <c r="K57" s="5" t="s">
        <v>114</v>
      </c>
      <c r="L57" s="2" t="s">
        <v>204</v>
      </c>
      <c r="M57" s="26">
        <v>1</v>
      </c>
      <c r="N57" s="65">
        <v>0</v>
      </c>
      <c r="O57" s="61">
        <v>0</v>
      </c>
      <c r="P57" s="52" t="s">
        <v>205</v>
      </c>
      <c r="Q57" s="39" t="str">
        <f t="shared" si="0"/>
        <v>No es necesario diligenciar esta celda</v>
      </c>
      <c r="R57" s="39"/>
      <c r="S57" s="39" t="str">
        <f t="shared" si="1"/>
        <v>No es necesario diligenciar esta celda</v>
      </c>
    </row>
    <row r="58" spans="1:19" ht="116" x14ac:dyDescent="0.35">
      <c r="A58" s="40" t="s">
        <v>166</v>
      </c>
      <c r="B58" s="2" t="s">
        <v>167</v>
      </c>
      <c r="C58" s="2" t="s">
        <v>21</v>
      </c>
      <c r="D58" s="2" t="s">
        <v>190</v>
      </c>
      <c r="E58" s="2" t="s">
        <v>191</v>
      </c>
      <c r="F58" s="2" t="s">
        <v>192</v>
      </c>
      <c r="G58" s="2" t="s">
        <v>193</v>
      </c>
      <c r="H58" s="200"/>
      <c r="I58" s="200"/>
      <c r="J58" s="5" t="s">
        <v>26</v>
      </c>
      <c r="K58" s="5" t="s">
        <v>114</v>
      </c>
      <c r="L58" s="2" t="s">
        <v>206</v>
      </c>
      <c r="M58" s="26">
        <v>4</v>
      </c>
      <c r="N58" s="61">
        <v>0.25</v>
      </c>
      <c r="O58" s="61">
        <v>0.25</v>
      </c>
      <c r="P58" s="2" t="s">
        <v>207</v>
      </c>
      <c r="Q58" s="39" t="str">
        <f t="shared" si="0"/>
        <v>No es necesario diligenciar esta celda</v>
      </c>
      <c r="R58" s="39"/>
      <c r="S58" s="39" t="str">
        <f t="shared" si="1"/>
        <v>No es necesario diligenciar esta celda</v>
      </c>
    </row>
    <row r="59" spans="1:19" ht="159.5" x14ac:dyDescent="0.35">
      <c r="A59" s="40" t="s">
        <v>166</v>
      </c>
      <c r="B59" s="2" t="s">
        <v>167</v>
      </c>
      <c r="C59" s="2" t="s">
        <v>21</v>
      </c>
      <c r="D59" s="2" t="s">
        <v>190</v>
      </c>
      <c r="E59" s="2" t="s">
        <v>191</v>
      </c>
      <c r="F59" s="2" t="s">
        <v>192</v>
      </c>
      <c r="G59" s="2" t="s">
        <v>193</v>
      </c>
      <c r="H59" s="200"/>
      <c r="I59" s="200"/>
      <c r="J59" s="5" t="s">
        <v>26</v>
      </c>
      <c r="K59" s="5" t="s">
        <v>114</v>
      </c>
      <c r="L59" s="2" t="s">
        <v>208</v>
      </c>
      <c r="M59" s="26">
        <v>4</v>
      </c>
      <c r="N59" s="61">
        <v>0.25</v>
      </c>
      <c r="O59" s="61">
        <v>0.25</v>
      </c>
      <c r="P59" s="2" t="s">
        <v>209</v>
      </c>
      <c r="Q59" s="39" t="str">
        <f t="shared" si="0"/>
        <v>No es necesario diligenciar esta celda</v>
      </c>
      <c r="R59" s="39"/>
      <c r="S59" s="39" t="str">
        <f t="shared" si="1"/>
        <v>No es necesario diligenciar esta celda</v>
      </c>
    </row>
    <row r="60" spans="1:19" ht="64" x14ac:dyDescent="0.35">
      <c r="A60" s="40" t="s">
        <v>210</v>
      </c>
      <c r="B60" s="2" t="s">
        <v>41</v>
      </c>
      <c r="C60" s="2" t="s">
        <v>21</v>
      </c>
      <c r="D60" s="2" t="s">
        <v>22</v>
      </c>
      <c r="E60" s="2" t="s">
        <v>22</v>
      </c>
      <c r="F60" s="2" t="s">
        <v>22</v>
      </c>
      <c r="G60" s="2" t="s">
        <v>23</v>
      </c>
      <c r="H60" s="200" t="s">
        <v>211</v>
      </c>
      <c r="I60" s="200" t="s">
        <v>212</v>
      </c>
      <c r="J60" s="5" t="s">
        <v>26</v>
      </c>
      <c r="K60" s="5" t="s">
        <v>27</v>
      </c>
      <c r="L60" s="2" t="s">
        <v>213</v>
      </c>
      <c r="M60" s="26">
        <v>200</v>
      </c>
      <c r="N60" s="61">
        <v>0.15</v>
      </c>
      <c r="O60" s="62">
        <v>0.32</v>
      </c>
      <c r="P60" s="42" t="s">
        <v>214</v>
      </c>
      <c r="Q60" s="39" t="str">
        <f t="shared" si="0"/>
        <v>No es necesario diligenciar esta celda</v>
      </c>
      <c r="R60" s="39"/>
      <c r="S60" s="39" t="str">
        <f t="shared" si="1"/>
        <v>No es necesario diligenciar esta celda</v>
      </c>
    </row>
    <row r="61" spans="1:19" ht="48" x14ac:dyDescent="0.35">
      <c r="A61" s="40" t="s">
        <v>210</v>
      </c>
      <c r="B61" s="2" t="s">
        <v>41</v>
      </c>
      <c r="C61" s="2" t="s">
        <v>21</v>
      </c>
      <c r="D61" s="2" t="s">
        <v>22</v>
      </c>
      <c r="E61" s="2" t="s">
        <v>22</v>
      </c>
      <c r="F61" s="2" t="s">
        <v>22</v>
      </c>
      <c r="G61" s="2" t="s">
        <v>23</v>
      </c>
      <c r="H61" s="200"/>
      <c r="I61" s="200"/>
      <c r="J61" s="5" t="s">
        <v>26</v>
      </c>
      <c r="K61" s="5" t="s">
        <v>27</v>
      </c>
      <c r="L61" s="2" t="s">
        <v>215</v>
      </c>
      <c r="M61" s="28">
        <v>1</v>
      </c>
      <c r="N61" s="61">
        <v>1</v>
      </c>
      <c r="O61" s="62">
        <v>1</v>
      </c>
      <c r="P61" s="42" t="s">
        <v>216</v>
      </c>
      <c r="Q61" s="39" t="str">
        <f t="shared" si="0"/>
        <v>No es necesario diligenciar esta celda</v>
      </c>
      <c r="R61" s="39"/>
      <c r="S61" s="39" t="str">
        <f t="shared" si="1"/>
        <v>No es necesario diligenciar esta celda</v>
      </c>
    </row>
    <row r="62" spans="1:19" ht="48" x14ac:dyDescent="0.35">
      <c r="A62" s="40" t="s">
        <v>210</v>
      </c>
      <c r="B62" s="2" t="s">
        <v>41</v>
      </c>
      <c r="C62" s="2" t="s">
        <v>21</v>
      </c>
      <c r="D62" s="2" t="s">
        <v>22</v>
      </c>
      <c r="E62" s="2" t="s">
        <v>22</v>
      </c>
      <c r="F62" s="2" t="s">
        <v>22</v>
      </c>
      <c r="G62" s="2" t="s">
        <v>23</v>
      </c>
      <c r="H62" s="200"/>
      <c r="I62" s="200"/>
      <c r="J62" s="5" t="s">
        <v>26</v>
      </c>
      <c r="K62" s="5" t="s">
        <v>27</v>
      </c>
      <c r="L62" s="2" t="s">
        <v>217</v>
      </c>
      <c r="M62" s="28">
        <v>1</v>
      </c>
      <c r="N62" s="61">
        <v>1</v>
      </c>
      <c r="O62" s="62">
        <v>1</v>
      </c>
      <c r="P62" s="42" t="s">
        <v>218</v>
      </c>
      <c r="Q62" s="39" t="str">
        <f t="shared" si="0"/>
        <v>No es necesario diligenciar esta celda</v>
      </c>
      <c r="R62" s="39"/>
      <c r="S62" s="39" t="str">
        <f t="shared" si="1"/>
        <v>No es necesario diligenciar esta celda</v>
      </c>
    </row>
    <row r="63" spans="1:19" ht="80" x14ac:dyDescent="0.35">
      <c r="A63" s="40" t="s">
        <v>210</v>
      </c>
      <c r="B63" s="2" t="s">
        <v>41</v>
      </c>
      <c r="C63" s="2" t="s">
        <v>21</v>
      </c>
      <c r="D63" s="2" t="s">
        <v>22</v>
      </c>
      <c r="E63" s="2" t="s">
        <v>22</v>
      </c>
      <c r="F63" s="2" t="s">
        <v>22</v>
      </c>
      <c r="G63" s="2" t="s">
        <v>23</v>
      </c>
      <c r="H63" s="200" t="s">
        <v>219</v>
      </c>
      <c r="I63" s="200" t="s">
        <v>220</v>
      </c>
      <c r="J63" s="5" t="s">
        <v>26</v>
      </c>
      <c r="K63" s="5" t="s">
        <v>27</v>
      </c>
      <c r="L63" s="2" t="s">
        <v>221</v>
      </c>
      <c r="M63" s="26">
        <v>700</v>
      </c>
      <c r="N63" s="61">
        <v>0.26428571428571429</v>
      </c>
      <c r="O63" s="62">
        <v>0.10428571428571429</v>
      </c>
      <c r="P63" s="44" t="s">
        <v>222</v>
      </c>
      <c r="Q63" s="39" t="s">
        <v>223</v>
      </c>
      <c r="R63" s="39" t="s">
        <v>48</v>
      </c>
      <c r="S63" s="46" t="s">
        <v>224</v>
      </c>
    </row>
    <row r="64" spans="1:19" ht="64" x14ac:dyDescent="0.35">
      <c r="A64" s="40" t="s">
        <v>210</v>
      </c>
      <c r="B64" s="2" t="s">
        <v>41</v>
      </c>
      <c r="C64" s="2" t="s">
        <v>21</v>
      </c>
      <c r="D64" s="2" t="s">
        <v>22</v>
      </c>
      <c r="E64" s="2" t="s">
        <v>22</v>
      </c>
      <c r="F64" s="2" t="s">
        <v>22</v>
      </c>
      <c r="G64" s="2" t="s">
        <v>23</v>
      </c>
      <c r="H64" s="200"/>
      <c r="I64" s="200"/>
      <c r="J64" s="5" t="s">
        <v>26</v>
      </c>
      <c r="K64" s="5" t="s">
        <v>27</v>
      </c>
      <c r="L64" s="2" t="s">
        <v>225</v>
      </c>
      <c r="M64" s="28">
        <v>0.92</v>
      </c>
      <c r="N64" s="61">
        <v>1</v>
      </c>
      <c r="O64" s="62">
        <v>1</v>
      </c>
      <c r="P64" s="44" t="s">
        <v>226</v>
      </c>
      <c r="Q64" s="39" t="str">
        <f t="shared" si="0"/>
        <v>No es necesario diligenciar esta celda</v>
      </c>
      <c r="R64" s="39"/>
      <c r="S64" s="39" t="str">
        <f t="shared" si="1"/>
        <v>No es necesario diligenciar esta celda</v>
      </c>
    </row>
    <row r="65" spans="1:19" ht="64" x14ac:dyDescent="0.35">
      <c r="A65" s="40" t="s">
        <v>210</v>
      </c>
      <c r="B65" s="2" t="s">
        <v>41</v>
      </c>
      <c r="C65" s="2" t="s">
        <v>21</v>
      </c>
      <c r="D65" s="2" t="s">
        <v>22</v>
      </c>
      <c r="E65" s="2" t="s">
        <v>22</v>
      </c>
      <c r="F65" s="2" t="s">
        <v>22</v>
      </c>
      <c r="G65" s="2" t="s">
        <v>23</v>
      </c>
      <c r="H65" s="200"/>
      <c r="I65" s="200"/>
      <c r="J65" s="5" t="s">
        <v>26</v>
      </c>
      <c r="K65" s="5" t="s">
        <v>27</v>
      </c>
      <c r="L65" s="2" t="s">
        <v>227</v>
      </c>
      <c r="M65" s="28">
        <v>1</v>
      </c>
      <c r="N65" s="61">
        <v>1</v>
      </c>
      <c r="O65" s="62">
        <v>1</v>
      </c>
      <c r="P65" s="44" t="s">
        <v>228</v>
      </c>
      <c r="Q65" s="39" t="str">
        <f t="shared" si="0"/>
        <v>No es necesario diligenciar esta celda</v>
      </c>
      <c r="R65" s="39"/>
      <c r="S65" s="39" t="str">
        <f t="shared" si="1"/>
        <v>No es necesario diligenciar esta celda</v>
      </c>
    </row>
    <row r="66" spans="1:19" ht="43.5" x14ac:dyDescent="0.35">
      <c r="A66" s="40" t="s">
        <v>210</v>
      </c>
      <c r="B66" s="2" t="s">
        <v>41</v>
      </c>
      <c r="C66" s="2" t="s">
        <v>21</v>
      </c>
      <c r="D66" s="2" t="s">
        <v>22</v>
      </c>
      <c r="E66" s="2" t="s">
        <v>22</v>
      </c>
      <c r="F66" s="2" t="s">
        <v>22</v>
      </c>
      <c r="G66" s="2" t="s">
        <v>23</v>
      </c>
      <c r="H66" s="200" t="s">
        <v>229</v>
      </c>
      <c r="I66" s="200" t="s">
        <v>230</v>
      </c>
      <c r="J66" s="5" t="s">
        <v>26</v>
      </c>
      <c r="K66" s="5" t="s">
        <v>27</v>
      </c>
      <c r="L66" s="2" t="s">
        <v>231</v>
      </c>
      <c r="M66" s="29">
        <v>3722160000</v>
      </c>
      <c r="N66" s="61">
        <v>0.25</v>
      </c>
      <c r="O66" s="62">
        <v>0.72434220855632214</v>
      </c>
      <c r="P66" s="1" t="s">
        <v>232</v>
      </c>
      <c r="Q66" s="39" t="str">
        <f t="shared" ref="Q66:Q127" si="2">+IF(O66&lt;N66,"Escriba cuál fue el cuello de botella que se presento para no lograr el resultado planeado","No es necesario diligenciar esta celda")</f>
        <v>No es necesario diligenciar esta celda</v>
      </c>
      <c r="R66" s="39"/>
      <c r="S66" s="39" t="str">
        <f t="shared" si="1"/>
        <v>No es necesario diligenciar esta celda</v>
      </c>
    </row>
    <row r="67" spans="1:19" ht="43.5" x14ac:dyDescent="0.35">
      <c r="A67" s="40" t="s">
        <v>210</v>
      </c>
      <c r="B67" s="2" t="s">
        <v>41</v>
      </c>
      <c r="C67" s="2" t="s">
        <v>21</v>
      </c>
      <c r="D67" s="2" t="s">
        <v>22</v>
      </c>
      <c r="E67" s="2" t="s">
        <v>22</v>
      </c>
      <c r="F67" s="2" t="s">
        <v>22</v>
      </c>
      <c r="G67" s="2" t="s">
        <v>23</v>
      </c>
      <c r="H67" s="200"/>
      <c r="I67" s="200"/>
      <c r="J67" s="5" t="s">
        <v>26</v>
      </c>
      <c r="K67" s="5" t="s">
        <v>27</v>
      </c>
      <c r="L67" s="2" t="s">
        <v>233</v>
      </c>
      <c r="M67" s="26">
        <v>4</v>
      </c>
      <c r="N67" s="61">
        <v>0.25</v>
      </c>
      <c r="O67" s="62">
        <v>0.25</v>
      </c>
      <c r="P67" s="44" t="s">
        <v>234</v>
      </c>
      <c r="Q67" s="39" t="str">
        <f t="shared" si="2"/>
        <v>No es necesario diligenciar esta celda</v>
      </c>
      <c r="R67" s="39"/>
      <c r="S67" s="39" t="str">
        <f t="shared" si="1"/>
        <v>No es necesario diligenciar esta celda</v>
      </c>
    </row>
    <row r="68" spans="1:19" ht="43.5" x14ac:dyDescent="0.35">
      <c r="A68" s="40" t="s">
        <v>210</v>
      </c>
      <c r="B68" s="2" t="s">
        <v>41</v>
      </c>
      <c r="C68" s="2" t="s">
        <v>21</v>
      </c>
      <c r="D68" s="2" t="s">
        <v>22</v>
      </c>
      <c r="E68" s="2" t="s">
        <v>22</v>
      </c>
      <c r="F68" s="2" t="s">
        <v>22</v>
      </c>
      <c r="G68" s="2" t="s">
        <v>23</v>
      </c>
      <c r="H68" s="200"/>
      <c r="I68" s="200"/>
      <c r="J68" s="5" t="s">
        <v>26</v>
      </c>
      <c r="K68" s="5" t="s">
        <v>27</v>
      </c>
      <c r="L68" s="2" t="s">
        <v>235</v>
      </c>
      <c r="M68" s="26">
        <v>1</v>
      </c>
      <c r="N68" s="65">
        <v>0</v>
      </c>
      <c r="O68" s="61">
        <v>0</v>
      </c>
      <c r="P68" s="44" t="s">
        <v>236</v>
      </c>
      <c r="Q68" s="39" t="str">
        <f t="shared" si="2"/>
        <v>No es necesario diligenciar esta celda</v>
      </c>
      <c r="R68" s="39"/>
      <c r="S68" s="39" t="str">
        <f t="shared" ref="S68:S127" si="3">+IF(Q68="No es necesario diligenciar esta celda","No es necesario diligenciar esta celda","Favor escriba cuál va a ser el mecanismo de solución para ponerse al día en la ejecución del indicador")</f>
        <v>No es necesario diligenciar esta celda</v>
      </c>
    </row>
    <row r="69" spans="1:19" ht="43.5" x14ac:dyDescent="0.35">
      <c r="A69" s="40" t="s">
        <v>210</v>
      </c>
      <c r="B69" s="2" t="s">
        <v>41</v>
      </c>
      <c r="C69" s="2" t="s">
        <v>21</v>
      </c>
      <c r="D69" s="2" t="s">
        <v>22</v>
      </c>
      <c r="E69" s="2" t="s">
        <v>22</v>
      </c>
      <c r="F69" s="2" t="s">
        <v>22</v>
      </c>
      <c r="G69" s="2" t="s">
        <v>23</v>
      </c>
      <c r="H69" s="200"/>
      <c r="I69" s="200"/>
      <c r="J69" s="5" t="s">
        <v>26</v>
      </c>
      <c r="K69" s="5" t="s">
        <v>27</v>
      </c>
      <c r="L69" s="2" t="s">
        <v>237</v>
      </c>
      <c r="M69" s="26">
        <v>1</v>
      </c>
      <c r="N69" s="65">
        <v>0</v>
      </c>
      <c r="O69" s="61">
        <v>0</v>
      </c>
      <c r="P69" s="44" t="s">
        <v>236</v>
      </c>
      <c r="Q69" s="39" t="str">
        <f t="shared" si="2"/>
        <v>No es necesario diligenciar esta celda</v>
      </c>
      <c r="R69" s="39"/>
      <c r="S69" s="39" t="str">
        <f t="shared" si="3"/>
        <v>No es necesario diligenciar esta celda</v>
      </c>
    </row>
    <row r="70" spans="1:19" ht="43.5" x14ac:dyDescent="0.35">
      <c r="A70" s="40" t="s">
        <v>210</v>
      </c>
      <c r="B70" s="2" t="s">
        <v>41</v>
      </c>
      <c r="C70" s="2" t="s">
        <v>21</v>
      </c>
      <c r="D70" s="2" t="s">
        <v>22</v>
      </c>
      <c r="E70" s="2" t="s">
        <v>22</v>
      </c>
      <c r="F70" s="2" t="s">
        <v>22</v>
      </c>
      <c r="G70" s="2" t="s">
        <v>23</v>
      </c>
      <c r="H70" s="200"/>
      <c r="I70" s="200"/>
      <c r="J70" s="5" t="s">
        <v>26</v>
      </c>
      <c r="K70" s="5" t="s">
        <v>27</v>
      </c>
      <c r="L70" s="2" t="s">
        <v>238</v>
      </c>
      <c r="M70" s="26">
        <v>11</v>
      </c>
      <c r="N70" s="61">
        <v>0.27272727272727271</v>
      </c>
      <c r="O70" s="62">
        <v>0.27272727272727271</v>
      </c>
      <c r="P70" s="44" t="s">
        <v>239</v>
      </c>
      <c r="Q70" s="39" t="str">
        <f t="shared" si="2"/>
        <v>No es necesario diligenciar esta celda</v>
      </c>
      <c r="R70" s="39"/>
      <c r="S70" s="39" t="str">
        <f t="shared" si="3"/>
        <v>No es necesario diligenciar esta celda</v>
      </c>
    </row>
    <row r="71" spans="1:19" ht="45" customHeight="1" x14ac:dyDescent="0.35">
      <c r="A71" s="40" t="s">
        <v>240</v>
      </c>
      <c r="B71" s="2" t="s">
        <v>241</v>
      </c>
      <c r="C71" s="2"/>
      <c r="D71" s="2" t="s">
        <v>242</v>
      </c>
      <c r="E71" s="2" t="s">
        <v>169</v>
      </c>
      <c r="F71" s="2" t="s">
        <v>243</v>
      </c>
      <c r="G71" s="2" t="s">
        <v>244</v>
      </c>
      <c r="H71" s="2" t="s">
        <v>245</v>
      </c>
      <c r="I71" s="2" t="s">
        <v>246</v>
      </c>
      <c r="J71" s="5" t="s">
        <v>26</v>
      </c>
      <c r="K71" s="5" t="s">
        <v>247</v>
      </c>
      <c r="L71" s="2" t="s">
        <v>248</v>
      </c>
      <c r="M71" s="26">
        <v>4</v>
      </c>
      <c r="N71" s="61">
        <v>0.5</v>
      </c>
      <c r="O71" s="61">
        <v>0.5</v>
      </c>
      <c r="P71" s="2" t="s">
        <v>249</v>
      </c>
      <c r="Q71" s="39" t="str">
        <f t="shared" si="2"/>
        <v>No es necesario diligenciar esta celda</v>
      </c>
      <c r="R71" s="39"/>
      <c r="S71" s="39" t="str">
        <f t="shared" si="3"/>
        <v>No es necesario diligenciar esta celda</v>
      </c>
    </row>
    <row r="72" spans="1:19" ht="72.5" x14ac:dyDescent="0.35">
      <c r="A72" s="40" t="s">
        <v>240</v>
      </c>
      <c r="B72" s="2" t="s">
        <v>241</v>
      </c>
      <c r="C72" s="2"/>
      <c r="D72" s="2" t="s">
        <v>242</v>
      </c>
      <c r="E72" s="2" t="s">
        <v>169</v>
      </c>
      <c r="F72" s="2" t="s">
        <v>243</v>
      </c>
      <c r="G72" s="2" t="s">
        <v>244</v>
      </c>
      <c r="H72" s="2" t="s">
        <v>250</v>
      </c>
      <c r="I72" s="2" t="s">
        <v>251</v>
      </c>
      <c r="J72" s="5" t="s">
        <v>26</v>
      </c>
      <c r="K72" s="5" t="s">
        <v>135</v>
      </c>
      <c r="L72" s="2" t="s">
        <v>252</v>
      </c>
      <c r="M72" s="26">
        <v>4</v>
      </c>
      <c r="N72" s="61">
        <v>0.25</v>
      </c>
      <c r="O72" s="61">
        <v>0.25</v>
      </c>
      <c r="P72" s="2" t="s">
        <v>253</v>
      </c>
      <c r="Q72" s="39" t="str">
        <f t="shared" si="2"/>
        <v>No es necesario diligenciar esta celda</v>
      </c>
      <c r="R72" s="39"/>
      <c r="S72" s="39" t="str">
        <f t="shared" si="3"/>
        <v>No es necesario diligenciar esta celda</v>
      </c>
    </row>
    <row r="73" spans="1:19" ht="72.5" x14ac:dyDescent="0.35">
      <c r="A73" s="40" t="s">
        <v>240</v>
      </c>
      <c r="B73" s="2" t="s">
        <v>241</v>
      </c>
      <c r="C73" s="2"/>
      <c r="D73" s="2" t="s">
        <v>242</v>
      </c>
      <c r="E73" s="2" t="s">
        <v>169</v>
      </c>
      <c r="F73" s="2" t="s">
        <v>243</v>
      </c>
      <c r="G73" s="2" t="s">
        <v>244</v>
      </c>
      <c r="H73" s="2" t="s">
        <v>254</v>
      </c>
      <c r="I73" s="2" t="s">
        <v>255</v>
      </c>
      <c r="J73" s="5" t="s">
        <v>26</v>
      </c>
      <c r="K73" s="5" t="s">
        <v>135</v>
      </c>
      <c r="L73" s="2" t="s">
        <v>256</v>
      </c>
      <c r="M73" s="26">
        <v>1</v>
      </c>
      <c r="N73" s="61">
        <v>1</v>
      </c>
      <c r="O73" s="61">
        <v>1</v>
      </c>
      <c r="P73" s="2" t="s">
        <v>257</v>
      </c>
      <c r="Q73" s="39" t="str">
        <f t="shared" si="2"/>
        <v>No es necesario diligenciar esta celda</v>
      </c>
      <c r="R73" s="39"/>
      <c r="S73" s="39" t="str">
        <f t="shared" si="3"/>
        <v>No es necesario diligenciar esta celda</v>
      </c>
    </row>
    <row r="74" spans="1:19" ht="87" x14ac:dyDescent="0.35">
      <c r="A74" s="40" t="s">
        <v>258</v>
      </c>
      <c r="B74" s="2" t="s">
        <v>259</v>
      </c>
      <c r="C74" s="2" t="s">
        <v>21</v>
      </c>
      <c r="D74" s="2" t="s">
        <v>22</v>
      </c>
      <c r="E74" s="2" t="s">
        <v>22</v>
      </c>
      <c r="F74" s="2" t="s">
        <v>22</v>
      </c>
      <c r="G74" s="2" t="s">
        <v>23</v>
      </c>
      <c r="H74" s="200" t="s">
        <v>260</v>
      </c>
      <c r="I74" s="200" t="s">
        <v>261</v>
      </c>
      <c r="J74" s="5" t="s">
        <v>26</v>
      </c>
      <c r="K74" s="5" t="s">
        <v>114</v>
      </c>
      <c r="L74" s="2" t="s">
        <v>262</v>
      </c>
      <c r="M74" s="26">
        <v>1</v>
      </c>
      <c r="N74" s="65">
        <v>0</v>
      </c>
      <c r="O74" s="61">
        <v>0</v>
      </c>
      <c r="P74" s="48" t="s">
        <v>263</v>
      </c>
      <c r="Q74" s="39" t="str">
        <f t="shared" si="2"/>
        <v>No es necesario diligenciar esta celda</v>
      </c>
      <c r="R74" s="39"/>
      <c r="S74" s="39" t="str">
        <f t="shared" si="3"/>
        <v>No es necesario diligenciar esta celda</v>
      </c>
    </row>
    <row r="75" spans="1:19" ht="87" x14ac:dyDescent="0.35">
      <c r="A75" s="40" t="s">
        <v>258</v>
      </c>
      <c r="B75" s="2" t="s">
        <v>259</v>
      </c>
      <c r="C75" s="2" t="s">
        <v>21</v>
      </c>
      <c r="D75" s="2" t="s">
        <v>22</v>
      </c>
      <c r="E75" s="2" t="s">
        <v>22</v>
      </c>
      <c r="F75" s="2" t="s">
        <v>22</v>
      </c>
      <c r="G75" s="2" t="s">
        <v>23</v>
      </c>
      <c r="H75" s="200"/>
      <c r="I75" s="200"/>
      <c r="J75" s="5" t="s">
        <v>26</v>
      </c>
      <c r="K75" s="5" t="s">
        <v>114</v>
      </c>
      <c r="L75" s="2" t="s">
        <v>264</v>
      </c>
      <c r="M75" s="26">
        <v>4</v>
      </c>
      <c r="N75" s="61">
        <v>0.25</v>
      </c>
      <c r="O75" s="61">
        <v>0.25</v>
      </c>
      <c r="P75" s="49" t="s">
        <v>265</v>
      </c>
      <c r="Q75" s="39" t="str">
        <f t="shared" si="2"/>
        <v>No es necesario diligenciar esta celda</v>
      </c>
      <c r="R75" s="39"/>
      <c r="S75" s="39" t="str">
        <f t="shared" si="3"/>
        <v>No es necesario diligenciar esta celda</v>
      </c>
    </row>
    <row r="76" spans="1:19" ht="72.5" x14ac:dyDescent="0.35">
      <c r="A76" s="40" t="s">
        <v>258</v>
      </c>
      <c r="B76" s="2" t="s">
        <v>259</v>
      </c>
      <c r="C76" s="2" t="s">
        <v>21</v>
      </c>
      <c r="D76" s="2" t="s">
        <v>22</v>
      </c>
      <c r="E76" s="2" t="s">
        <v>22</v>
      </c>
      <c r="F76" s="2" t="s">
        <v>22</v>
      </c>
      <c r="G76" s="2" t="s">
        <v>23</v>
      </c>
      <c r="H76" s="200" t="s">
        <v>266</v>
      </c>
      <c r="I76" s="200" t="s">
        <v>267</v>
      </c>
      <c r="J76" s="5" t="s">
        <v>26</v>
      </c>
      <c r="K76" s="5" t="s">
        <v>45</v>
      </c>
      <c r="L76" s="2" t="s">
        <v>268</v>
      </c>
      <c r="M76" s="26">
        <v>1</v>
      </c>
      <c r="N76" s="61">
        <v>1</v>
      </c>
      <c r="O76" s="61">
        <v>1</v>
      </c>
      <c r="P76" s="48" t="s">
        <v>269</v>
      </c>
      <c r="Q76" s="39" t="str">
        <f t="shared" si="2"/>
        <v>No es necesario diligenciar esta celda</v>
      </c>
      <c r="R76" s="39"/>
      <c r="S76" s="39" t="str">
        <f t="shared" si="3"/>
        <v>No es necesario diligenciar esta celda</v>
      </c>
    </row>
    <row r="77" spans="1:19" ht="72.5" x14ac:dyDescent="0.35">
      <c r="A77" s="40" t="s">
        <v>258</v>
      </c>
      <c r="B77" s="2" t="s">
        <v>259</v>
      </c>
      <c r="C77" s="2" t="s">
        <v>21</v>
      </c>
      <c r="D77" s="2" t="s">
        <v>22</v>
      </c>
      <c r="E77" s="2" t="s">
        <v>22</v>
      </c>
      <c r="F77" s="2" t="s">
        <v>22</v>
      </c>
      <c r="G77" s="2" t="s">
        <v>23</v>
      </c>
      <c r="H77" s="200"/>
      <c r="I77" s="200"/>
      <c r="J77" s="5" t="s">
        <v>26</v>
      </c>
      <c r="K77" s="5" t="s">
        <v>45</v>
      </c>
      <c r="L77" s="2" t="s">
        <v>270</v>
      </c>
      <c r="M77" s="26">
        <v>2</v>
      </c>
      <c r="N77" s="65">
        <v>0</v>
      </c>
      <c r="O77" s="61">
        <v>0</v>
      </c>
      <c r="P77" s="48" t="s">
        <v>271</v>
      </c>
      <c r="Q77" s="39" t="str">
        <f t="shared" si="2"/>
        <v>No es necesario diligenciar esta celda</v>
      </c>
      <c r="R77" s="39"/>
      <c r="S77" s="39" t="str">
        <f t="shared" si="3"/>
        <v>No es necesario diligenciar esta celda</v>
      </c>
    </row>
    <row r="78" spans="1:19" ht="72.5" x14ac:dyDescent="0.35">
      <c r="A78" s="40" t="s">
        <v>258</v>
      </c>
      <c r="B78" s="2" t="s">
        <v>259</v>
      </c>
      <c r="C78" s="2" t="s">
        <v>21</v>
      </c>
      <c r="D78" s="2" t="s">
        <v>22</v>
      </c>
      <c r="E78" s="2" t="s">
        <v>22</v>
      </c>
      <c r="F78" s="2" t="s">
        <v>22</v>
      </c>
      <c r="G78" s="2" t="s">
        <v>23</v>
      </c>
      <c r="H78" s="200"/>
      <c r="I78" s="200"/>
      <c r="J78" s="5" t="s">
        <v>26</v>
      </c>
      <c r="K78" s="5" t="s">
        <v>45</v>
      </c>
      <c r="L78" s="2" t="s">
        <v>272</v>
      </c>
      <c r="M78" s="26">
        <v>2</v>
      </c>
      <c r="N78" s="65">
        <v>0</v>
      </c>
      <c r="O78" s="61">
        <v>0</v>
      </c>
      <c r="P78" s="48" t="s">
        <v>273</v>
      </c>
      <c r="Q78" s="39" t="str">
        <f t="shared" si="2"/>
        <v>No es necesario diligenciar esta celda</v>
      </c>
      <c r="R78" s="39"/>
      <c r="S78" s="39" t="str">
        <f t="shared" si="3"/>
        <v>No es necesario diligenciar esta celda</v>
      </c>
    </row>
    <row r="79" spans="1:19" ht="72.5" x14ac:dyDescent="0.35">
      <c r="A79" s="40" t="s">
        <v>258</v>
      </c>
      <c r="B79" s="2" t="s">
        <v>259</v>
      </c>
      <c r="C79" s="2" t="s">
        <v>21</v>
      </c>
      <c r="D79" s="2" t="s">
        <v>22</v>
      </c>
      <c r="E79" s="2" t="s">
        <v>22</v>
      </c>
      <c r="F79" s="2" t="s">
        <v>22</v>
      </c>
      <c r="G79" s="2" t="s">
        <v>23</v>
      </c>
      <c r="H79" s="200"/>
      <c r="I79" s="200"/>
      <c r="J79" s="5" t="s">
        <v>26</v>
      </c>
      <c r="K79" s="5" t="s">
        <v>45</v>
      </c>
      <c r="L79" s="2" t="s">
        <v>274</v>
      </c>
      <c r="M79" s="26">
        <v>4</v>
      </c>
      <c r="N79" s="65">
        <v>0</v>
      </c>
      <c r="O79" s="61">
        <v>0.25</v>
      </c>
      <c r="P79" s="48" t="s">
        <v>275</v>
      </c>
      <c r="Q79" s="39" t="str">
        <f t="shared" si="2"/>
        <v>No es necesario diligenciar esta celda</v>
      </c>
      <c r="R79" s="39"/>
      <c r="S79" s="39" t="str">
        <f t="shared" si="3"/>
        <v>No es necesario diligenciar esta celda</v>
      </c>
    </row>
    <row r="80" spans="1:19" ht="72.5" x14ac:dyDescent="0.35">
      <c r="A80" s="40" t="s">
        <v>258</v>
      </c>
      <c r="B80" s="2" t="s">
        <v>259</v>
      </c>
      <c r="C80" s="2" t="s">
        <v>21</v>
      </c>
      <c r="D80" s="2" t="s">
        <v>22</v>
      </c>
      <c r="E80" s="2" t="s">
        <v>22</v>
      </c>
      <c r="F80" s="2" t="s">
        <v>22</v>
      </c>
      <c r="G80" s="2" t="s">
        <v>23</v>
      </c>
      <c r="H80" s="200" t="s">
        <v>276</v>
      </c>
      <c r="I80" s="200" t="s">
        <v>277</v>
      </c>
      <c r="J80" s="5" t="s">
        <v>26</v>
      </c>
      <c r="K80" s="5" t="s">
        <v>45</v>
      </c>
      <c r="L80" s="2" t="s">
        <v>278</v>
      </c>
      <c r="M80" s="26">
        <v>1</v>
      </c>
      <c r="N80" s="61">
        <v>1</v>
      </c>
      <c r="O80" s="61">
        <v>1</v>
      </c>
      <c r="P80" s="49" t="s">
        <v>279</v>
      </c>
      <c r="Q80" s="39" t="str">
        <f t="shared" si="2"/>
        <v>No es necesario diligenciar esta celda</v>
      </c>
      <c r="R80" s="39"/>
      <c r="S80" s="39" t="str">
        <f t="shared" si="3"/>
        <v>No es necesario diligenciar esta celda</v>
      </c>
    </row>
    <row r="81" spans="1:19" ht="72.5" x14ac:dyDescent="0.35">
      <c r="A81" s="40" t="s">
        <v>258</v>
      </c>
      <c r="B81" s="2" t="s">
        <v>259</v>
      </c>
      <c r="C81" s="2" t="s">
        <v>21</v>
      </c>
      <c r="D81" s="2" t="s">
        <v>22</v>
      </c>
      <c r="E81" s="2" t="s">
        <v>22</v>
      </c>
      <c r="F81" s="2" t="s">
        <v>22</v>
      </c>
      <c r="G81" s="2" t="s">
        <v>23</v>
      </c>
      <c r="H81" s="200"/>
      <c r="I81" s="200"/>
      <c r="J81" s="5" t="s">
        <v>26</v>
      </c>
      <c r="K81" s="5" t="s">
        <v>45</v>
      </c>
      <c r="L81" s="2" t="s">
        <v>280</v>
      </c>
      <c r="M81" s="26">
        <v>4</v>
      </c>
      <c r="N81" s="61">
        <v>0.25</v>
      </c>
      <c r="O81" s="61">
        <v>0.25</v>
      </c>
      <c r="P81" s="48" t="s">
        <v>281</v>
      </c>
      <c r="Q81" s="39" t="str">
        <f t="shared" si="2"/>
        <v>No es necesario diligenciar esta celda</v>
      </c>
      <c r="R81" s="39"/>
      <c r="S81" s="39" t="str">
        <f t="shared" si="3"/>
        <v>No es necesario diligenciar esta celda</v>
      </c>
    </row>
    <row r="82" spans="1:19" ht="72.5" x14ac:dyDescent="0.35">
      <c r="A82" s="40" t="s">
        <v>258</v>
      </c>
      <c r="B82" s="2" t="s">
        <v>259</v>
      </c>
      <c r="C82" s="2" t="s">
        <v>21</v>
      </c>
      <c r="D82" s="2" t="s">
        <v>22</v>
      </c>
      <c r="E82" s="2" t="s">
        <v>22</v>
      </c>
      <c r="F82" s="2" t="s">
        <v>22</v>
      </c>
      <c r="G82" s="2" t="s">
        <v>23</v>
      </c>
      <c r="H82" s="200"/>
      <c r="I82" s="200"/>
      <c r="J82" s="5" t="s">
        <v>26</v>
      </c>
      <c r="K82" s="5" t="s">
        <v>45</v>
      </c>
      <c r="L82" s="2" t="s">
        <v>282</v>
      </c>
      <c r="M82" s="26">
        <v>4</v>
      </c>
      <c r="N82" s="61">
        <v>0.25</v>
      </c>
      <c r="O82" s="61">
        <v>0.25</v>
      </c>
      <c r="P82" s="48" t="s">
        <v>283</v>
      </c>
      <c r="Q82" s="39" t="str">
        <f t="shared" si="2"/>
        <v>No es necesario diligenciar esta celda</v>
      </c>
      <c r="R82" s="39"/>
      <c r="S82" s="39" t="str">
        <f t="shared" si="3"/>
        <v>No es necesario diligenciar esta celda</v>
      </c>
    </row>
    <row r="83" spans="1:19" ht="72.5" x14ac:dyDescent="0.35">
      <c r="A83" s="40" t="s">
        <v>258</v>
      </c>
      <c r="B83" s="2" t="s">
        <v>259</v>
      </c>
      <c r="C83" s="2" t="s">
        <v>21</v>
      </c>
      <c r="D83" s="2" t="s">
        <v>22</v>
      </c>
      <c r="E83" s="2" t="s">
        <v>22</v>
      </c>
      <c r="F83" s="2" t="s">
        <v>22</v>
      </c>
      <c r="G83" s="2" t="s">
        <v>23</v>
      </c>
      <c r="H83" s="200"/>
      <c r="I83" s="200"/>
      <c r="J83" s="5" t="s">
        <v>26</v>
      </c>
      <c r="K83" s="5" t="s">
        <v>45</v>
      </c>
      <c r="L83" s="2" t="s">
        <v>284</v>
      </c>
      <c r="M83" s="26">
        <v>2</v>
      </c>
      <c r="N83" s="65">
        <v>0</v>
      </c>
      <c r="O83" s="61">
        <v>0.5</v>
      </c>
      <c r="P83" s="48" t="s">
        <v>285</v>
      </c>
      <c r="Q83" s="39" t="str">
        <f t="shared" si="2"/>
        <v>No es necesario diligenciar esta celda</v>
      </c>
      <c r="R83" s="39"/>
      <c r="S83" s="39" t="str">
        <f t="shared" si="3"/>
        <v>No es necesario diligenciar esta celda</v>
      </c>
    </row>
    <row r="84" spans="1:19" ht="30" customHeight="1" x14ac:dyDescent="0.35">
      <c r="A84" s="40" t="s">
        <v>286</v>
      </c>
      <c r="B84" s="2" t="s">
        <v>20</v>
      </c>
      <c r="C84" s="2" t="s">
        <v>21</v>
      </c>
      <c r="D84" s="2" t="s">
        <v>242</v>
      </c>
      <c r="E84" s="2" t="s">
        <v>169</v>
      </c>
      <c r="F84" s="2" t="s">
        <v>243</v>
      </c>
      <c r="G84" s="2" t="s">
        <v>287</v>
      </c>
      <c r="H84" s="200" t="s">
        <v>288</v>
      </c>
      <c r="I84" s="200" t="s">
        <v>289</v>
      </c>
      <c r="J84" s="5" t="s">
        <v>44</v>
      </c>
      <c r="K84" s="5" t="s">
        <v>27</v>
      </c>
      <c r="L84" s="2" t="s">
        <v>290</v>
      </c>
      <c r="M84" s="26">
        <v>12</v>
      </c>
      <c r="N84" s="61">
        <v>0.25</v>
      </c>
      <c r="O84" s="61">
        <v>0.25</v>
      </c>
      <c r="P84" s="2" t="s">
        <v>291</v>
      </c>
      <c r="Q84" s="39" t="str">
        <f t="shared" si="2"/>
        <v>No es necesario diligenciar esta celda</v>
      </c>
      <c r="R84" s="39"/>
      <c r="S84" s="39" t="str">
        <f t="shared" si="3"/>
        <v>No es necesario diligenciar esta celda</v>
      </c>
    </row>
    <row r="85" spans="1:19" ht="72.5" x14ac:dyDescent="0.35">
      <c r="A85" s="40" t="s">
        <v>286</v>
      </c>
      <c r="B85" s="2" t="s">
        <v>20</v>
      </c>
      <c r="C85" s="2" t="s">
        <v>21</v>
      </c>
      <c r="D85" s="2" t="s">
        <v>242</v>
      </c>
      <c r="E85" s="2" t="s">
        <v>169</v>
      </c>
      <c r="F85" s="2" t="s">
        <v>243</v>
      </c>
      <c r="G85" s="2" t="s">
        <v>287</v>
      </c>
      <c r="H85" s="200"/>
      <c r="I85" s="200"/>
      <c r="J85" s="5" t="s">
        <v>44</v>
      </c>
      <c r="K85" s="5" t="s">
        <v>27</v>
      </c>
      <c r="L85" s="2" t="s">
        <v>292</v>
      </c>
      <c r="M85" s="26">
        <v>4</v>
      </c>
      <c r="N85" s="61">
        <v>0.25</v>
      </c>
      <c r="O85" s="61">
        <v>0.25</v>
      </c>
      <c r="P85" s="2" t="s">
        <v>293</v>
      </c>
      <c r="Q85" s="39" t="str">
        <f t="shared" si="2"/>
        <v>No es necesario diligenciar esta celda</v>
      </c>
      <c r="R85" s="39"/>
      <c r="S85" s="39" t="str">
        <f t="shared" si="3"/>
        <v>No es necesario diligenciar esta celda</v>
      </c>
    </row>
    <row r="86" spans="1:19" ht="101.5" x14ac:dyDescent="0.35">
      <c r="A86" s="40" t="s">
        <v>286</v>
      </c>
      <c r="B86" s="2" t="s">
        <v>20</v>
      </c>
      <c r="C86" s="2" t="s">
        <v>21</v>
      </c>
      <c r="D86" s="2" t="s">
        <v>242</v>
      </c>
      <c r="E86" s="2" t="s">
        <v>169</v>
      </c>
      <c r="F86" s="2" t="s">
        <v>243</v>
      </c>
      <c r="G86" s="2" t="s">
        <v>287</v>
      </c>
      <c r="H86" s="200"/>
      <c r="I86" s="200"/>
      <c r="J86" s="5" t="s">
        <v>44</v>
      </c>
      <c r="K86" s="5" t="s">
        <v>27</v>
      </c>
      <c r="L86" s="2" t="s">
        <v>294</v>
      </c>
      <c r="M86" s="26">
        <v>2</v>
      </c>
      <c r="N86" s="65">
        <v>0</v>
      </c>
      <c r="O86" s="61">
        <v>0</v>
      </c>
      <c r="P86" s="2" t="s">
        <v>295</v>
      </c>
      <c r="Q86" s="39" t="str">
        <f t="shared" si="2"/>
        <v>No es necesario diligenciar esta celda</v>
      </c>
      <c r="R86" s="39"/>
      <c r="S86" s="39" t="str">
        <f t="shared" si="3"/>
        <v>No es necesario diligenciar esta celda</v>
      </c>
    </row>
    <row r="87" spans="1:19" ht="116" x14ac:dyDescent="0.35">
      <c r="A87" s="40" t="s">
        <v>286</v>
      </c>
      <c r="B87" s="2" t="s">
        <v>20</v>
      </c>
      <c r="C87" s="2" t="s">
        <v>21</v>
      </c>
      <c r="D87" s="2" t="s">
        <v>242</v>
      </c>
      <c r="E87" s="2" t="s">
        <v>169</v>
      </c>
      <c r="F87" s="2" t="s">
        <v>243</v>
      </c>
      <c r="G87" s="2" t="s">
        <v>287</v>
      </c>
      <c r="H87" s="200"/>
      <c r="I87" s="200"/>
      <c r="J87" s="5" t="s">
        <v>44</v>
      </c>
      <c r="K87" s="5" t="s">
        <v>27</v>
      </c>
      <c r="L87" s="2" t="s">
        <v>296</v>
      </c>
      <c r="M87" s="26">
        <v>12</v>
      </c>
      <c r="N87" s="61">
        <v>0.25</v>
      </c>
      <c r="O87" s="61">
        <v>0.25</v>
      </c>
      <c r="P87" s="2" t="s">
        <v>297</v>
      </c>
      <c r="Q87" s="39" t="str">
        <f t="shared" si="2"/>
        <v>No es necesario diligenciar esta celda</v>
      </c>
      <c r="R87" s="39"/>
      <c r="S87" s="39" t="str">
        <f t="shared" si="3"/>
        <v>No es necesario diligenciar esta celda</v>
      </c>
    </row>
    <row r="88" spans="1:19" ht="188.5" x14ac:dyDescent="0.35">
      <c r="A88" s="40" t="s">
        <v>286</v>
      </c>
      <c r="B88" s="2" t="s">
        <v>20</v>
      </c>
      <c r="C88" s="2" t="s">
        <v>21</v>
      </c>
      <c r="D88" s="2" t="s">
        <v>242</v>
      </c>
      <c r="E88" s="2" t="s">
        <v>169</v>
      </c>
      <c r="F88" s="2" t="s">
        <v>243</v>
      </c>
      <c r="G88" s="2" t="s">
        <v>287</v>
      </c>
      <c r="H88" s="200"/>
      <c r="I88" s="200"/>
      <c r="J88" s="5" t="s">
        <v>44</v>
      </c>
      <c r="K88" s="5" t="s">
        <v>27</v>
      </c>
      <c r="L88" s="2" t="s">
        <v>298</v>
      </c>
      <c r="M88" s="26">
        <v>12</v>
      </c>
      <c r="N88" s="61">
        <v>0.25</v>
      </c>
      <c r="O88" s="61">
        <v>0</v>
      </c>
      <c r="P88" s="2" t="s">
        <v>299</v>
      </c>
      <c r="Q88" s="39" t="str">
        <f t="shared" si="2"/>
        <v>Escriba cuál fue el cuello de botella que se presento para no lograr el resultado planeado</v>
      </c>
      <c r="R88" s="39"/>
      <c r="S88" s="39" t="str">
        <f t="shared" si="3"/>
        <v>Favor escriba cuál va a ser el mecanismo de solución para ponerse al día en la ejecución del indicador</v>
      </c>
    </row>
    <row r="89" spans="1:19" ht="116" x14ac:dyDescent="0.35">
      <c r="A89" s="40" t="s">
        <v>286</v>
      </c>
      <c r="B89" s="2" t="s">
        <v>20</v>
      </c>
      <c r="C89" s="2" t="s">
        <v>21</v>
      </c>
      <c r="D89" s="2" t="s">
        <v>242</v>
      </c>
      <c r="E89" s="2" t="s">
        <v>169</v>
      </c>
      <c r="F89" s="2" t="s">
        <v>243</v>
      </c>
      <c r="G89" s="2" t="s">
        <v>287</v>
      </c>
      <c r="H89" s="200"/>
      <c r="I89" s="200"/>
      <c r="J89" s="5" t="s">
        <v>44</v>
      </c>
      <c r="K89" s="5" t="s">
        <v>27</v>
      </c>
      <c r="L89" s="2" t="s">
        <v>300</v>
      </c>
      <c r="M89" s="26">
        <v>4</v>
      </c>
      <c r="N89" s="61">
        <v>0.25</v>
      </c>
      <c r="O89" s="61">
        <v>0.25</v>
      </c>
      <c r="P89" s="2" t="s">
        <v>301</v>
      </c>
      <c r="Q89" s="39" t="str">
        <f t="shared" si="2"/>
        <v>No es necesario diligenciar esta celda</v>
      </c>
      <c r="R89" s="39"/>
      <c r="S89" s="39" t="str">
        <f t="shared" si="3"/>
        <v>No es necesario diligenciar esta celda</v>
      </c>
    </row>
    <row r="90" spans="1:19" ht="72.5" x14ac:dyDescent="0.35">
      <c r="A90" s="40" t="s">
        <v>286</v>
      </c>
      <c r="B90" s="2" t="s">
        <v>20</v>
      </c>
      <c r="C90" s="2" t="s">
        <v>21</v>
      </c>
      <c r="D90" s="2" t="s">
        <v>242</v>
      </c>
      <c r="E90" s="2" t="s">
        <v>169</v>
      </c>
      <c r="F90" s="2" t="s">
        <v>243</v>
      </c>
      <c r="G90" s="2" t="s">
        <v>287</v>
      </c>
      <c r="H90" s="200" t="s">
        <v>288</v>
      </c>
      <c r="I90" s="200" t="s">
        <v>302</v>
      </c>
      <c r="J90" s="5" t="s">
        <v>26</v>
      </c>
      <c r="K90" s="5" t="s">
        <v>27</v>
      </c>
      <c r="L90" s="2" t="s">
        <v>303</v>
      </c>
      <c r="M90" s="26">
        <v>1</v>
      </c>
      <c r="N90" s="65">
        <v>0</v>
      </c>
      <c r="O90" s="61">
        <v>0</v>
      </c>
      <c r="P90" s="2" t="s">
        <v>304</v>
      </c>
      <c r="Q90" s="39" t="str">
        <f t="shared" si="2"/>
        <v>No es necesario diligenciar esta celda</v>
      </c>
      <c r="R90" s="39"/>
      <c r="S90" s="39" t="str">
        <f t="shared" si="3"/>
        <v>No es necesario diligenciar esta celda</v>
      </c>
    </row>
    <row r="91" spans="1:19" ht="72.5" x14ac:dyDescent="0.35">
      <c r="A91" s="40" t="s">
        <v>286</v>
      </c>
      <c r="B91" s="2" t="s">
        <v>20</v>
      </c>
      <c r="C91" s="2" t="s">
        <v>21</v>
      </c>
      <c r="D91" s="2" t="s">
        <v>242</v>
      </c>
      <c r="E91" s="2" t="s">
        <v>169</v>
      </c>
      <c r="F91" s="2" t="s">
        <v>243</v>
      </c>
      <c r="G91" s="2" t="s">
        <v>287</v>
      </c>
      <c r="H91" s="200"/>
      <c r="I91" s="200"/>
      <c r="J91" s="5" t="s">
        <v>26</v>
      </c>
      <c r="K91" s="5" t="s">
        <v>27</v>
      </c>
      <c r="L91" s="23" t="s">
        <v>305</v>
      </c>
      <c r="M91" s="30">
        <v>1</v>
      </c>
      <c r="N91" s="65">
        <v>0</v>
      </c>
      <c r="O91" s="61">
        <v>0</v>
      </c>
      <c r="P91" s="2" t="s">
        <v>304</v>
      </c>
      <c r="Q91" s="39" t="str">
        <f t="shared" si="2"/>
        <v>No es necesario diligenciar esta celda</v>
      </c>
      <c r="R91" s="39"/>
      <c r="S91" s="39" t="str">
        <f t="shared" si="3"/>
        <v>No es necesario diligenciar esta celda</v>
      </c>
    </row>
    <row r="92" spans="1:19" ht="101.5" x14ac:dyDescent="0.35">
      <c r="A92" s="40" t="s">
        <v>286</v>
      </c>
      <c r="B92" s="2" t="s">
        <v>20</v>
      </c>
      <c r="C92" s="2" t="s">
        <v>21</v>
      </c>
      <c r="D92" s="2" t="s">
        <v>242</v>
      </c>
      <c r="E92" s="2" t="s">
        <v>169</v>
      </c>
      <c r="F92" s="2" t="s">
        <v>306</v>
      </c>
      <c r="G92" s="2" t="s">
        <v>307</v>
      </c>
      <c r="H92" s="2" t="s">
        <v>308</v>
      </c>
      <c r="I92" s="2" t="s">
        <v>309</v>
      </c>
      <c r="J92" s="5" t="s">
        <v>44</v>
      </c>
      <c r="K92" s="5" t="s">
        <v>27</v>
      </c>
      <c r="L92" s="2" t="s">
        <v>310</v>
      </c>
      <c r="M92" s="31">
        <v>14</v>
      </c>
      <c r="N92" s="61">
        <v>0.14285714285714285</v>
      </c>
      <c r="O92" s="61">
        <v>0.3571428571428571</v>
      </c>
      <c r="P92" s="2" t="s">
        <v>311</v>
      </c>
      <c r="Q92" s="39" t="str">
        <f t="shared" si="2"/>
        <v>No es necesario diligenciar esta celda</v>
      </c>
      <c r="R92" s="39"/>
      <c r="S92" s="39" t="str">
        <f t="shared" si="3"/>
        <v>No es necesario diligenciar esta celda</v>
      </c>
    </row>
    <row r="93" spans="1:19" ht="72.5" x14ac:dyDescent="0.35">
      <c r="A93" s="40" t="s">
        <v>286</v>
      </c>
      <c r="B93" s="2" t="s">
        <v>20</v>
      </c>
      <c r="C93" s="2" t="s">
        <v>21</v>
      </c>
      <c r="D93" s="2" t="s">
        <v>242</v>
      </c>
      <c r="E93" s="2" t="s">
        <v>169</v>
      </c>
      <c r="F93" s="2" t="s">
        <v>306</v>
      </c>
      <c r="G93" s="2" t="s">
        <v>307</v>
      </c>
      <c r="H93" s="2" t="s">
        <v>312</v>
      </c>
      <c r="I93" s="2" t="s">
        <v>313</v>
      </c>
      <c r="J93" s="5" t="s">
        <v>26</v>
      </c>
      <c r="K93" s="5" t="s">
        <v>27</v>
      </c>
      <c r="L93" s="2" t="s">
        <v>314</v>
      </c>
      <c r="M93" s="32">
        <v>1</v>
      </c>
      <c r="N93" s="65">
        <v>0</v>
      </c>
      <c r="O93" s="61">
        <v>0</v>
      </c>
      <c r="P93" s="2" t="s">
        <v>315</v>
      </c>
      <c r="Q93" s="39" t="str">
        <f t="shared" si="2"/>
        <v>No es necesario diligenciar esta celda</v>
      </c>
      <c r="R93" s="39"/>
      <c r="S93" s="39" t="str">
        <f t="shared" si="3"/>
        <v>No es necesario diligenciar esta celda</v>
      </c>
    </row>
    <row r="94" spans="1:19" ht="87" x14ac:dyDescent="0.35">
      <c r="A94" s="40" t="s">
        <v>286</v>
      </c>
      <c r="B94" s="2" t="s">
        <v>20</v>
      </c>
      <c r="C94" s="2" t="s">
        <v>21</v>
      </c>
      <c r="D94" s="2" t="s">
        <v>22</v>
      </c>
      <c r="E94" s="2" t="s">
        <v>22</v>
      </c>
      <c r="F94" s="2" t="s">
        <v>22</v>
      </c>
      <c r="G94" s="2" t="s">
        <v>23</v>
      </c>
      <c r="H94" s="2" t="s">
        <v>316</v>
      </c>
      <c r="I94" s="2" t="s">
        <v>317</v>
      </c>
      <c r="J94" s="5" t="s">
        <v>26</v>
      </c>
      <c r="K94" s="5" t="s">
        <v>27</v>
      </c>
      <c r="L94" s="2" t="s">
        <v>318</v>
      </c>
      <c r="M94" s="26">
        <v>2000000</v>
      </c>
      <c r="N94" s="65">
        <v>0</v>
      </c>
      <c r="O94" s="61">
        <v>0</v>
      </c>
      <c r="P94" s="2" t="s">
        <v>319</v>
      </c>
      <c r="Q94" s="39" t="str">
        <f t="shared" si="2"/>
        <v>No es necesario diligenciar esta celda</v>
      </c>
      <c r="R94" s="39"/>
      <c r="S94" s="39" t="str">
        <f t="shared" si="3"/>
        <v>No es necesario diligenciar esta celda</v>
      </c>
    </row>
    <row r="95" spans="1:19" ht="116" x14ac:dyDescent="0.35">
      <c r="A95" s="40" t="s">
        <v>286</v>
      </c>
      <c r="B95" s="2" t="s">
        <v>20</v>
      </c>
      <c r="C95" s="2" t="s">
        <v>21</v>
      </c>
      <c r="D95" s="2" t="s">
        <v>22</v>
      </c>
      <c r="E95" s="2" t="s">
        <v>22</v>
      </c>
      <c r="F95" s="2" t="s">
        <v>22</v>
      </c>
      <c r="G95" s="2" t="s">
        <v>23</v>
      </c>
      <c r="H95" s="2" t="s">
        <v>320</v>
      </c>
      <c r="I95" s="2" t="s">
        <v>321</v>
      </c>
      <c r="J95" s="5" t="s">
        <v>26</v>
      </c>
      <c r="K95" s="5" t="s">
        <v>27</v>
      </c>
      <c r="L95" s="2" t="s">
        <v>322</v>
      </c>
      <c r="M95" s="26">
        <v>20</v>
      </c>
      <c r="N95" s="65">
        <v>0</v>
      </c>
      <c r="O95" s="61">
        <v>0.05</v>
      </c>
      <c r="P95" s="2" t="s">
        <v>323</v>
      </c>
      <c r="Q95" s="39" t="str">
        <f t="shared" si="2"/>
        <v>No es necesario diligenciar esta celda</v>
      </c>
      <c r="R95" s="39"/>
      <c r="S95" s="39" t="str">
        <f t="shared" si="3"/>
        <v>No es necesario diligenciar esta celda</v>
      </c>
    </row>
    <row r="96" spans="1:19" ht="87" x14ac:dyDescent="0.35">
      <c r="A96" s="40" t="s">
        <v>324</v>
      </c>
      <c r="B96" s="2" t="s">
        <v>325</v>
      </c>
      <c r="C96" s="2" t="s">
        <v>21</v>
      </c>
      <c r="D96" s="2" t="s">
        <v>22</v>
      </c>
      <c r="E96" s="2" t="s">
        <v>22</v>
      </c>
      <c r="F96" s="2" t="s">
        <v>22</v>
      </c>
      <c r="G96" s="2" t="s">
        <v>23</v>
      </c>
      <c r="H96" s="200" t="s">
        <v>326</v>
      </c>
      <c r="I96" s="200" t="s">
        <v>327</v>
      </c>
      <c r="J96" s="5" t="s">
        <v>26</v>
      </c>
      <c r="K96" s="5" t="s">
        <v>114</v>
      </c>
      <c r="L96" s="2" t="s">
        <v>328</v>
      </c>
      <c r="M96" s="33" t="s">
        <v>329</v>
      </c>
      <c r="N96" s="61">
        <v>1</v>
      </c>
      <c r="O96" s="63">
        <v>1</v>
      </c>
      <c r="P96" s="2" t="s">
        <v>330</v>
      </c>
      <c r="Q96" s="39" t="str">
        <f t="shared" si="2"/>
        <v>No es necesario diligenciar esta celda</v>
      </c>
      <c r="R96" s="39"/>
      <c r="S96" s="39" t="str">
        <f t="shared" si="3"/>
        <v>No es necesario diligenciar esta celda</v>
      </c>
    </row>
    <row r="97" spans="1:19" ht="87" x14ac:dyDescent="0.35">
      <c r="A97" s="40" t="s">
        <v>324</v>
      </c>
      <c r="B97" s="2" t="s">
        <v>325</v>
      </c>
      <c r="C97" s="2" t="s">
        <v>21</v>
      </c>
      <c r="D97" s="2" t="s">
        <v>22</v>
      </c>
      <c r="E97" s="2" t="s">
        <v>22</v>
      </c>
      <c r="F97" s="2" t="s">
        <v>22</v>
      </c>
      <c r="G97" s="2" t="s">
        <v>23</v>
      </c>
      <c r="H97" s="200"/>
      <c r="I97" s="200"/>
      <c r="J97" s="5" t="s">
        <v>44</v>
      </c>
      <c r="K97" s="5" t="s">
        <v>114</v>
      </c>
      <c r="L97" s="2" t="s">
        <v>331</v>
      </c>
      <c r="M97" s="28">
        <v>0.9</v>
      </c>
      <c r="N97" s="61">
        <v>0.16666666666666666</v>
      </c>
      <c r="O97" s="61">
        <v>0.16666666666666666</v>
      </c>
      <c r="P97" s="2" t="s">
        <v>332</v>
      </c>
      <c r="Q97" s="39" t="str">
        <f t="shared" si="2"/>
        <v>No es necesario diligenciar esta celda</v>
      </c>
      <c r="R97" s="39"/>
      <c r="S97" s="39" t="str">
        <f t="shared" si="3"/>
        <v>No es necesario diligenciar esta celda</v>
      </c>
    </row>
    <row r="98" spans="1:19" ht="87" x14ac:dyDescent="0.35">
      <c r="A98" s="40" t="s">
        <v>324</v>
      </c>
      <c r="B98" s="2" t="s">
        <v>325</v>
      </c>
      <c r="C98" s="2" t="s">
        <v>21</v>
      </c>
      <c r="D98" s="2" t="s">
        <v>22</v>
      </c>
      <c r="E98" s="2" t="s">
        <v>22</v>
      </c>
      <c r="F98" s="2" t="s">
        <v>22</v>
      </c>
      <c r="G98" s="2" t="s">
        <v>23</v>
      </c>
      <c r="H98" s="200"/>
      <c r="I98" s="200"/>
      <c r="J98" s="5" t="s">
        <v>44</v>
      </c>
      <c r="K98" s="5" t="s">
        <v>114</v>
      </c>
      <c r="L98" s="2" t="s">
        <v>333</v>
      </c>
      <c r="M98" s="28">
        <v>0.9</v>
      </c>
      <c r="N98" s="61">
        <v>0.16666666666666666</v>
      </c>
      <c r="O98" s="61">
        <v>0.16666666666666666</v>
      </c>
      <c r="P98" s="2" t="s">
        <v>334</v>
      </c>
      <c r="Q98" s="39" t="str">
        <f t="shared" si="2"/>
        <v>No es necesario diligenciar esta celda</v>
      </c>
      <c r="R98" s="39"/>
      <c r="S98" s="39" t="str">
        <f t="shared" si="3"/>
        <v>No es necesario diligenciar esta celda</v>
      </c>
    </row>
    <row r="99" spans="1:19" ht="232" x14ac:dyDescent="0.35">
      <c r="A99" s="40" t="s">
        <v>324</v>
      </c>
      <c r="B99" s="2" t="s">
        <v>325</v>
      </c>
      <c r="C99" s="2" t="s">
        <v>21</v>
      </c>
      <c r="D99" s="2" t="s">
        <v>22</v>
      </c>
      <c r="E99" s="2" t="s">
        <v>22</v>
      </c>
      <c r="F99" s="2" t="s">
        <v>22</v>
      </c>
      <c r="G99" s="2" t="s">
        <v>23</v>
      </c>
      <c r="H99" s="200"/>
      <c r="I99" s="200"/>
      <c r="J99" s="5" t="s">
        <v>44</v>
      </c>
      <c r="K99" s="5" t="s">
        <v>114</v>
      </c>
      <c r="L99" s="2" t="s">
        <v>335</v>
      </c>
      <c r="M99" s="28">
        <v>0.9</v>
      </c>
      <c r="N99" s="61">
        <v>0.16666666666666666</v>
      </c>
      <c r="O99" s="61">
        <v>0.16666666666666666</v>
      </c>
      <c r="P99" s="2" t="s">
        <v>336</v>
      </c>
      <c r="Q99" s="39" t="str">
        <f t="shared" si="2"/>
        <v>No es necesario diligenciar esta celda</v>
      </c>
      <c r="R99" s="39"/>
      <c r="S99" s="39" t="str">
        <f t="shared" si="3"/>
        <v>No es necesario diligenciar esta celda</v>
      </c>
    </row>
    <row r="100" spans="1:19" ht="348" x14ac:dyDescent="0.35">
      <c r="A100" s="40" t="s">
        <v>324</v>
      </c>
      <c r="B100" s="2" t="s">
        <v>325</v>
      </c>
      <c r="C100" s="2" t="s">
        <v>21</v>
      </c>
      <c r="D100" s="2" t="s">
        <v>22</v>
      </c>
      <c r="E100" s="2" t="s">
        <v>22</v>
      </c>
      <c r="F100" s="2" t="s">
        <v>22</v>
      </c>
      <c r="G100" s="2" t="s">
        <v>23</v>
      </c>
      <c r="H100" s="200"/>
      <c r="I100" s="200"/>
      <c r="J100" s="5" t="s">
        <v>44</v>
      </c>
      <c r="K100" s="5" t="s">
        <v>114</v>
      </c>
      <c r="L100" s="2" t="s">
        <v>337</v>
      </c>
      <c r="M100" s="28">
        <v>0.9</v>
      </c>
      <c r="N100" s="61">
        <v>0.16666666666666666</v>
      </c>
      <c r="O100" s="61">
        <v>0.16666666666666666</v>
      </c>
      <c r="P100" s="2" t="s">
        <v>338</v>
      </c>
      <c r="Q100" s="39" t="str">
        <f t="shared" si="2"/>
        <v>No es necesario diligenciar esta celda</v>
      </c>
      <c r="R100" s="39"/>
      <c r="S100" s="39" t="str">
        <f t="shared" si="3"/>
        <v>No es necesario diligenciar esta celda</v>
      </c>
    </row>
    <row r="101" spans="1:19" ht="87" x14ac:dyDescent="0.35">
      <c r="A101" s="40" t="s">
        <v>324</v>
      </c>
      <c r="B101" s="2" t="s">
        <v>325</v>
      </c>
      <c r="C101" s="2" t="s">
        <v>21</v>
      </c>
      <c r="D101" s="2" t="s">
        <v>22</v>
      </c>
      <c r="E101" s="2" t="s">
        <v>22</v>
      </c>
      <c r="F101" s="2" t="s">
        <v>22</v>
      </c>
      <c r="G101" s="2" t="s">
        <v>23</v>
      </c>
      <c r="H101" s="200"/>
      <c r="I101" s="200"/>
      <c r="J101" s="5" t="s">
        <v>44</v>
      </c>
      <c r="K101" s="5" t="s">
        <v>114</v>
      </c>
      <c r="L101" s="2" t="s">
        <v>339</v>
      </c>
      <c r="M101" s="28">
        <v>1</v>
      </c>
      <c r="N101" s="61">
        <v>0.05</v>
      </c>
      <c r="O101" s="61">
        <v>0.05</v>
      </c>
      <c r="P101" s="2" t="s">
        <v>340</v>
      </c>
      <c r="Q101" s="39" t="str">
        <f t="shared" si="2"/>
        <v>No es necesario diligenciar esta celda</v>
      </c>
      <c r="R101" s="39"/>
      <c r="S101" s="39" t="str">
        <f t="shared" si="3"/>
        <v>No es necesario diligenciar esta celda</v>
      </c>
    </row>
    <row r="102" spans="1:19" ht="101.5" x14ac:dyDescent="0.35">
      <c r="A102" s="40" t="s">
        <v>324</v>
      </c>
      <c r="B102" s="2" t="s">
        <v>325</v>
      </c>
      <c r="C102" s="2" t="s">
        <v>21</v>
      </c>
      <c r="D102" s="2" t="s">
        <v>22</v>
      </c>
      <c r="E102" s="2" t="s">
        <v>22</v>
      </c>
      <c r="F102" s="2" t="s">
        <v>22</v>
      </c>
      <c r="G102" s="2" t="s">
        <v>23</v>
      </c>
      <c r="H102" s="200"/>
      <c r="I102" s="200"/>
      <c r="J102" s="5" t="s">
        <v>44</v>
      </c>
      <c r="K102" s="5" t="s">
        <v>114</v>
      </c>
      <c r="L102" s="2" t="s">
        <v>341</v>
      </c>
      <c r="M102" s="28">
        <v>0.9</v>
      </c>
      <c r="N102" s="61">
        <v>0.28033333333333338</v>
      </c>
      <c r="O102" s="61">
        <v>0.27855555555555556</v>
      </c>
      <c r="P102" s="2" t="s">
        <v>342</v>
      </c>
      <c r="Q102" s="39" t="s">
        <v>343</v>
      </c>
      <c r="R102" s="39" t="s">
        <v>344</v>
      </c>
      <c r="S102" s="39" t="s">
        <v>345</v>
      </c>
    </row>
    <row r="103" spans="1:19" ht="72.5" x14ac:dyDescent="0.35">
      <c r="A103" s="40" t="s">
        <v>346</v>
      </c>
      <c r="B103" s="2" t="s">
        <v>347</v>
      </c>
      <c r="C103" s="2"/>
      <c r="D103" s="2" t="s">
        <v>22</v>
      </c>
      <c r="E103" s="2" t="s">
        <v>22</v>
      </c>
      <c r="F103" s="2" t="s">
        <v>22</v>
      </c>
      <c r="G103" s="2" t="s">
        <v>23</v>
      </c>
      <c r="H103" s="200" t="s">
        <v>348</v>
      </c>
      <c r="I103" s="2" t="s">
        <v>349</v>
      </c>
      <c r="J103" s="5" t="s">
        <v>134</v>
      </c>
      <c r="K103" s="5" t="s">
        <v>350</v>
      </c>
      <c r="L103" s="2" t="s">
        <v>349</v>
      </c>
      <c r="M103" s="26">
        <v>1</v>
      </c>
      <c r="N103" s="65">
        <v>0</v>
      </c>
      <c r="O103" s="61">
        <v>0</v>
      </c>
      <c r="P103" s="2" t="s">
        <v>351</v>
      </c>
      <c r="Q103" s="39" t="str">
        <f t="shared" si="2"/>
        <v>No es necesario diligenciar esta celda</v>
      </c>
      <c r="R103" s="39"/>
      <c r="S103" s="39" t="str">
        <f t="shared" si="3"/>
        <v>No es necesario diligenciar esta celda</v>
      </c>
    </row>
    <row r="104" spans="1:19" ht="87" x14ac:dyDescent="0.35">
      <c r="A104" s="40" t="s">
        <v>346</v>
      </c>
      <c r="B104" s="2" t="s">
        <v>347</v>
      </c>
      <c r="C104" s="2"/>
      <c r="D104" s="2" t="s">
        <v>22</v>
      </c>
      <c r="E104" s="2" t="s">
        <v>22</v>
      </c>
      <c r="F104" s="2" t="s">
        <v>22</v>
      </c>
      <c r="G104" s="2" t="s">
        <v>23</v>
      </c>
      <c r="H104" s="200"/>
      <c r="I104" s="200" t="s">
        <v>352</v>
      </c>
      <c r="J104" s="5" t="s">
        <v>134</v>
      </c>
      <c r="K104" s="5" t="s">
        <v>350</v>
      </c>
      <c r="L104" s="2" t="s">
        <v>353</v>
      </c>
      <c r="M104" s="26">
        <v>5</v>
      </c>
      <c r="N104" s="65">
        <v>0</v>
      </c>
      <c r="O104" s="61">
        <v>0.8</v>
      </c>
      <c r="P104" s="2" t="s">
        <v>354</v>
      </c>
      <c r="Q104" s="39" t="str">
        <f t="shared" si="2"/>
        <v>No es necesario diligenciar esta celda</v>
      </c>
      <c r="R104" s="39"/>
      <c r="S104" s="39" t="str">
        <f t="shared" si="3"/>
        <v>No es necesario diligenciar esta celda</v>
      </c>
    </row>
    <row r="105" spans="1:19" ht="72.5" x14ac:dyDescent="0.35">
      <c r="A105" s="40" t="s">
        <v>346</v>
      </c>
      <c r="B105" s="2" t="s">
        <v>347</v>
      </c>
      <c r="C105" s="2"/>
      <c r="D105" s="2" t="s">
        <v>22</v>
      </c>
      <c r="E105" s="2" t="s">
        <v>22</v>
      </c>
      <c r="F105" s="2" t="s">
        <v>22</v>
      </c>
      <c r="G105" s="2" t="s">
        <v>23</v>
      </c>
      <c r="H105" s="200"/>
      <c r="I105" s="200"/>
      <c r="J105" s="5" t="s">
        <v>134</v>
      </c>
      <c r="K105" s="5" t="s">
        <v>350</v>
      </c>
      <c r="L105" s="2" t="s">
        <v>355</v>
      </c>
      <c r="M105" s="26">
        <v>8</v>
      </c>
      <c r="N105" s="65">
        <v>0</v>
      </c>
      <c r="O105" s="61">
        <v>0</v>
      </c>
      <c r="P105" s="2" t="s">
        <v>351</v>
      </c>
      <c r="Q105" s="39" t="str">
        <f t="shared" si="2"/>
        <v>No es necesario diligenciar esta celda</v>
      </c>
      <c r="R105" s="39"/>
      <c r="S105" s="39" t="str">
        <f t="shared" si="3"/>
        <v>No es necesario diligenciar esta celda</v>
      </c>
    </row>
    <row r="106" spans="1:19" ht="72.5" x14ac:dyDescent="0.35">
      <c r="A106" s="40" t="s">
        <v>346</v>
      </c>
      <c r="B106" s="2" t="s">
        <v>347</v>
      </c>
      <c r="C106" s="2"/>
      <c r="D106" s="2" t="s">
        <v>22</v>
      </c>
      <c r="E106" s="2" t="s">
        <v>22</v>
      </c>
      <c r="F106" s="2" t="s">
        <v>22</v>
      </c>
      <c r="G106" s="2" t="s">
        <v>23</v>
      </c>
      <c r="H106" s="200"/>
      <c r="I106" s="200"/>
      <c r="J106" s="5" t="s">
        <v>134</v>
      </c>
      <c r="K106" s="5" t="s">
        <v>350</v>
      </c>
      <c r="L106" s="2" t="s">
        <v>356</v>
      </c>
      <c r="M106" s="26">
        <v>2</v>
      </c>
      <c r="N106" s="65">
        <v>0</v>
      </c>
      <c r="O106" s="61">
        <v>0</v>
      </c>
      <c r="P106" s="2" t="s">
        <v>351</v>
      </c>
      <c r="Q106" s="39" t="str">
        <f t="shared" si="2"/>
        <v>No es necesario diligenciar esta celda</v>
      </c>
      <c r="R106" s="39"/>
      <c r="S106" s="39" t="str">
        <f t="shared" si="3"/>
        <v>No es necesario diligenciar esta celda</v>
      </c>
    </row>
    <row r="107" spans="1:19" ht="72.5" x14ac:dyDescent="0.35">
      <c r="A107" s="40" t="s">
        <v>346</v>
      </c>
      <c r="B107" s="2" t="s">
        <v>347</v>
      </c>
      <c r="C107" s="2"/>
      <c r="D107" s="2" t="s">
        <v>22</v>
      </c>
      <c r="E107" s="2" t="s">
        <v>22</v>
      </c>
      <c r="F107" s="2" t="s">
        <v>22</v>
      </c>
      <c r="G107" s="2" t="s">
        <v>23</v>
      </c>
      <c r="H107" s="200"/>
      <c r="I107" s="200"/>
      <c r="J107" s="5" t="s">
        <v>134</v>
      </c>
      <c r="K107" s="5" t="s">
        <v>350</v>
      </c>
      <c r="L107" s="2" t="s">
        <v>357</v>
      </c>
      <c r="M107" s="26">
        <v>6</v>
      </c>
      <c r="N107" s="65">
        <v>0</v>
      </c>
      <c r="O107" s="61">
        <v>1</v>
      </c>
      <c r="P107" s="2" t="s">
        <v>358</v>
      </c>
      <c r="Q107" s="39" t="str">
        <f t="shared" si="2"/>
        <v>No es necesario diligenciar esta celda</v>
      </c>
      <c r="R107" s="39"/>
      <c r="S107" s="39" t="str">
        <f t="shared" si="3"/>
        <v>No es necesario diligenciar esta celda</v>
      </c>
    </row>
    <row r="108" spans="1:19" ht="72.5" x14ac:dyDescent="0.35">
      <c r="A108" s="40" t="s">
        <v>346</v>
      </c>
      <c r="B108" s="2" t="s">
        <v>347</v>
      </c>
      <c r="C108" s="2"/>
      <c r="D108" s="2" t="s">
        <v>22</v>
      </c>
      <c r="E108" s="2" t="s">
        <v>22</v>
      </c>
      <c r="F108" s="2" t="s">
        <v>22</v>
      </c>
      <c r="G108" s="2" t="s">
        <v>23</v>
      </c>
      <c r="H108" s="200"/>
      <c r="I108" s="2" t="s">
        <v>359</v>
      </c>
      <c r="J108" s="5" t="s">
        <v>134</v>
      </c>
      <c r="K108" s="5" t="s">
        <v>350</v>
      </c>
      <c r="L108" s="2" t="s">
        <v>359</v>
      </c>
      <c r="M108" s="26">
        <v>4</v>
      </c>
      <c r="N108" s="61">
        <v>0.25</v>
      </c>
      <c r="O108" s="64">
        <v>0.25</v>
      </c>
      <c r="P108" s="2" t="s">
        <v>360</v>
      </c>
      <c r="Q108" s="39" t="str">
        <f t="shared" si="2"/>
        <v>No es necesario diligenciar esta celda</v>
      </c>
      <c r="R108" s="39"/>
      <c r="S108" s="39" t="str">
        <f t="shared" si="3"/>
        <v>No es necesario diligenciar esta celda</v>
      </c>
    </row>
    <row r="109" spans="1:19" ht="101.5" x14ac:dyDescent="0.35">
      <c r="A109" s="40" t="s">
        <v>346</v>
      </c>
      <c r="B109" s="2" t="s">
        <v>347</v>
      </c>
      <c r="C109" s="2"/>
      <c r="D109" s="2" t="s">
        <v>22</v>
      </c>
      <c r="E109" s="2" t="s">
        <v>22</v>
      </c>
      <c r="F109" s="2" t="s">
        <v>22</v>
      </c>
      <c r="G109" s="2" t="s">
        <v>23</v>
      </c>
      <c r="H109" s="200"/>
      <c r="I109" s="2" t="s">
        <v>361</v>
      </c>
      <c r="J109" s="5" t="s">
        <v>134</v>
      </c>
      <c r="K109" s="5" t="s">
        <v>350</v>
      </c>
      <c r="L109" s="2" t="s">
        <v>362</v>
      </c>
      <c r="M109" s="26">
        <v>149</v>
      </c>
      <c r="N109" s="61">
        <v>0.20134228187919462</v>
      </c>
      <c r="O109" s="64">
        <v>0.22818791946308722</v>
      </c>
      <c r="P109" s="2" t="s">
        <v>363</v>
      </c>
      <c r="Q109" s="39" t="str">
        <f t="shared" si="2"/>
        <v>No es necesario diligenciar esta celda</v>
      </c>
      <c r="R109" s="39"/>
      <c r="S109" s="39" t="str">
        <f t="shared" si="3"/>
        <v>No es necesario diligenciar esta celda</v>
      </c>
    </row>
    <row r="110" spans="1:19" ht="101.5" x14ac:dyDescent="0.35">
      <c r="A110" s="40" t="s">
        <v>364</v>
      </c>
      <c r="B110" s="2" t="s">
        <v>365</v>
      </c>
      <c r="C110" s="2" t="s">
        <v>366</v>
      </c>
      <c r="D110" s="2" t="s">
        <v>168</v>
      </c>
      <c r="E110" s="2" t="s">
        <v>367</v>
      </c>
      <c r="F110" s="2" t="s">
        <v>368</v>
      </c>
      <c r="G110" s="2" t="s">
        <v>369</v>
      </c>
      <c r="H110" s="201" t="s">
        <v>370</v>
      </c>
      <c r="I110" s="201" t="s">
        <v>371</v>
      </c>
      <c r="J110" s="5" t="s">
        <v>44</v>
      </c>
      <c r="K110" s="5" t="s">
        <v>27</v>
      </c>
      <c r="L110" s="24" t="s">
        <v>372</v>
      </c>
      <c r="M110" s="26" t="s">
        <v>373</v>
      </c>
      <c r="N110" s="61">
        <v>0.15</v>
      </c>
      <c r="O110" s="61">
        <v>0.15</v>
      </c>
      <c r="P110" s="2" t="s">
        <v>374</v>
      </c>
      <c r="Q110" s="39" t="str">
        <f t="shared" si="2"/>
        <v>No es necesario diligenciar esta celda</v>
      </c>
      <c r="R110" s="39"/>
      <c r="S110" s="39" t="str">
        <f t="shared" si="3"/>
        <v>No es necesario diligenciar esta celda</v>
      </c>
    </row>
    <row r="111" spans="1:19" ht="290" x14ac:dyDescent="0.35">
      <c r="A111" s="40" t="s">
        <v>364</v>
      </c>
      <c r="B111" s="2" t="s">
        <v>365</v>
      </c>
      <c r="C111" s="2" t="s">
        <v>366</v>
      </c>
      <c r="D111" s="2" t="s">
        <v>168</v>
      </c>
      <c r="E111" s="2" t="s">
        <v>367</v>
      </c>
      <c r="F111" s="2" t="s">
        <v>368</v>
      </c>
      <c r="G111" s="2" t="s">
        <v>369</v>
      </c>
      <c r="H111" s="201"/>
      <c r="I111" s="201"/>
      <c r="J111" s="5" t="s">
        <v>44</v>
      </c>
      <c r="K111" s="5" t="s">
        <v>27</v>
      </c>
      <c r="L111" s="24" t="s">
        <v>375</v>
      </c>
      <c r="M111" s="26" t="s">
        <v>376</v>
      </c>
      <c r="N111" s="61">
        <v>0.15</v>
      </c>
      <c r="O111" s="61">
        <v>0.39999999999999997</v>
      </c>
      <c r="P111" s="2" t="s">
        <v>377</v>
      </c>
      <c r="Q111" s="39" t="str">
        <f t="shared" si="2"/>
        <v>No es necesario diligenciar esta celda</v>
      </c>
      <c r="R111" s="39"/>
      <c r="S111" s="39" t="str">
        <f t="shared" si="3"/>
        <v>No es necesario diligenciar esta celda</v>
      </c>
    </row>
    <row r="112" spans="1:19" ht="101.5" x14ac:dyDescent="0.35">
      <c r="A112" s="40" t="s">
        <v>364</v>
      </c>
      <c r="B112" s="2" t="s">
        <v>365</v>
      </c>
      <c r="C112" s="2" t="s">
        <v>366</v>
      </c>
      <c r="D112" s="2" t="s">
        <v>378</v>
      </c>
      <c r="E112" s="2" t="s">
        <v>379</v>
      </c>
      <c r="F112" s="5" t="s">
        <v>380</v>
      </c>
      <c r="G112" s="6" t="s">
        <v>381</v>
      </c>
      <c r="H112" s="4" t="s">
        <v>382</v>
      </c>
      <c r="I112" s="4" t="s">
        <v>383</v>
      </c>
      <c r="J112" s="5" t="s">
        <v>26</v>
      </c>
      <c r="K112" s="5" t="s">
        <v>247</v>
      </c>
      <c r="L112" s="24" t="s">
        <v>384</v>
      </c>
      <c r="M112" s="26" t="s">
        <v>385</v>
      </c>
      <c r="N112" s="61">
        <v>0.25</v>
      </c>
      <c r="O112" s="61">
        <v>0.25</v>
      </c>
      <c r="P112" s="2" t="s">
        <v>386</v>
      </c>
      <c r="Q112" s="39" t="str">
        <f t="shared" si="2"/>
        <v>No es necesario diligenciar esta celda</v>
      </c>
      <c r="R112" s="39"/>
      <c r="S112" s="39" t="str">
        <f t="shared" si="3"/>
        <v>No es necesario diligenciar esta celda</v>
      </c>
    </row>
    <row r="113" spans="1:19" ht="87" x14ac:dyDescent="0.35">
      <c r="A113" s="40" t="s">
        <v>364</v>
      </c>
      <c r="B113" s="2" t="s">
        <v>387</v>
      </c>
      <c r="C113" s="2" t="s">
        <v>366</v>
      </c>
      <c r="D113" s="2" t="s">
        <v>22</v>
      </c>
      <c r="E113" s="2" t="s">
        <v>22</v>
      </c>
      <c r="F113" s="2" t="s">
        <v>22</v>
      </c>
      <c r="G113" s="2" t="s">
        <v>23</v>
      </c>
      <c r="H113" s="4" t="s">
        <v>388</v>
      </c>
      <c r="I113" s="4" t="s">
        <v>389</v>
      </c>
      <c r="J113" s="5" t="s">
        <v>26</v>
      </c>
      <c r="K113" s="5" t="s">
        <v>390</v>
      </c>
      <c r="L113" s="24" t="s">
        <v>391</v>
      </c>
      <c r="M113" s="26" t="s">
        <v>392</v>
      </c>
      <c r="N113" s="61">
        <v>0.25</v>
      </c>
      <c r="O113" s="61">
        <v>0.25</v>
      </c>
      <c r="P113" s="2" t="s">
        <v>393</v>
      </c>
      <c r="Q113" s="39" t="str">
        <f t="shared" si="2"/>
        <v>No es necesario diligenciar esta celda</v>
      </c>
      <c r="R113" s="39"/>
      <c r="S113" s="39" t="str">
        <f t="shared" si="3"/>
        <v>No es necesario diligenciar esta celda</v>
      </c>
    </row>
    <row r="114" spans="1:19" ht="112.5" customHeight="1" x14ac:dyDescent="0.35">
      <c r="A114" s="40" t="s">
        <v>364</v>
      </c>
      <c r="B114" s="2" t="s">
        <v>387</v>
      </c>
      <c r="C114" s="2" t="s">
        <v>366</v>
      </c>
      <c r="D114" s="2" t="s">
        <v>22</v>
      </c>
      <c r="E114" s="2" t="s">
        <v>22</v>
      </c>
      <c r="F114" s="2" t="s">
        <v>22</v>
      </c>
      <c r="G114" s="2" t="s">
        <v>23</v>
      </c>
      <c r="H114" s="4" t="s">
        <v>394</v>
      </c>
      <c r="I114" s="4" t="s">
        <v>395</v>
      </c>
      <c r="J114" s="5" t="s">
        <v>44</v>
      </c>
      <c r="K114" s="5" t="s">
        <v>390</v>
      </c>
      <c r="L114" s="24" t="s">
        <v>396</v>
      </c>
      <c r="M114" s="26" t="s">
        <v>397</v>
      </c>
      <c r="N114" s="61">
        <v>0.25</v>
      </c>
      <c r="O114" s="61">
        <v>0.1</v>
      </c>
      <c r="P114" s="2" t="s">
        <v>398</v>
      </c>
      <c r="Q114" s="4" t="s">
        <v>399</v>
      </c>
      <c r="R114" s="4" t="s">
        <v>48</v>
      </c>
      <c r="S114" s="4" t="s">
        <v>400</v>
      </c>
    </row>
    <row r="115" spans="1:19" ht="58" x14ac:dyDescent="0.35">
      <c r="A115" s="40" t="s">
        <v>364</v>
      </c>
      <c r="B115" s="2" t="s">
        <v>387</v>
      </c>
      <c r="C115" s="2" t="s">
        <v>366</v>
      </c>
      <c r="D115" s="2" t="s">
        <v>22</v>
      </c>
      <c r="E115" s="2" t="s">
        <v>22</v>
      </c>
      <c r="F115" s="2" t="s">
        <v>22</v>
      </c>
      <c r="G115" s="2" t="s">
        <v>23</v>
      </c>
      <c r="H115" s="4" t="s">
        <v>401</v>
      </c>
      <c r="I115" s="2" t="s">
        <v>402</v>
      </c>
      <c r="J115" s="5" t="s">
        <v>26</v>
      </c>
      <c r="K115" s="5" t="s">
        <v>390</v>
      </c>
      <c r="L115" s="24" t="s">
        <v>403</v>
      </c>
      <c r="M115" s="28">
        <v>0.2</v>
      </c>
      <c r="N115" s="61">
        <v>0.25</v>
      </c>
      <c r="O115" s="61">
        <v>0.25</v>
      </c>
      <c r="P115" s="2" t="s">
        <v>404</v>
      </c>
      <c r="Q115" s="39" t="str">
        <f t="shared" si="2"/>
        <v>No es necesario diligenciar esta celda</v>
      </c>
      <c r="R115" s="39"/>
      <c r="S115" s="39" t="str">
        <f t="shared" si="3"/>
        <v>No es necesario diligenciar esta celda</v>
      </c>
    </row>
    <row r="116" spans="1:19" ht="333.5" x14ac:dyDescent="0.35">
      <c r="A116" s="40" t="s">
        <v>364</v>
      </c>
      <c r="B116" s="2" t="s">
        <v>365</v>
      </c>
      <c r="C116" s="2" t="s">
        <v>366</v>
      </c>
      <c r="D116" s="2" t="s">
        <v>190</v>
      </c>
      <c r="E116" s="2" t="s">
        <v>405</v>
      </c>
      <c r="F116" s="2" t="s">
        <v>406</v>
      </c>
      <c r="G116" s="7" t="s">
        <v>407</v>
      </c>
      <c r="H116" s="4" t="s">
        <v>408</v>
      </c>
      <c r="I116" s="4" t="s">
        <v>409</v>
      </c>
      <c r="J116" s="5" t="s">
        <v>44</v>
      </c>
      <c r="K116" s="5" t="s">
        <v>45</v>
      </c>
      <c r="L116" s="24" t="s">
        <v>410</v>
      </c>
      <c r="M116" s="26">
        <v>10</v>
      </c>
      <c r="N116" s="61">
        <v>0.2</v>
      </c>
      <c r="O116" s="61">
        <v>0.30000000000000004</v>
      </c>
      <c r="P116" s="2" t="s">
        <v>411</v>
      </c>
      <c r="Q116" s="39" t="str">
        <f t="shared" si="2"/>
        <v>No es necesario diligenciar esta celda</v>
      </c>
      <c r="R116" s="39"/>
      <c r="S116" s="39" t="str">
        <f t="shared" si="3"/>
        <v>No es necesario diligenciar esta celda</v>
      </c>
    </row>
    <row r="117" spans="1:19" ht="145" x14ac:dyDescent="0.35">
      <c r="A117" s="40" t="s">
        <v>364</v>
      </c>
      <c r="B117" s="2" t="s">
        <v>365</v>
      </c>
      <c r="C117" s="2" t="s">
        <v>366</v>
      </c>
      <c r="D117" s="2" t="s">
        <v>190</v>
      </c>
      <c r="E117" s="4" t="s">
        <v>191</v>
      </c>
      <c r="F117" s="4" t="s">
        <v>192</v>
      </c>
      <c r="G117" s="4" t="s">
        <v>412</v>
      </c>
      <c r="H117" s="201" t="s">
        <v>413</v>
      </c>
      <c r="I117" s="201" t="s">
        <v>414</v>
      </c>
      <c r="J117" s="5" t="s">
        <v>44</v>
      </c>
      <c r="K117" s="5" t="s">
        <v>45</v>
      </c>
      <c r="L117" s="24" t="s">
        <v>415</v>
      </c>
      <c r="M117" s="26">
        <v>10</v>
      </c>
      <c r="N117" s="61">
        <v>0.2</v>
      </c>
      <c r="O117" s="61">
        <v>0.2</v>
      </c>
      <c r="P117" s="2" t="s">
        <v>416</v>
      </c>
      <c r="Q117" s="39" t="str">
        <f t="shared" si="2"/>
        <v>No es necesario diligenciar esta celda</v>
      </c>
      <c r="R117" s="39"/>
      <c r="S117" s="39" t="str">
        <f t="shared" si="3"/>
        <v>No es necesario diligenciar esta celda</v>
      </c>
    </row>
    <row r="118" spans="1:19" ht="130.5" x14ac:dyDescent="0.35">
      <c r="A118" s="40" t="s">
        <v>364</v>
      </c>
      <c r="B118" s="2" t="s">
        <v>365</v>
      </c>
      <c r="C118" s="2" t="s">
        <v>366</v>
      </c>
      <c r="D118" s="2" t="s">
        <v>190</v>
      </c>
      <c r="E118" s="4" t="s">
        <v>191</v>
      </c>
      <c r="F118" s="4" t="s">
        <v>192</v>
      </c>
      <c r="G118" s="4" t="s">
        <v>412</v>
      </c>
      <c r="H118" s="201"/>
      <c r="I118" s="201"/>
      <c r="J118" s="5" t="s">
        <v>44</v>
      </c>
      <c r="K118" s="5" t="s">
        <v>45</v>
      </c>
      <c r="L118" s="24" t="s">
        <v>417</v>
      </c>
      <c r="M118" s="26" t="s">
        <v>418</v>
      </c>
      <c r="N118" s="61">
        <v>0.25</v>
      </c>
      <c r="O118" s="61">
        <v>5.4785714285714285E-2</v>
      </c>
      <c r="P118" s="2" t="s">
        <v>419</v>
      </c>
      <c r="Q118" s="39" t="str">
        <f t="shared" si="2"/>
        <v>Escriba cuál fue el cuello de botella que se presento para no lograr el resultado planeado</v>
      </c>
      <c r="R118" s="39"/>
      <c r="S118" s="39" t="str">
        <f t="shared" si="3"/>
        <v>Favor escriba cuál va a ser el mecanismo de solución para ponerse al día en la ejecución del indicador</v>
      </c>
    </row>
    <row r="119" spans="1:19" ht="75" customHeight="1" x14ac:dyDescent="0.35">
      <c r="A119" s="40" t="s">
        <v>364</v>
      </c>
      <c r="B119" s="2" t="s">
        <v>365</v>
      </c>
      <c r="C119" s="2" t="s">
        <v>366</v>
      </c>
      <c r="D119" s="2" t="s">
        <v>168</v>
      </c>
      <c r="E119" s="2" t="s">
        <v>367</v>
      </c>
      <c r="F119" s="2" t="s">
        <v>420</v>
      </c>
      <c r="G119" s="2" t="s">
        <v>421</v>
      </c>
      <c r="H119" s="4" t="s">
        <v>422</v>
      </c>
      <c r="I119" s="4" t="s">
        <v>423</v>
      </c>
      <c r="J119" s="5" t="s">
        <v>26</v>
      </c>
      <c r="K119" s="5" t="s">
        <v>247</v>
      </c>
      <c r="L119" s="24" t="s">
        <v>424</v>
      </c>
      <c r="M119" s="26">
        <v>1</v>
      </c>
      <c r="N119" s="65">
        <v>0</v>
      </c>
      <c r="O119" s="61">
        <v>0</v>
      </c>
      <c r="P119" s="2" t="s">
        <v>351</v>
      </c>
      <c r="Q119" s="39" t="str">
        <f t="shared" si="2"/>
        <v>No es necesario diligenciar esta celda</v>
      </c>
      <c r="R119" s="39"/>
      <c r="S119" s="39" t="str">
        <f t="shared" si="3"/>
        <v>No es necesario diligenciar esta celda</v>
      </c>
    </row>
    <row r="120" spans="1:19" ht="217.5" x14ac:dyDescent="0.35">
      <c r="A120" s="40" t="s">
        <v>364</v>
      </c>
      <c r="B120" s="2" t="s">
        <v>365</v>
      </c>
      <c r="C120" s="2" t="s">
        <v>366</v>
      </c>
      <c r="D120" s="2" t="s">
        <v>168</v>
      </c>
      <c r="E120" s="2" t="s">
        <v>367</v>
      </c>
      <c r="F120" s="2" t="s">
        <v>420</v>
      </c>
      <c r="G120" s="2" t="s">
        <v>421</v>
      </c>
      <c r="H120" s="4" t="s">
        <v>425</v>
      </c>
      <c r="I120" s="4" t="s">
        <v>426</v>
      </c>
      <c r="J120" s="5" t="s">
        <v>44</v>
      </c>
      <c r="K120" s="5" t="s">
        <v>247</v>
      </c>
      <c r="L120" s="24" t="s">
        <v>427</v>
      </c>
      <c r="M120" s="28">
        <v>1</v>
      </c>
      <c r="N120" s="61">
        <v>0.2</v>
      </c>
      <c r="O120" s="61">
        <v>0.2</v>
      </c>
      <c r="P120" s="2" t="s">
        <v>428</v>
      </c>
      <c r="Q120" s="39" t="str">
        <f t="shared" si="2"/>
        <v>No es necesario diligenciar esta celda</v>
      </c>
      <c r="R120" s="39"/>
      <c r="S120" s="39" t="str">
        <f t="shared" si="3"/>
        <v>No es necesario diligenciar esta celda</v>
      </c>
    </row>
    <row r="121" spans="1:19" ht="304.5" x14ac:dyDescent="0.35">
      <c r="A121" s="40" t="s">
        <v>364</v>
      </c>
      <c r="B121" s="2" t="s">
        <v>365</v>
      </c>
      <c r="C121" s="2" t="s">
        <v>366</v>
      </c>
      <c r="D121" s="2" t="s">
        <v>168</v>
      </c>
      <c r="E121" s="2" t="s">
        <v>367</v>
      </c>
      <c r="F121" s="2" t="s">
        <v>420</v>
      </c>
      <c r="G121" s="2" t="s">
        <v>421</v>
      </c>
      <c r="H121" s="22" t="s">
        <v>429</v>
      </c>
      <c r="I121" s="22" t="s">
        <v>430</v>
      </c>
      <c r="J121" s="5" t="s">
        <v>44</v>
      </c>
      <c r="K121" s="5" t="s">
        <v>247</v>
      </c>
      <c r="L121" s="57" t="s">
        <v>431</v>
      </c>
      <c r="M121" s="34">
        <v>1</v>
      </c>
      <c r="N121" s="61">
        <v>0.2</v>
      </c>
      <c r="O121" s="61">
        <v>0.2</v>
      </c>
      <c r="P121" s="2" t="s">
        <v>432</v>
      </c>
      <c r="Q121" s="39" t="str">
        <f t="shared" si="2"/>
        <v>No es necesario diligenciar esta celda</v>
      </c>
      <c r="R121" s="39"/>
      <c r="S121" s="39" t="str">
        <f t="shared" si="3"/>
        <v>No es necesario diligenciar esta celda</v>
      </c>
    </row>
    <row r="122" spans="1:19" ht="72.5" x14ac:dyDescent="0.35">
      <c r="A122" s="40" t="s">
        <v>364</v>
      </c>
      <c r="B122" s="2" t="s">
        <v>365</v>
      </c>
      <c r="C122" s="2" t="s">
        <v>366</v>
      </c>
      <c r="D122" s="2" t="s">
        <v>22</v>
      </c>
      <c r="E122" s="2" t="s">
        <v>22</v>
      </c>
      <c r="F122" s="2" t="s">
        <v>22</v>
      </c>
      <c r="G122" s="2" t="s">
        <v>23</v>
      </c>
      <c r="H122" s="4" t="s">
        <v>433</v>
      </c>
      <c r="I122" s="2" t="s">
        <v>434</v>
      </c>
      <c r="J122" s="5" t="s">
        <v>44</v>
      </c>
      <c r="K122" s="5" t="s">
        <v>247</v>
      </c>
      <c r="L122" s="58" t="s">
        <v>435</v>
      </c>
      <c r="M122" s="28">
        <v>0.25</v>
      </c>
      <c r="N122" s="65">
        <v>0</v>
      </c>
      <c r="O122" s="61">
        <v>0</v>
      </c>
      <c r="P122" s="2" t="s">
        <v>351</v>
      </c>
      <c r="Q122" s="39" t="str">
        <f t="shared" si="2"/>
        <v>No es necesario diligenciar esta celda</v>
      </c>
      <c r="R122" s="39"/>
      <c r="S122" s="39" t="str">
        <f t="shared" si="3"/>
        <v>No es necesario diligenciar esta celda</v>
      </c>
    </row>
    <row r="123" spans="1:19" ht="72.5" x14ac:dyDescent="0.35">
      <c r="A123" s="40" t="s">
        <v>364</v>
      </c>
      <c r="B123" s="2" t="s">
        <v>365</v>
      </c>
      <c r="C123" s="2" t="s">
        <v>366</v>
      </c>
      <c r="D123" s="2" t="s">
        <v>22</v>
      </c>
      <c r="E123" s="2" t="s">
        <v>22</v>
      </c>
      <c r="F123" s="2" t="s">
        <v>22</v>
      </c>
      <c r="G123" s="2" t="s">
        <v>23</v>
      </c>
      <c r="H123" s="4" t="s">
        <v>436</v>
      </c>
      <c r="I123" s="2" t="s">
        <v>437</v>
      </c>
      <c r="J123" s="5" t="s">
        <v>26</v>
      </c>
      <c r="K123" s="5" t="s">
        <v>247</v>
      </c>
      <c r="L123" s="59" t="s">
        <v>438</v>
      </c>
      <c r="M123" s="35">
        <v>12</v>
      </c>
      <c r="N123" s="61">
        <v>0.25</v>
      </c>
      <c r="O123" s="61">
        <v>0.25</v>
      </c>
      <c r="P123" s="2" t="s">
        <v>439</v>
      </c>
      <c r="Q123" s="39" t="str">
        <f t="shared" si="2"/>
        <v>No es necesario diligenciar esta celda</v>
      </c>
      <c r="R123" s="39"/>
      <c r="S123" s="39" t="str">
        <f t="shared" si="3"/>
        <v>No es necesario diligenciar esta celda</v>
      </c>
    </row>
    <row r="124" spans="1:19" ht="72.5" x14ac:dyDescent="0.35">
      <c r="A124" s="40" t="s">
        <v>364</v>
      </c>
      <c r="B124" s="2" t="s">
        <v>365</v>
      </c>
      <c r="C124" s="2" t="s">
        <v>366</v>
      </c>
      <c r="D124" s="2" t="s">
        <v>22</v>
      </c>
      <c r="E124" s="2" t="s">
        <v>22</v>
      </c>
      <c r="F124" s="2" t="s">
        <v>22</v>
      </c>
      <c r="G124" s="2" t="s">
        <v>23</v>
      </c>
      <c r="H124" s="4" t="s">
        <v>440</v>
      </c>
      <c r="I124" s="2" t="s">
        <v>441</v>
      </c>
      <c r="J124" s="5" t="s">
        <v>134</v>
      </c>
      <c r="K124" s="5" t="s">
        <v>247</v>
      </c>
      <c r="L124" s="59" t="s">
        <v>442</v>
      </c>
      <c r="M124" s="28">
        <v>1</v>
      </c>
      <c r="N124" s="65">
        <v>0</v>
      </c>
      <c r="O124" s="61">
        <v>0</v>
      </c>
      <c r="P124" s="2" t="s">
        <v>351</v>
      </c>
      <c r="Q124" s="39" t="str">
        <f t="shared" si="2"/>
        <v>No es necesario diligenciar esta celda</v>
      </c>
      <c r="R124" s="39"/>
      <c r="S124" s="39" t="str">
        <f t="shared" si="3"/>
        <v>No es necesario diligenciar esta celda</v>
      </c>
    </row>
    <row r="125" spans="1:19" ht="93" customHeight="1" x14ac:dyDescent="0.35">
      <c r="A125" s="40" t="s">
        <v>364</v>
      </c>
      <c r="B125" s="2" t="s">
        <v>365</v>
      </c>
      <c r="C125" s="2" t="s">
        <v>366</v>
      </c>
      <c r="D125" s="2" t="s">
        <v>22</v>
      </c>
      <c r="E125" s="2" t="s">
        <v>22</v>
      </c>
      <c r="F125" s="2" t="s">
        <v>22</v>
      </c>
      <c r="G125" s="2" t="s">
        <v>23</v>
      </c>
      <c r="H125" s="201" t="s">
        <v>443</v>
      </c>
      <c r="I125" s="200" t="s">
        <v>444</v>
      </c>
      <c r="J125" s="5" t="s">
        <v>26</v>
      </c>
      <c r="K125" s="5" t="s">
        <v>247</v>
      </c>
      <c r="L125" s="59" t="s">
        <v>445</v>
      </c>
      <c r="M125" s="26">
        <v>2</v>
      </c>
      <c r="N125" s="65">
        <v>0</v>
      </c>
      <c r="O125" s="61">
        <v>0</v>
      </c>
      <c r="P125" s="2" t="s">
        <v>351</v>
      </c>
      <c r="Q125" s="39" t="str">
        <f t="shared" si="2"/>
        <v>No es necesario diligenciar esta celda</v>
      </c>
      <c r="R125" s="39"/>
      <c r="S125" s="39" t="str">
        <f t="shared" si="3"/>
        <v>No es necesario diligenciar esta celda</v>
      </c>
    </row>
    <row r="126" spans="1:19" ht="93" customHeight="1" x14ac:dyDescent="0.35">
      <c r="A126" s="40" t="s">
        <v>364</v>
      </c>
      <c r="B126" s="2" t="s">
        <v>365</v>
      </c>
      <c r="C126" s="2" t="s">
        <v>366</v>
      </c>
      <c r="D126" s="2" t="s">
        <v>22</v>
      </c>
      <c r="E126" s="2" t="s">
        <v>22</v>
      </c>
      <c r="F126" s="2" t="s">
        <v>22</v>
      </c>
      <c r="G126" s="2" t="s">
        <v>23</v>
      </c>
      <c r="H126" s="201"/>
      <c r="I126" s="200"/>
      <c r="J126" s="5" t="s">
        <v>44</v>
      </c>
      <c r="K126" s="5" t="s">
        <v>390</v>
      </c>
      <c r="L126" s="24" t="s">
        <v>446</v>
      </c>
      <c r="M126" s="5">
        <v>1</v>
      </c>
      <c r="N126" s="65">
        <v>0</v>
      </c>
      <c r="O126" s="61">
        <v>1</v>
      </c>
      <c r="P126" s="42" t="s">
        <v>447</v>
      </c>
      <c r="Q126" s="39" t="str">
        <f t="shared" si="2"/>
        <v>No es necesario diligenciar esta celda</v>
      </c>
      <c r="R126" s="39"/>
      <c r="S126" s="39" t="str">
        <f t="shared" si="3"/>
        <v>No es necesario diligenciar esta celda</v>
      </c>
    </row>
    <row r="127" spans="1:19" ht="93" customHeight="1" x14ac:dyDescent="0.35">
      <c r="A127" s="40" t="s">
        <v>364</v>
      </c>
      <c r="B127" s="2" t="s">
        <v>365</v>
      </c>
      <c r="C127" s="2" t="s">
        <v>366</v>
      </c>
      <c r="D127" s="2" t="s">
        <v>22</v>
      </c>
      <c r="E127" s="2" t="s">
        <v>22</v>
      </c>
      <c r="F127" s="2" t="s">
        <v>22</v>
      </c>
      <c r="G127" s="2" t="s">
        <v>23</v>
      </c>
      <c r="H127" s="201"/>
      <c r="I127" s="200"/>
      <c r="J127" s="5" t="s">
        <v>134</v>
      </c>
      <c r="K127" s="5" t="s">
        <v>247</v>
      </c>
      <c r="L127" s="24" t="s">
        <v>448</v>
      </c>
      <c r="M127" s="37">
        <v>1</v>
      </c>
      <c r="N127" s="61">
        <v>0.1</v>
      </c>
      <c r="O127" s="61">
        <v>0.25</v>
      </c>
      <c r="P127" s="2" t="s">
        <v>449</v>
      </c>
      <c r="Q127" s="39" t="str">
        <f t="shared" si="2"/>
        <v>No es necesario diligenciar esta celda</v>
      </c>
      <c r="R127" s="39"/>
      <c r="S127" s="39" t="str">
        <f t="shared" si="3"/>
        <v>No es necesario diligenciar esta celda</v>
      </c>
    </row>
  </sheetData>
  <sheetProtection deleteColumns="0" deleteRows="0"/>
  <protectedRanges>
    <protectedRange algorithmName="SHA-512" hashValue="joYNBMIQWqZ1vtZloVyHIYAjS6m9ZgzHmIPXqh37l6gi0qC8iq7A0zZwLqnfb7l4FTvwbcQqNuADXEbBimQb/g==" saltValue="ZqAQwpsqepajF0a5zbdlyw==" spinCount="100000" sqref="O96 A2:N127" name="Rango1"/>
    <protectedRange algorithmName="SHA-512" hashValue="joYNBMIQWqZ1vtZloVyHIYAjS6m9ZgzHmIPXqh37l6gi0qC8iq7A0zZwLqnfb7l4FTvwbcQqNuADXEbBimQb/g==" saltValue="ZqAQwpsqepajF0a5zbdlyw==" spinCount="100000" sqref="O113" name="Rango1_1"/>
  </protectedRanges>
  <autoFilter ref="A1:S127" xr:uid="{1EB8D1BE-98BA-4D01-983E-F222DB90DCAB}"/>
  <mergeCells count="55">
    <mergeCell ref="H110:H111"/>
    <mergeCell ref="I110:I111"/>
    <mergeCell ref="H117:H118"/>
    <mergeCell ref="I117:I118"/>
    <mergeCell ref="H125:H127"/>
    <mergeCell ref="I125:I127"/>
    <mergeCell ref="H90:H91"/>
    <mergeCell ref="I90:I91"/>
    <mergeCell ref="H96:H102"/>
    <mergeCell ref="I96:I102"/>
    <mergeCell ref="H103:H109"/>
    <mergeCell ref="I104:I107"/>
    <mergeCell ref="H76:H79"/>
    <mergeCell ref="I76:I79"/>
    <mergeCell ref="H80:H83"/>
    <mergeCell ref="I80:I83"/>
    <mergeCell ref="H84:H89"/>
    <mergeCell ref="I84:I89"/>
    <mergeCell ref="H63:H65"/>
    <mergeCell ref="I63:I65"/>
    <mergeCell ref="H66:H70"/>
    <mergeCell ref="I66:I70"/>
    <mergeCell ref="H74:H75"/>
    <mergeCell ref="I74:I75"/>
    <mergeCell ref="H54:H56"/>
    <mergeCell ref="I54:I56"/>
    <mergeCell ref="H57:H59"/>
    <mergeCell ref="I57:I59"/>
    <mergeCell ref="H60:H62"/>
    <mergeCell ref="I60:I62"/>
    <mergeCell ref="H42:H45"/>
    <mergeCell ref="I42:I45"/>
    <mergeCell ref="H47:H50"/>
    <mergeCell ref="I47:I50"/>
    <mergeCell ref="H51:H53"/>
    <mergeCell ref="I51:I53"/>
    <mergeCell ref="H30:H33"/>
    <mergeCell ref="I30:I33"/>
    <mergeCell ref="H34:H37"/>
    <mergeCell ref="I34:I37"/>
    <mergeCell ref="H38:H41"/>
    <mergeCell ref="I38:I41"/>
    <mergeCell ref="H19:H22"/>
    <mergeCell ref="I19:I22"/>
    <mergeCell ref="H23:H24"/>
    <mergeCell ref="I23:I24"/>
    <mergeCell ref="H25:H28"/>
    <mergeCell ref="I25:I28"/>
    <mergeCell ref="H14:H18"/>
    <mergeCell ref="I14:I18"/>
    <mergeCell ref="H2:H3"/>
    <mergeCell ref="I2:I3"/>
    <mergeCell ref="D6:D7"/>
    <mergeCell ref="H8:H13"/>
    <mergeCell ref="I8:I13"/>
  </mergeCells>
  <dataValidations count="1">
    <dataValidation type="list" allowBlank="1" showInputMessage="1" showErrorMessage="1" sqref="R2:R127" xr:uid="{57606714-DEB4-4692-A8B6-8F2C885439F6}">
      <formula1>"Normativas, Presupuesto y financiera, Fallas en gestión e implementación, Fallas en planeación, Coordinación interinstitucional, Decisiones de Alto Gobierno – Gobernanza, Concertaciones o consulta previa, No aplica"</formula1>
    </dataValidation>
  </dataValidations>
  <pageMargins left="0.7" right="0.7" top="0.75" bottom="0.75" header="0.3" footer="0.3"/>
  <pageSetup scale="2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701259AE-2FEC-4767-B062-D410E396A12B}">
          <x14:formula1>
            <xm:f>'Listas Desplegables'!$C$2:$C$7</xm:f>
          </x14:formula1>
          <xm:sqref>J2:J127</xm:sqref>
        </x14:dataValidation>
        <x14:dataValidation type="list" allowBlank="1" showInputMessage="1" showErrorMessage="1" xr:uid="{C324AA40-E40C-40A2-8F22-F438CE7D50D4}">
          <x14:formula1>
            <xm:f>'Listas Desplegables'!$B$2:$B$5</xm:f>
          </x14:formula1>
          <xm:sqref>C2:C127</xm:sqref>
        </x14:dataValidation>
        <x14:dataValidation type="list" allowBlank="1" showInputMessage="1" showErrorMessage="1" xr:uid="{AE374A29-1417-4ADA-9DA3-993DBE3CFB84}">
          <x14:formula1>
            <xm:f>'Listas Desplegables'!$A$2:$A$20</xm:f>
          </x14:formula1>
          <xm:sqref>B2:B127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DCE8F-B335-4407-A918-5545A015BE0D}">
  <sheetPr>
    <pageSetUpPr fitToPage="1"/>
  </sheetPr>
  <dimension ref="A1:U105"/>
  <sheetViews>
    <sheetView showGridLines="0" view="pageBreakPreview" topLeftCell="L1" zoomScale="90" zoomScaleNormal="100" zoomScaleSheetLayoutView="90" workbookViewId="0">
      <pane ySplit="3" topLeftCell="A88" activePane="bottomLeft" state="frozen"/>
      <selection pane="bottomLeft" activeCell="O3" sqref="O3"/>
    </sheetView>
  </sheetViews>
  <sheetFormatPr baseColWidth="10" defaultColWidth="9.1796875" defaultRowHeight="14.5" x14ac:dyDescent="0.35"/>
  <cols>
    <col min="1" max="4" width="35.453125" style="73" customWidth="1"/>
    <col min="5" max="5" width="35.453125" style="73" hidden="1" customWidth="1"/>
    <col min="6" max="6" width="41" style="73" customWidth="1"/>
    <col min="7" max="7" width="41" style="72" hidden="1" customWidth="1"/>
    <col min="8" max="8" width="30" style="72" hidden="1" customWidth="1"/>
    <col min="9" max="11" width="38.81640625" style="67" customWidth="1"/>
    <col min="12" max="12" width="27.1796875" style="67" bestFit="1" customWidth="1"/>
    <col min="13" max="13" width="27.453125" style="72" customWidth="1"/>
    <col min="14" max="14" width="25.54296875" style="72" bestFit="1" customWidth="1"/>
    <col min="15" max="15" width="28.7265625" style="72" customWidth="1"/>
    <col min="16" max="16" width="30.1796875" style="71" customWidth="1"/>
    <col min="17" max="17" width="38.26953125" style="71" customWidth="1"/>
    <col min="18" max="18" width="70.1796875" style="70" customWidth="1"/>
    <col min="19" max="21" width="70.1796875" style="69" customWidth="1"/>
    <col min="22" max="16384" width="9.1796875" style="68"/>
  </cols>
  <sheetData>
    <row r="1" spans="1:21" ht="75" customHeight="1" x14ac:dyDescent="0.35">
      <c r="A1" s="71"/>
      <c r="B1" s="151"/>
      <c r="C1" s="151"/>
      <c r="D1" s="202" t="s">
        <v>450</v>
      </c>
      <c r="E1" s="203"/>
      <c r="F1" s="203"/>
      <c r="G1" s="203"/>
      <c r="H1" s="203"/>
      <c r="I1" s="203"/>
      <c r="J1" s="203"/>
      <c r="K1" s="203"/>
      <c r="L1" s="203"/>
      <c r="M1" s="203"/>
      <c r="N1" s="203"/>
      <c r="O1" s="150"/>
    </row>
    <row r="2" spans="1:21" x14ac:dyDescent="0.35">
      <c r="A2" s="68"/>
      <c r="B2" s="68"/>
      <c r="C2" s="68"/>
      <c r="D2" s="68"/>
      <c r="E2" s="68"/>
      <c r="F2" s="68"/>
      <c r="G2" s="71"/>
      <c r="H2" s="71"/>
      <c r="I2" s="5"/>
      <c r="J2" s="5"/>
      <c r="K2" s="5"/>
      <c r="L2" s="5"/>
      <c r="M2" s="71"/>
      <c r="N2" s="71"/>
      <c r="O2" s="71"/>
    </row>
    <row r="3" spans="1:21" ht="128.25" customHeight="1" x14ac:dyDescent="0.35">
      <c r="A3" s="149" t="s">
        <v>0</v>
      </c>
      <c r="B3" s="149" t="s">
        <v>451</v>
      </c>
      <c r="C3" s="149" t="s">
        <v>452</v>
      </c>
      <c r="D3" s="149" t="s">
        <v>453</v>
      </c>
      <c r="E3" s="149" t="s">
        <v>454</v>
      </c>
      <c r="F3" s="149" t="s">
        <v>455</v>
      </c>
      <c r="G3" s="149" t="s">
        <v>6</v>
      </c>
      <c r="H3" s="149" t="s">
        <v>456</v>
      </c>
      <c r="I3" s="149" t="s">
        <v>8</v>
      </c>
      <c r="J3" s="149" t="s">
        <v>457</v>
      </c>
      <c r="K3" s="149" t="s">
        <v>458</v>
      </c>
      <c r="L3" s="149" t="s">
        <v>459</v>
      </c>
      <c r="M3" s="149" t="s">
        <v>11</v>
      </c>
      <c r="N3" s="149" t="s">
        <v>12</v>
      </c>
      <c r="O3" s="148" t="s">
        <v>460</v>
      </c>
      <c r="P3" s="147" t="s">
        <v>461</v>
      </c>
      <c r="Q3" s="147" t="s">
        <v>462</v>
      </c>
      <c r="R3" s="147" t="s">
        <v>463</v>
      </c>
      <c r="S3" s="147" t="s">
        <v>17</v>
      </c>
      <c r="T3" s="147" t="s">
        <v>464</v>
      </c>
      <c r="U3" s="147" t="s">
        <v>465</v>
      </c>
    </row>
    <row r="4" spans="1:21" s="74" customFormat="1" ht="33.75" customHeight="1" x14ac:dyDescent="0.35">
      <c r="A4" s="84" t="s">
        <v>466</v>
      </c>
      <c r="B4" s="121" t="s">
        <v>467</v>
      </c>
      <c r="C4" s="84" t="s">
        <v>468</v>
      </c>
      <c r="D4" s="84" t="s">
        <v>469</v>
      </c>
      <c r="E4" s="84" t="s">
        <v>470</v>
      </c>
      <c r="F4" s="84" t="s">
        <v>192</v>
      </c>
      <c r="G4" s="84" t="s">
        <v>471</v>
      </c>
      <c r="H4" s="84" t="s">
        <v>472</v>
      </c>
      <c r="I4" s="84" t="s">
        <v>473</v>
      </c>
      <c r="J4" s="121" t="s">
        <v>44</v>
      </c>
      <c r="K4" s="121" t="s">
        <v>474</v>
      </c>
      <c r="L4" s="84">
        <v>5000</v>
      </c>
      <c r="M4" s="84" t="s">
        <v>473</v>
      </c>
      <c r="N4" s="84">
        <v>5000</v>
      </c>
      <c r="O4" s="76">
        <v>500</v>
      </c>
      <c r="P4" s="146">
        <v>0</v>
      </c>
      <c r="Q4" s="88" t="s">
        <v>475</v>
      </c>
      <c r="R4" s="76" t="s">
        <v>476</v>
      </c>
      <c r="S4" s="76" t="s">
        <v>61</v>
      </c>
      <c r="T4" s="76" t="s">
        <v>477</v>
      </c>
      <c r="U4" s="76" t="s">
        <v>478</v>
      </c>
    </row>
    <row r="5" spans="1:21" s="74" customFormat="1" ht="116" x14ac:dyDescent="0.35">
      <c r="A5" s="84" t="s">
        <v>466</v>
      </c>
      <c r="B5" s="121" t="s">
        <v>467</v>
      </c>
      <c r="C5" s="84" t="s">
        <v>468</v>
      </c>
      <c r="D5" s="84" t="s">
        <v>469</v>
      </c>
      <c r="E5" s="84" t="s">
        <v>470</v>
      </c>
      <c r="F5" s="84" t="s">
        <v>192</v>
      </c>
      <c r="G5" s="84" t="s">
        <v>471</v>
      </c>
      <c r="H5" s="84" t="s">
        <v>479</v>
      </c>
      <c r="I5" s="84" t="s">
        <v>480</v>
      </c>
      <c r="J5" s="121" t="s">
        <v>26</v>
      </c>
      <c r="K5" s="121" t="s">
        <v>474</v>
      </c>
      <c r="L5" s="84">
        <v>65</v>
      </c>
      <c r="M5" s="84" t="s">
        <v>480</v>
      </c>
      <c r="N5" s="84">
        <v>65</v>
      </c>
      <c r="O5" s="76">
        <v>5</v>
      </c>
      <c r="P5" s="61">
        <v>10</v>
      </c>
      <c r="Q5" s="188" t="s">
        <v>481</v>
      </c>
      <c r="R5" s="76" t="s">
        <v>482</v>
      </c>
      <c r="S5" s="76" t="s">
        <v>48</v>
      </c>
      <c r="T5" s="76"/>
      <c r="U5" s="76"/>
    </row>
    <row r="6" spans="1:21" s="74" customFormat="1" ht="72.5" x14ac:dyDescent="0.35">
      <c r="A6" s="84" t="s">
        <v>466</v>
      </c>
      <c r="B6" s="121" t="s">
        <v>467</v>
      </c>
      <c r="C6" s="84" t="s">
        <v>468</v>
      </c>
      <c r="D6" s="84" t="s">
        <v>469</v>
      </c>
      <c r="E6" s="84" t="s">
        <v>470</v>
      </c>
      <c r="F6" s="84" t="s">
        <v>192</v>
      </c>
      <c r="G6" s="84" t="s">
        <v>471</v>
      </c>
      <c r="H6" s="84" t="s">
        <v>483</v>
      </c>
      <c r="I6" s="84" t="s">
        <v>484</v>
      </c>
      <c r="J6" s="121" t="s">
        <v>26</v>
      </c>
      <c r="K6" s="121" t="s">
        <v>474</v>
      </c>
      <c r="L6" s="84">
        <v>4</v>
      </c>
      <c r="M6" s="84" t="s">
        <v>484</v>
      </c>
      <c r="N6" s="84">
        <v>4</v>
      </c>
      <c r="O6" s="76">
        <v>0</v>
      </c>
      <c r="P6" s="146">
        <v>0</v>
      </c>
      <c r="Q6" s="88" t="s">
        <v>485</v>
      </c>
      <c r="R6" s="76" t="s">
        <v>486</v>
      </c>
      <c r="S6" s="76" t="s">
        <v>48</v>
      </c>
      <c r="T6" s="76"/>
      <c r="U6" s="76"/>
    </row>
    <row r="7" spans="1:21" s="74" customFormat="1" ht="70" x14ac:dyDescent="0.35">
      <c r="A7" s="84" t="s">
        <v>466</v>
      </c>
      <c r="B7" s="121" t="s">
        <v>467</v>
      </c>
      <c r="C7" s="84" t="s">
        <v>468</v>
      </c>
      <c r="D7" s="84" t="s">
        <v>469</v>
      </c>
      <c r="E7" s="84" t="s">
        <v>470</v>
      </c>
      <c r="F7" s="84" t="s">
        <v>192</v>
      </c>
      <c r="G7" s="84" t="s">
        <v>471</v>
      </c>
      <c r="H7" s="84" t="s">
        <v>487</v>
      </c>
      <c r="I7" s="84" t="s">
        <v>488</v>
      </c>
      <c r="J7" s="121" t="s">
        <v>44</v>
      </c>
      <c r="K7" s="121" t="s">
        <v>474</v>
      </c>
      <c r="L7" s="84">
        <v>4</v>
      </c>
      <c r="M7" s="84" t="s">
        <v>488</v>
      </c>
      <c r="N7" s="84">
        <v>4</v>
      </c>
      <c r="O7" s="76">
        <v>0</v>
      </c>
      <c r="P7" s="146">
        <v>0</v>
      </c>
      <c r="Q7" s="88" t="s">
        <v>485</v>
      </c>
      <c r="R7" s="76" t="s">
        <v>489</v>
      </c>
      <c r="S7" s="76" t="s">
        <v>48</v>
      </c>
      <c r="T7" s="76"/>
      <c r="U7" s="76"/>
    </row>
    <row r="8" spans="1:21" s="74" customFormat="1" ht="56" x14ac:dyDescent="0.35">
      <c r="A8" s="84" t="s">
        <v>466</v>
      </c>
      <c r="B8" s="121" t="s">
        <v>467</v>
      </c>
      <c r="C8" s="84" t="s">
        <v>468</v>
      </c>
      <c r="D8" s="84" t="s">
        <v>469</v>
      </c>
      <c r="E8" s="84" t="s">
        <v>470</v>
      </c>
      <c r="F8" s="84" t="s">
        <v>192</v>
      </c>
      <c r="G8" s="84" t="s">
        <v>471</v>
      </c>
      <c r="H8" s="84" t="s">
        <v>490</v>
      </c>
      <c r="I8" s="84" t="s">
        <v>491</v>
      </c>
      <c r="J8" s="121" t="s">
        <v>26</v>
      </c>
      <c r="K8" s="121" t="s">
        <v>474</v>
      </c>
      <c r="L8" s="84">
        <v>4</v>
      </c>
      <c r="M8" s="84" t="s">
        <v>491</v>
      </c>
      <c r="N8" s="84">
        <v>4</v>
      </c>
      <c r="O8" s="76">
        <v>0</v>
      </c>
      <c r="P8" s="146">
        <v>0</v>
      </c>
      <c r="Q8" s="88" t="s">
        <v>485</v>
      </c>
      <c r="R8" s="76"/>
      <c r="S8" s="76" t="s">
        <v>48</v>
      </c>
      <c r="T8" s="76"/>
      <c r="U8" s="76"/>
    </row>
    <row r="9" spans="1:21" s="74" customFormat="1" ht="56" x14ac:dyDescent="0.35">
      <c r="A9" s="84" t="s">
        <v>466</v>
      </c>
      <c r="B9" s="121" t="s">
        <v>467</v>
      </c>
      <c r="C9" s="84" t="s">
        <v>468</v>
      </c>
      <c r="D9" s="84" t="s">
        <v>469</v>
      </c>
      <c r="E9" s="84" t="s">
        <v>470</v>
      </c>
      <c r="F9" s="84" t="s">
        <v>192</v>
      </c>
      <c r="G9" s="84" t="s">
        <v>471</v>
      </c>
      <c r="H9" s="84" t="s">
        <v>492</v>
      </c>
      <c r="I9" s="84" t="s">
        <v>493</v>
      </c>
      <c r="J9" s="121" t="s">
        <v>44</v>
      </c>
      <c r="K9" s="121" t="s">
        <v>474</v>
      </c>
      <c r="L9" s="84">
        <v>400</v>
      </c>
      <c r="M9" s="84" t="s">
        <v>493</v>
      </c>
      <c r="N9" s="84">
        <v>400</v>
      </c>
      <c r="O9" s="76">
        <v>0</v>
      </c>
      <c r="P9" s="146">
        <v>0</v>
      </c>
      <c r="Q9" s="88" t="s">
        <v>485</v>
      </c>
      <c r="R9" s="76"/>
      <c r="S9" s="76" t="s">
        <v>48</v>
      </c>
      <c r="T9" s="76"/>
      <c r="U9" s="76"/>
    </row>
    <row r="10" spans="1:21" s="74" customFormat="1" ht="72.5" x14ac:dyDescent="0.35">
      <c r="A10" s="84" t="s">
        <v>466</v>
      </c>
      <c r="B10" s="121" t="s">
        <v>467</v>
      </c>
      <c r="C10" s="84" t="s">
        <v>468</v>
      </c>
      <c r="D10" s="84" t="s">
        <v>469</v>
      </c>
      <c r="E10" s="84" t="s">
        <v>470</v>
      </c>
      <c r="F10" s="84" t="s">
        <v>192</v>
      </c>
      <c r="G10" s="84" t="s">
        <v>471</v>
      </c>
      <c r="H10" s="84" t="s">
        <v>494</v>
      </c>
      <c r="I10" s="84" t="s">
        <v>495</v>
      </c>
      <c r="J10" s="121" t="s">
        <v>44</v>
      </c>
      <c r="K10" s="121" t="s">
        <v>474</v>
      </c>
      <c r="L10" s="84">
        <v>400</v>
      </c>
      <c r="M10" s="84" t="s">
        <v>495</v>
      </c>
      <c r="N10" s="84">
        <v>400</v>
      </c>
      <c r="O10" s="76">
        <v>0</v>
      </c>
      <c r="P10" s="182">
        <v>22</v>
      </c>
      <c r="Q10" s="188" t="s">
        <v>481</v>
      </c>
      <c r="R10" s="76" t="s">
        <v>496</v>
      </c>
      <c r="S10" s="76" t="s">
        <v>48</v>
      </c>
      <c r="T10" s="76"/>
      <c r="U10" s="76"/>
    </row>
    <row r="11" spans="1:21" s="74" customFormat="1" ht="58" x14ac:dyDescent="0.35">
      <c r="A11" s="84" t="s">
        <v>466</v>
      </c>
      <c r="B11" s="121" t="s">
        <v>467</v>
      </c>
      <c r="C11" s="84" t="s">
        <v>468</v>
      </c>
      <c r="D11" s="84" t="s">
        <v>469</v>
      </c>
      <c r="E11" s="84" t="s">
        <v>470</v>
      </c>
      <c r="F11" s="84" t="s">
        <v>192</v>
      </c>
      <c r="G11" s="84" t="s">
        <v>471</v>
      </c>
      <c r="H11" s="84" t="s">
        <v>497</v>
      </c>
      <c r="I11" s="84" t="s">
        <v>498</v>
      </c>
      <c r="J11" s="121" t="s">
        <v>499</v>
      </c>
      <c r="K11" s="121" t="s">
        <v>474</v>
      </c>
      <c r="L11" s="84">
        <v>55</v>
      </c>
      <c r="M11" s="84" t="s">
        <v>498</v>
      </c>
      <c r="N11" s="84">
        <v>55</v>
      </c>
      <c r="O11" s="76">
        <v>0</v>
      </c>
      <c r="P11" s="61">
        <v>0</v>
      </c>
      <c r="Q11" s="88" t="s">
        <v>485</v>
      </c>
      <c r="R11" s="76" t="s">
        <v>500</v>
      </c>
      <c r="S11" s="76" t="s">
        <v>48</v>
      </c>
      <c r="T11" s="76"/>
      <c r="U11" s="76"/>
    </row>
    <row r="12" spans="1:21" s="74" customFormat="1" ht="87" x14ac:dyDescent="0.35">
      <c r="A12" s="84" t="s">
        <v>466</v>
      </c>
      <c r="B12" s="121" t="s">
        <v>467</v>
      </c>
      <c r="C12" s="84" t="s">
        <v>468</v>
      </c>
      <c r="D12" s="84" t="s">
        <v>469</v>
      </c>
      <c r="E12" s="84" t="s">
        <v>470</v>
      </c>
      <c r="F12" s="84" t="s">
        <v>192</v>
      </c>
      <c r="G12" s="84" t="s">
        <v>471</v>
      </c>
      <c r="H12" s="84" t="s">
        <v>501</v>
      </c>
      <c r="I12" s="84" t="s">
        <v>502</v>
      </c>
      <c r="J12" s="121" t="s">
        <v>26</v>
      </c>
      <c r="K12" s="121" t="s">
        <v>474</v>
      </c>
      <c r="L12" s="84">
        <v>3800</v>
      </c>
      <c r="M12" s="84" t="s">
        <v>502</v>
      </c>
      <c r="N12" s="84">
        <v>3800</v>
      </c>
      <c r="O12" s="76">
        <v>0</v>
      </c>
      <c r="P12" s="61">
        <v>0</v>
      </c>
      <c r="Q12" s="88" t="s">
        <v>485</v>
      </c>
      <c r="R12" s="76" t="s">
        <v>503</v>
      </c>
      <c r="S12" s="76" t="s">
        <v>48</v>
      </c>
      <c r="T12" s="76"/>
      <c r="U12" s="76"/>
    </row>
    <row r="13" spans="1:21" s="74" customFormat="1" ht="58" x14ac:dyDescent="0.35">
      <c r="A13" s="84" t="s">
        <v>466</v>
      </c>
      <c r="B13" s="121" t="s">
        <v>467</v>
      </c>
      <c r="C13" s="84" t="s">
        <v>468</v>
      </c>
      <c r="D13" s="84" t="s">
        <v>469</v>
      </c>
      <c r="E13" s="84" t="s">
        <v>470</v>
      </c>
      <c r="F13" s="84" t="s">
        <v>192</v>
      </c>
      <c r="G13" s="84" t="s">
        <v>471</v>
      </c>
      <c r="H13" s="84" t="s">
        <v>504</v>
      </c>
      <c r="I13" s="84" t="s">
        <v>505</v>
      </c>
      <c r="J13" s="121" t="s">
        <v>44</v>
      </c>
      <c r="K13" s="121" t="s">
        <v>474</v>
      </c>
      <c r="L13" s="84">
        <v>150</v>
      </c>
      <c r="M13" s="84" t="s">
        <v>505</v>
      </c>
      <c r="N13" s="84">
        <v>150</v>
      </c>
      <c r="O13" s="76">
        <v>0</v>
      </c>
      <c r="P13" s="61">
        <v>0</v>
      </c>
      <c r="Q13" s="88" t="s">
        <v>485</v>
      </c>
      <c r="R13" s="76" t="s">
        <v>506</v>
      </c>
      <c r="S13" s="76" t="s">
        <v>48</v>
      </c>
      <c r="T13" s="76"/>
      <c r="U13" s="76"/>
    </row>
    <row r="14" spans="1:21" s="74" customFormat="1" ht="101.5" x14ac:dyDescent="0.35">
      <c r="A14" s="84" t="s">
        <v>466</v>
      </c>
      <c r="B14" s="121" t="s">
        <v>467</v>
      </c>
      <c r="C14" s="84" t="s">
        <v>468</v>
      </c>
      <c r="D14" s="84" t="s">
        <v>469</v>
      </c>
      <c r="E14" s="84" t="s">
        <v>470</v>
      </c>
      <c r="F14" s="84" t="s">
        <v>192</v>
      </c>
      <c r="G14" s="84" t="s">
        <v>471</v>
      </c>
      <c r="H14" s="84" t="s">
        <v>507</v>
      </c>
      <c r="I14" s="84" t="s">
        <v>508</v>
      </c>
      <c r="J14" s="121" t="s">
        <v>26</v>
      </c>
      <c r="K14" s="121" t="s">
        <v>474</v>
      </c>
      <c r="L14" s="84">
        <v>1050</v>
      </c>
      <c r="M14" s="84" t="s">
        <v>508</v>
      </c>
      <c r="N14" s="84">
        <v>1050</v>
      </c>
      <c r="O14" s="76">
        <v>250</v>
      </c>
      <c r="P14" s="61">
        <v>73</v>
      </c>
      <c r="Q14" s="88" t="s">
        <v>475</v>
      </c>
      <c r="R14" s="76" t="s">
        <v>509</v>
      </c>
      <c r="S14" s="76" t="s">
        <v>510</v>
      </c>
      <c r="T14" s="76" t="s">
        <v>511</v>
      </c>
      <c r="U14" s="76" t="s">
        <v>512</v>
      </c>
    </row>
    <row r="15" spans="1:21" s="74" customFormat="1" ht="58" x14ac:dyDescent="0.35">
      <c r="A15" s="84" t="s">
        <v>466</v>
      </c>
      <c r="B15" s="121" t="s">
        <v>467</v>
      </c>
      <c r="C15" s="84" t="s">
        <v>468</v>
      </c>
      <c r="D15" s="84" t="s">
        <v>469</v>
      </c>
      <c r="E15" s="84" t="s">
        <v>470</v>
      </c>
      <c r="F15" s="84" t="s">
        <v>192</v>
      </c>
      <c r="G15" s="84" t="s">
        <v>471</v>
      </c>
      <c r="H15" s="84" t="s">
        <v>513</v>
      </c>
      <c r="I15" s="84" t="s">
        <v>514</v>
      </c>
      <c r="J15" s="121" t="s">
        <v>26</v>
      </c>
      <c r="K15" s="121" t="s">
        <v>474</v>
      </c>
      <c r="L15" s="84">
        <v>70</v>
      </c>
      <c r="M15" s="84" t="s">
        <v>514</v>
      </c>
      <c r="N15" s="84">
        <v>70</v>
      </c>
      <c r="O15" s="76">
        <v>15</v>
      </c>
      <c r="P15" s="61">
        <v>8</v>
      </c>
      <c r="Q15" s="88" t="s">
        <v>515</v>
      </c>
      <c r="R15" s="76" t="s">
        <v>516</v>
      </c>
      <c r="S15" s="76" t="s">
        <v>48</v>
      </c>
      <c r="T15" s="76" t="s">
        <v>48</v>
      </c>
      <c r="U15" s="76" t="s">
        <v>48</v>
      </c>
    </row>
    <row r="16" spans="1:21" s="74" customFormat="1" ht="56" x14ac:dyDescent="0.35">
      <c r="A16" s="84" t="s">
        <v>466</v>
      </c>
      <c r="B16" s="121" t="s">
        <v>467</v>
      </c>
      <c r="C16" s="84" t="s">
        <v>468</v>
      </c>
      <c r="D16" s="84" t="s">
        <v>469</v>
      </c>
      <c r="E16" s="84" t="s">
        <v>470</v>
      </c>
      <c r="F16" s="84" t="s">
        <v>192</v>
      </c>
      <c r="G16" s="84" t="s">
        <v>471</v>
      </c>
      <c r="H16" s="84" t="s">
        <v>517</v>
      </c>
      <c r="I16" s="84" t="s">
        <v>518</v>
      </c>
      <c r="J16" s="121" t="s">
        <v>44</v>
      </c>
      <c r="K16" s="121" t="s">
        <v>474</v>
      </c>
      <c r="L16" s="84">
        <v>20</v>
      </c>
      <c r="M16" s="84" t="s">
        <v>518</v>
      </c>
      <c r="N16" s="84">
        <v>20</v>
      </c>
      <c r="O16" s="76">
        <v>3</v>
      </c>
      <c r="P16" s="61">
        <v>0</v>
      </c>
      <c r="Q16" s="88" t="s">
        <v>475</v>
      </c>
      <c r="R16" s="76" t="s">
        <v>519</v>
      </c>
      <c r="S16" s="76" t="s">
        <v>520</v>
      </c>
      <c r="T16" s="76" t="s">
        <v>521</v>
      </c>
      <c r="U16" s="76" t="s">
        <v>522</v>
      </c>
    </row>
    <row r="17" spans="1:21" s="74" customFormat="1" ht="70" x14ac:dyDescent="0.35">
      <c r="A17" s="84" t="s">
        <v>466</v>
      </c>
      <c r="B17" s="121" t="s">
        <v>467</v>
      </c>
      <c r="C17" s="84" t="s">
        <v>468</v>
      </c>
      <c r="D17" s="84" t="s">
        <v>469</v>
      </c>
      <c r="E17" s="84" t="s">
        <v>470</v>
      </c>
      <c r="F17" s="84" t="s">
        <v>192</v>
      </c>
      <c r="G17" s="84" t="s">
        <v>471</v>
      </c>
      <c r="H17" s="84" t="s">
        <v>523</v>
      </c>
      <c r="I17" s="84" t="s">
        <v>524</v>
      </c>
      <c r="J17" s="121" t="s">
        <v>44</v>
      </c>
      <c r="K17" s="121" t="s">
        <v>474</v>
      </c>
      <c r="L17" s="84">
        <v>3000</v>
      </c>
      <c r="M17" s="84" t="s">
        <v>524</v>
      </c>
      <c r="N17" s="84">
        <v>3000</v>
      </c>
      <c r="O17" s="76">
        <v>0</v>
      </c>
      <c r="P17" s="61">
        <v>0</v>
      </c>
      <c r="Q17" s="88" t="s">
        <v>485</v>
      </c>
      <c r="R17" s="76" t="s">
        <v>525</v>
      </c>
      <c r="S17" s="76" t="s">
        <v>48</v>
      </c>
      <c r="T17" s="76" t="s">
        <v>48</v>
      </c>
      <c r="U17" s="76" t="s">
        <v>48</v>
      </c>
    </row>
    <row r="18" spans="1:21" s="74" customFormat="1" ht="58" x14ac:dyDescent="0.35">
      <c r="A18" s="84" t="s">
        <v>466</v>
      </c>
      <c r="B18" s="121" t="s">
        <v>467</v>
      </c>
      <c r="C18" s="84" t="s">
        <v>468</v>
      </c>
      <c r="D18" s="84" t="s">
        <v>469</v>
      </c>
      <c r="E18" s="84" t="s">
        <v>470</v>
      </c>
      <c r="F18" s="84" t="s">
        <v>192</v>
      </c>
      <c r="G18" s="84" t="s">
        <v>471</v>
      </c>
      <c r="H18" s="84" t="s">
        <v>526</v>
      </c>
      <c r="I18" s="84" t="s">
        <v>527</v>
      </c>
      <c r="J18" s="121" t="s">
        <v>44</v>
      </c>
      <c r="K18" s="121" t="s">
        <v>474</v>
      </c>
      <c r="L18" s="84">
        <v>5</v>
      </c>
      <c r="M18" s="84" t="s">
        <v>527</v>
      </c>
      <c r="N18" s="84">
        <v>5</v>
      </c>
      <c r="O18" s="76">
        <v>0</v>
      </c>
      <c r="P18" s="61">
        <v>0</v>
      </c>
      <c r="Q18" s="88" t="s">
        <v>485</v>
      </c>
      <c r="R18" s="76" t="s">
        <v>528</v>
      </c>
      <c r="S18" s="76" t="s">
        <v>344</v>
      </c>
      <c r="T18" s="76" t="s">
        <v>529</v>
      </c>
      <c r="U18" s="76" t="s">
        <v>530</v>
      </c>
    </row>
    <row r="19" spans="1:21" s="74" customFormat="1" ht="70" x14ac:dyDescent="0.35">
      <c r="A19" s="84" t="s">
        <v>466</v>
      </c>
      <c r="B19" s="121" t="s">
        <v>467</v>
      </c>
      <c r="C19" s="84" t="s">
        <v>468</v>
      </c>
      <c r="D19" s="84" t="s">
        <v>469</v>
      </c>
      <c r="E19" s="84" t="s">
        <v>470</v>
      </c>
      <c r="F19" s="84" t="s">
        <v>192</v>
      </c>
      <c r="G19" s="84" t="s">
        <v>471</v>
      </c>
      <c r="H19" s="84" t="s">
        <v>531</v>
      </c>
      <c r="I19" s="84" t="s">
        <v>532</v>
      </c>
      <c r="J19" s="121" t="s">
        <v>44</v>
      </c>
      <c r="K19" s="121" t="s">
        <v>474</v>
      </c>
      <c r="L19" s="84">
        <v>50</v>
      </c>
      <c r="M19" s="84" t="s">
        <v>532</v>
      </c>
      <c r="N19" s="84">
        <v>50</v>
      </c>
      <c r="O19" s="76">
        <v>5</v>
      </c>
      <c r="P19" s="174">
        <v>5</v>
      </c>
      <c r="Q19" s="88" t="s">
        <v>515</v>
      </c>
      <c r="R19" s="76" t="s">
        <v>533</v>
      </c>
      <c r="S19" s="76" t="s">
        <v>510</v>
      </c>
      <c r="T19" s="76" t="s">
        <v>534</v>
      </c>
      <c r="U19" s="76" t="s">
        <v>535</v>
      </c>
    </row>
    <row r="20" spans="1:21" s="74" customFormat="1" ht="72.5" x14ac:dyDescent="0.35">
      <c r="A20" s="84" t="s">
        <v>466</v>
      </c>
      <c r="B20" s="121" t="s">
        <v>467</v>
      </c>
      <c r="C20" s="84" t="s">
        <v>468</v>
      </c>
      <c r="D20" s="84" t="s">
        <v>469</v>
      </c>
      <c r="E20" s="84" t="s">
        <v>470</v>
      </c>
      <c r="F20" s="84" t="s">
        <v>192</v>
      </c>
      <c r="G20" s="84" t="s">
        <v>471</v>
      </c>
      <c r="H20" s="84" t="s">
        <v>536</v>
      </c>
      <c r="I20" s="84" t="s">
        <v>537</v>
      </c>
      <c r="J20" s="121" t="s">
        <v>44</v>
      </c>
      <c r="K20" s="121" t="s">
        <v>474</v>
      </c>
      <c r="L20" s="84">
        <v>15000</v>
      </c>
      <c r="M20" s="84" t="s">
        <v>537</v>
      </c>
      <c r="N20" s="84">
        <v>15000</v>
      </c>
      <c r="O20" s="76">
        <v>0</v>
      </c>
      <c r="P20" s="61">
        <v>0</v>
      </c>
      <c r="Q20" s="88" t="s">
        <v>485</v>
      </c>
      <c r="R20" s="76" t="s">
        <v>538</v>
      </c>
      <c r="S20" s="76" t="s">
        <v>48</v>
      </c>
      <c r="T20" s="76" t="s">
        <v>48</v>
      </c>
      <c r="U20" s="76" t="s">
        <v>48</v>
      </c>
    </row>
    <row r="21" spans="1:21" s="74" customFormat="1" ht="58" x14ac:dyDescent="0.35">
      <c r="A21" s="84" t="s">
        <v>539</v>
      </c>
      <c r="B21" s="131" t="s">
        <v>540</v>
      </c>
      <c r="C21" s="84" t="s">
        <v>468</v>
      </c>
      <c r="D21" s="84" t="s">
        <v>469</v>
      </c>
      <c r="E21" s="84" t="s">
        <v>470</v>
      </c>
      <c r="F21" s="84" t="s">
        <v>541</v>
      </c>
      <c r="G21" s="84" t="s">
        <v>542</v>
      </c>
      <c r="H21" s="84" t="s">
        <v>543</v>
      </c>
      <c r="I21" s="84" t="s">
        <v>544</v>
      </c>
      <c r="J21" s="130" t="s">
        <v>26</v>
      </c>
      <c r="K21" s="130" t="s">
        <v>545</v>
      </c>
      <c r="L21" s="123">
        <v>1</v>
      </c>
      <c r="M21" s="84" t="s">
        <v>546</v>
      </c>
      <c r="N21" s="123">
        <v>1</v>
      </c>
      <c r="O21" s="76">
        <v>0</v>
      </c>
      <c r="P21" s="145">
        <v>0</v>
      </c>
      <c r="Q21" s="133" t="s">
        <v>485</v>
      </c>
      <c r="R21" s="141" t="s">
        <v>547</v>
      </c>
      <c r="S21" s="130" t="s">
        <v>48</v>
      </c>
      <c r="T21" s="141" t="s">
        <v>548</v>
      </c>
      <c r="U21" s="141" t="s">
        <v>48</v>
      </c>
    </row>
    <row r="22" spans="1:21" s="74" customFormat="1" ht="58" x14ac:dyDescent="0.35">
      <c r="A22" s="84" t="s">
        <v>539</v>
      </c>
      <c r="B22" s="131" t="s">
        <v>540</v>
      </c>
      <c r="C22" s="84" t="s">
        <v>468</v>
      </c>
      <c r="D22" s="84" t="s">
        <v>469</v>
      </c>
      <c r="E22" s="84" t="s">
        <v>470</v>
      </c>
      <c r="F22" s="84" t="s">
        <v>541</v>
      </c>
      <c r="G22" s="84" t="s">
        <v>542</v>
      </c>
      <c r="H22" s="84" t="s">
        <v>549</v>
      </c>
      <c r="I22" s="84" t="s">
        <v>550</v>
      </c>
      <c r="J22" s="130" t="s">
        <v>26</v>
      </c>
      <c r="K22" s="130" t="s">
        <v>551</v>
      </c>
      <c r="L22" s="123">
        <v>1</v>
      </c>
      <c r="M22" s="84" t="s">
        <v>552</v>
      </c>
      <c r="N22" s="123">
        <v>1</v>
      </c>
      <c r="O22" s="76">
        <v>0</v>
      </c>
      <c r="P22" s="145">
        <v>0</v>
      </c>
      <c r="Q22" s="133" t="s">
        <v>485</v>
      </c>
      <c r="R22" s="130" t="s">
        <v>553</v>
      </c>
      <c r="S22" s="130" t="s">
        <v>48</v>
      </c>
      <c r="T22" s="141" t="s">
        <v>548</v>
      </c>
      <c r="U22" s="140" t="s">
        <v>48</v>
      </c>
    </row>
    <row r="23" spans="1:21" s="74" customFormat="1" ht="42" x14ac:dyDescent="0.35">
      <c r="A23" s="84" t="s">
        <v>539</v>
      </c>
      <c r="B23" s="131" t="s">
        <v>540</v>
      </c>
      <c r="C23" s="84" t="s">
        <v>468</v>
      </c>
      <c r="D23" s="84" t="s">
        <v>469</v>
      </c>
      <c r="E23" s="84" t="s">
        <v>470</v>
      </c>
      <c r="F23" s="84" t="s">
        <v>554</v>
      </c>
      <c r="G23" s="84" t="s">
        <v>555</v>
      </c>
      <c r="H23" s="84" t="s">
        <v>556</v>
      </c>
      <c r="I23" s="84" t="s">
        <v>557</v>
      </c>
      <c r="J23" s="130" t="s">
        <v>26</v>
      </c>
      <c r="K23" s="130" t="s">
        <v>48</v>
      </c>
      <c r="L23" s="84">
        <v>100000</v>
      </c>
      <c r="M23" s="84" t="s">
        <v>558</v>
      </c>
      <c r="N23" s="84">
        <v>100000</v>
      </c>
      <c r="O23" s="76">
        <v>0</v>
      </c>
      <c r="P23" s="141">
        <v>0</v>
      </c>
      <c r="Q23" s="133" t="s">
        <v>485</v>
      </c>
      <c r="R23" s="130"/>
      <c r="S23" s="130"/>
      <c r="T23" s="130"/>
      <c r="U23" s="130"/>
    </row>
    <row r="24" spans="1:21" s="74" customFormat="1" ht="84" x14ac:dyDescent="0.35">
      <c r="A24" s="84" t="s">
        <v>539</v>
      </c>
      <c r="B24" s="131" t="s">
        <v>540</v>
      </c>
      <c r="C24" s="84" t="s">
        <v>468</v>
      </c>
      <c r="D24" s="84" t="s">
        <v>469</v>
      </c>
      <c r="E24" s="84" t="s">
        <v>470</v>
      </c>
      <c r="F24" s="84" t="s">
        <v>554</v>
      </c>
      <c r="G24" s="84" t="s">
        <v>555</v>
      </c>
      <c r="H24" s="84" t="s">
        <v>556</v>
      </c>
      <c r="I24" s="84" t="s">
        <v>559</v>
      </c>
      <c r="J24" s="130" t="s">
        <v>26</v>
      </c>
      <c r="K24" s="130" t="s">
        <v>545</v>
      </c>
      <c r="L24" s="138">
        <v>0.19750000000000001</v>
      </c>
      <c r="M24" s="84" t="s">
        <v>560</v>
      </c>
      <c r="N24" s="84">
        <v>19.75</v>
      </c>
      <c r="O24" s="130">
        <v>19.75</v>
      </c>
      <c r="P24" s="130">
        <v>19.75</v>
      </c>
      <c r="Q24" s="133" t="s">
        <v>515</v>
      </c>
      <c r="R24" s="130" t="s">
        <v>561</v>
      </c>
      <c r="S24" s="130" t="s">
        <v>48</v>
      </c>
      <c r="T24" s="141" t="s">
        <v>548</v>
      </c>
      <c r="U24" s="140" t="s">
        <v>48</v>
      </c>
    </row>
    <row r="25" spans="1:21" s="74" customFormat="1" ht="101.5" x14ac:dyDescent="0.35">
      <c r="A25" s="84" t="s">
        <v>539</v>
      </c>
      <c r="B25" s="131" t="s">
        <v>540</v>
      </c>
      <c r="C25" s="84" t="s">
        <v>468</v>
      </c>
      <c r="D25" s="84" t="s">
        <v>469</v>
      </c>
      <c r="E25" s="84" t="s">
        <v>470</v>
      </c>
      <c r="F25" s="84" t="s">
        <v>562</v>
      </c>
      <c r="G25" s="84" t="s">
        <v>563</v>
      </c>
      <c r="H25" s="84" t="s">
        <v>564</v>
      </c>
      <c r="I25" s="84" t="s">
        <v>565</v>
      </c>
      <c r="J25" s="130" t="s">
        <v>26</v>
      </c>
      <c r="K25" s="130" t="s">
        <v>545</v>
      </c>
      <c r="L25" s="84">
        <v>346</v>
      </c>
      <c r="M25" s="84" t="s">
        <v>565</v>
      </c>
      <c r="N25" s="84">
        <v>346</v>
      </c>
      <c r="O25" s="76">
        <v>0</v>
      </c>
      <c r="P25" s="130">
        <v>0</v>
      </c>
      <c r="Q25" s="133" t="s">
        <v>485</v>
      </c>
      <c r="R25" s="130" t="s">
        <v>566</v>
      </c>
      <c r="S25" s="130" t="s">
        <v>48</v>
      </c>
      <c r="T25" s="141" t="s">
        <v>548</v>
      </c>
      <c r="U25" s="140" t="s">
        <v>48</v>
      </c>
    </row>
    <row r="26" spans="1:21" s="74" customFormat="1" ht="70" x14ac:dyDescent="0.35">
      <c r="A26" s="84" t="s">
        <v>539</v>
      </c>
      <c r="B26" s="131" t="s">
        <v>540</v>
      </c>
      <c r="C26" s="84" t="s">
        <v>468</v>
      </c>
      <c r="D26" s="84" t="s">
        <v>469</v>
      </c>
      <c r="E26" s="84" t="s">
        <v>470</v>
      </c>
      <c r="F26" s="84" t="s">
        <v>562</v>
      </c>
      <c r="G26" s="84" t="s">
        <v>563</v>
      </c>
      <c r="H26" s="84" t="s">
        <v>564</v>
      </c>
      <c r="I26" s="84" t="s">
        <v>567</v>
      </c>
      <c r="J26" s="130" t="s">
        <v>26</v>
      </c>
      <c r="K26" s="130" t="s">
        <v>545</v>
      </c>
      <c r="L26" s="84">
        <v>1</v>
      </c>
      <c r="M26" s="84" t="s">
        <v>567</v>
      </c>
      <c r="N26" s="84">
        <v>1</v>
      </c>
      <c r="O26" s="76">
        <v>0</v>
      </c>
      <c r="P26" s="142">
        <v>0</v>
      </c>
      <c r="Q26" s="143" t="s">
        <v>485</v>
      </c>
      <c r="R26" s="142" t="s">
        <v>568</v>
      </c>
      <c r="S26" s="142" t="s">
        <v>48</v>
      </c>
      <c r="T26" s="142" t="s">
        <v>569</v>
      </c>
      <c r="U26" s="142"/>
    </row>
    <row r="27" spans="1:21" s="74" customFormat="1" ht="58" x14ac:dyDescent="0.35">
      <c r="A27" s="84" t="s">
        <v>539</v>
      </c>
      <c r="B27" s="131" t="s">
        <v>540</v>
      </c>
      <c r="C27" s="84" t="s">
        <v>468</v>
      </c>
      <c r="D27" s="84" t="s">
        <v>469</v>
      </c>
      <c r="E27" s="84" t="s">
        <v>470</v>
      </c>
      <c r="F27" s="84" t="s">
        <v>562</v>
      </c>
      <c r="G27" s="84" t="s">
        <v>563</v>
      </c>
      <c r="H27" s="84" t="s">
        <v>564</v>
      </c>
      <c r="I27" s="84" t="s">
        <v>570</v>
      </c>
      <c r="J27" s="130" t="s">
        <v>26</v>
      </c>
      <c r="K27" s="130" t="s">
        <v>545</v>
      </c>
      <c r="L27" s="84">
        <v>1</v>
      </c>
      <c r="M27" s="84" t="s">
        <v>570</v>
      </c>
      <c r="N27" s="84">
        <v>1</v>
      </c>
      <c r="O27" s="76">
        <v>0</v>
      </c>
      <c r="P27" s="142">
        <v>0</v>
      </c>
      <c r="Q27" s="143" t="s">
        <v>485</v>
      </c>
      <c r="R27" s="142" t="s">
        <v>568</v>
      </c>
      <c r="S27" s="142" t="s">
        <v>48</v>
      </c>
      <c r="T27" s="142" t="s">
        <v>569</v>
      </c>
      <c r="U27" s="142"/>
    </row>
    <row r="28" spans="1:21" s="74" customFormat="1" ht="58" x14ac:dyDescent="0.35">
      <c r="A28" s="84" t="s">
        <v>539</v>
      </c>
      <c r="B28" s="131" t="s">
        <v>540</v>
      </c>
      <c r="C28" s="84" t="s">
        <v>468</v>
      </c>
      <c r="D28" s="84" t="s">
        <v>469</v>
      </c>
      <c r="E28" s="84" t="s">
        <v>470</v>
      </c>
      <c r="F28" s="84" t="s">
        <v>571</v>
      </c>
      <c r="G28" s="84" t="s">
        <v>572</v>
      </c>
      <c r="H28" s="84" t="s">
        <v>571</v>
      </c>
      <c r="I28" s="84" t="s">
        <v>573</v>
      </c>
      <c r="J28" s="130" t="s">
        <v>26</v>
      </c>
      <c r="K28" s="130" t="s">
        <v>545</v>
      </c>
      <c r="L28" s="144">
        <v>11000</v>
      </c>
      <c r="M28" s="84" t="s">
        <v>574</v>
      </c>
      <c r="N28" s="84">
        <v>11000</v>
      </c>
      <c r="O28" s="76">
        <v>0</v>
      </c>
      <c r="P28" s="142">
        <v>0</v>
      </c>
      <c r="Q28" s="143" t="s">
        <v>485</v>
      </c>
      <c r="R28" s="142" t="s">
        <v>568</v>
      </c>
      <c r="S28" s="142" t="s">
        <v>48</v>
      </c>
      <c r="T28" s="142" t="s">
        <v>569</v>
      </c>
      <c r="U28" s="142"/>
    </row>
    <row r="29" spans="1:21" s="74" customFormat="1" ht="58" x14ac:dyDescent="0.35">
      <c r="A29" s="84" t="s">
        <v>539</v>
      </c>
      <c r="B29" s="131" t="s">
        <v>540</v>
      </c>
      <c r="C29" s="84" t="s">
        <v>468</v>
      </c>
      <c r="D29" s="84" t="s">
        <v>469</v>
      </c>
      <c r="E29" s="84" t="s">
        <v>470</v>
      </c>
      <c r="F29" s="84" t="s">
        <v>571</v>
      </c>
      <c r="G29" s="84" t="s">
        <v>572</v>
      </c>
      <c r="H29" s="84" t="s">
        <v>571</v>
      </c>
      <c r="I29" s="84" t="s">
        <v>575</v>
      </c>
      <c r="J29" s="130" t="s">
        <v>26</v>
      </c>
      <c r="K29" s="130" t="s">
        <v>545</v>
      </c>
      <c r="L29" s="144">
        <v>80000</v>
      </c>
      <c r="M29" s="84" t="s">
        <v>576</v>
      </c>
      <c r="N29" s="84">
        <v>80000</v>
      </c>
      <c r="O29" s="130">
        <v>20000</v>
      </c>
      <c r="P29" s="142">
        <v>0</v>
      </c>
      <c r="Q29" s="143" t="s">
        <v>475</v>
      </c>
      <c r="R29" s="142" t="s">
        <v>568</v>
      </c>
      <c r="S29" s="142" t="s">
        <v>48</v>
      </c>
      <c r="T29" s="142" t="s">
        <v>569</v>
      </c>
      <c r="U29" s="142"/>
    </row>
    <row r="30" spans="1:21" s="74" customFormat="1" ht="70" x14ac:dyDescent="0.35">
      <c r="A30" s="84" t="s">
        <v>539</v>
      </c>
      <c r="B30" s="131" t="s">
        <v>540</v>
      </c>
      <c r="C30" s="84" t="s">
        <v>468</v>
      </c>
      <c r="D30" s="84" t="s">
        <v>469</v>
      </c>
      <c r="E30" s="84" t="s">
        <v>470</v>
      </c>
      <c r="F30" s="84" t="s">
        <v>562</v>
      </c>
      <c r="G30" s="84" t="s">
        <v>563</v>
      </c>
      <c r="H30" s="84" t="s">
        <v>577</v>
      </c>
      <c r="I30" s="84" t="s">
        <v>578</v>
      </c>
      <c r="J30" s="130" t="s">
        <v>26</v>
      </c>
      <c r="K30" s="130" t="s">
        <v>545</v>
      </c>
      <c r="L30" s="84">
        <v>120</v>
      </c>
      <c r="M30" s="84" t="s">
        <v>578</v>
      </c>
      <c r="N30" s="84">
        <v>120</v>
      </c>
      <c r="O30" s="130">
        <v>30</v>
      </c>
      <c r="P30" s="133">
        <v>20</v>
      </c>
      <c r="Q30" s="133" t="s">
        <v>475</v>
      </c>
      <c r="R30" s="130" t="s">
        <v>579</v>
      </c>
      <c r="S30" s="130" t="s">
        <v>48</v>
      </c>
      <c r="T30" s="141" t="s">
        <v>548</v>
      </c>
      <c r="U30" s="140" t="s">
        <v>48</v>
      </c>
    </row>
    <row r="31" spans="1:21" s="74" customFormat="1" ht="364" x14ac:dyDescent="0.35">
      <c r="A31" s="84" t="s">
        <v>580</v>
      </c>
      <c r="B31" s="131" t="s">
        <v>540</v>
      </c>
      <c r="C31" s="84" t="s">
        <v>468</v>
      </c>
      <c r="D31" s="84" t="s">
        <v>48</v>
      </c>
      <c r="E31" s="84" t="s">
        <v>470</v>
      </c>
      <c r="F31" s="84" t="s">
        <v>571</v>
      </c>
      <c r="G31" s="84" t="s">
        <v>572</v>
      </c>
      <c r="H31" s="84" t="s">
        <v>581</v>
      </c>
      <c r="I31" s="84" t="s">
        <v>582</v>
      </c>
      <c r="J31" s="130" t="s">
        <v>26</v>
      </c>
      <c r="K31" s="130" t="s">
        <v>474</v>
      </c>
      <c r="L31" s="84">
        <v>5</v>
      </c>
      <c r="M31" s="84" t="s">
        <v>583</v>
      </c>
      <c r="N31" s="177">
        <v>5</v>
      </c>
      <c r="O31" s="178">
        <v>0</v>
      </c>
      <c r="P31" s="183">
        <v>1</v>
      </c>
      <c r="Q31" s="188" t="s">
        <v>481</v>
      </c>
      <c r="R31" s="179" t="s">
        <v>584</v>
      </c>
      <c r="S31" s="106" t="s">
        <v>100</v>
      </c>
      <c r="T31" s="106" t="s">
        <v>585</v>
      </c>
      <c r="U31" s="106" t="s">
        <v>586</v>
      </c>
    </row>
    <row r="32" spans="1:21" s="74" customFormat="1" ht="70" x14ac:dyDescent="0.35">
      <c r="A32" s="84" t="s">
        <v>580</v>
      </c>
      <c r="B32" s="131" t="s">
        <v>540</v>
      </c>
      <c r="C32" s="84" t="s">
        <v>468</v>
      </c>
      <c r="D32" s="84" t="s">
        <v>469</v>
      </c>
      <c r="E32" s="84" t="s">
        <v>470</v>
      </c>
      <c r="F32" s="84" t="s">
        <v>541</v>
      </c>
      <c r="G32" s="84" t="s">
        <v>587</v>
      </c>
      <c r="H32" s="84" t="s">
        <v>588</v>
      </c>
      <c r="I32" s="84" t="s">
        <v>589</v>
      </c>
      <c r="J32" s="130" t="s">
        <v>26</v>
      </c>
      <c r="K32" s="130" t="s">
        <v>474</v>
      </c>
      <c r="L32" s="84">
        <v>4</v>
      </c>
      <c r="M32" s="175" t="s">
        <v>589</v>
      </c>
      <c r="N32" s="194">
        <v>4</v>
      </c>
      <c r="O32" s="195">
        <v>0</v>
      </c>
      <c r="P32" s="196">
        <v>0</v>
      </c>
      <c r="Q32" s="196" t="s">
        <v>485</v>
      </c>
      <c r="R32" s="181"/>
      <c r="S32" s="176"/>
      <c r="T32" s="106"/>
      <c r="U32" s="106"/>
    </row>
    <row r="33" spans="1:21" s="74" customFormat="1" ht="182" x14ac:dyDescent="0.35">
      <c r="A33" s="84" t="s">
        <v>580</v>
      </c>
      <c r="B33" s="131" t="s">
        <v>590</v>
      </c>
      <c r="C33" s="84" t="s">
        <v>468</v>
      </c>
      <c r="D33" s="84" t="s">
        <v>469</v>
      </c>
      <c r="E33" s="84" t="s">
        <v>470</v>
      </c>
      <c r="F33" s="84" t="s">
        <v>591</v>
      </c>
      <c r="G33" s="84" t="s">
        <v>592</v>
      </c>
      <c r="H33" s="84" t="s">
        <v>593</v>
      </c>
      <c r="I33" s="84" t="s">
        <v>594</v>
      </c>
      <c r="J33" s="130" t="s">
        <v>26</v>
      </c>
      <c r="K33" s="130" t="s">
        <v>595</v>
      </c>
      <c r="L33" s="138">
        <v>1</v>
      </c>
      <c r="M33" s="175" t="s">
        <v>594</v>
      </c>
      <c r="N33" s="189">
        <v>1</v>
      </c>
      <c r="O33" s="190">
        <v>0</v>
      </c>
      <c r="P33" s="191">
        <v>0.15</v>
      </c>
      <c r="Q33" s="192" t="s">
        <v>481</v>
      </c>
      <c r="R33" s="193" t="s">
        <v>596</v>
      </c>
      <c r="S33" s="106" t="s">
        <v>48</v>
      </c>
      <c r="T33" s="106" t="s">
        <v>48</v>
      </c>
      <c r="U33" s="106" t="s">
        <v>48</v>
      </c>
    </row>
    <row r="34" spans="1:21" s="74" customFormat="1" ht="112" x14ac:dyDescent="0.35">
      <c r="A34" s="84" t="s">
        <v>580</v>
      </c>
      <c r="B34" s="131" t="s">
        <v>590</v>
      </c>
      <c r="C34" s="84" t="s">
        <v>468</v>
      </c>
      <c r="D34" s="84" t="s">
        <v>469</v>
      </c>
      <c r="E34" s="84" t="s">
        <v>470</v>
      </c>
      <c r="F34" s="84" t="s">
        <v>541</v>
      </c>
      <c r="G34" s="84" t="s">
        <v>542</v>
      </c>
      <c r="H34" s="84" t="s">
        <v>597</v>
      </c>
      <c r="I34" s="84" t="s">
        <v>598</v>
      </c>
      <c r="J34" s="121" t="s">
        <v>499</v>
      </c>
      <c r="K34" s="130" t="s">
        <v>48</v>
      </c>
      <c r="L34" s="138">
        <v>1</v>
      </c>
      <c r="M34" s="84" t="s">
        <v>598</v>
      </c>
      <c r="N34" s="180">
        <v>1</v>
      </c>
      <c r="O34" s="180">
        <v>0</v>
      </c>
      <c r="P34" s="197">
        <v>1</v>
      </c>
      <c r="Q34" s="198" t="s">
        <v>481</v>
      </c>
      <c r="R34" s="106" t="s">
        <v>599</v>
      </c>
      <c r="S34" s="106" t="s">
        <v>48</v>
      </c>
      <c r="T34" s="106"/>
      <c r="U34" s="106"/>
    </row>
    <row r="35" spans="1:21" s="74" customFormat="1" ht="112" x14ac:dyDescent="0.35">
      <c r="A35" s="84" t="s">
        <v>580</v>
      </c>
      <c r="B35" s="131" t="s">
        <v>590</v>
      </c>
      <c r="C35" s="84" t="s">
        <v>468</v>
      </c>
      <c r="D35" s="84" t="s">
        <v>469</v>
      </c>
      <c r="E35" s="84" t="s">
        <v>470</v>
      </c>
      <c r="F35" s="84" t="s">
        <v>541</v>
      </c>
      <c r="G35" s="84" t="s">
        <v>542</v>
      </c>
      <c r="H35" s="84" t="s">
        <v>597</v>
      </c>
      <c r="I35" s="84" t="s">
        <v>600</v>
      </c>
      <c r="J35" s="121" t="s">
        <v>499</v>
      </c>
      <c r="K35" s="130" t="s">
        <v>48</v>
      </c>
      <c r="L35" s="138">
        <v>1</v>
      </c>
      <c r="M35" s="84" t="s">
        <v>600</v>
      </c>
      <c r="N35" s="123">
        <v>1</v>
      </c>
      <c r="O35" s="123">
        <v>0.33</v>
      </c>
      <c r="P35" s="139">
        <v>0.33</v>
      </c>
      <c r="Q35" s="106" t="s">
        <v>515</v>
      </c>
      <c r="R35" s="106" t="s">
        <v>601</v>
      </c>
      <c r="S35" s="106" t="s">
        <v>48</v>
      </c>
      <c r="T35" s="106"/>
      <c r="U35" s="106"/>
    </row>
    <row r="36" spans="1:21" s="74" customFormat="1" ht="84" x14ac:dyDescent="0.35">
      <c r="A36" s="84" t="s">
        <v>580</v>
      </c>
      <c r="B36" s="130" t="s">
        <v>540</v>
      </c>
      <c r="C36" s="84" t="s">
        <v>468</v>
      </c>
      <c r="D36" s="84" t="s">
        <v>602</v>
      </c>
      <c r="E36" s="84" t="s">
        <v>470</v>
      </c>
      <c r="F36" s="84" t="s">
        <v>562</v>
      </c>
      <c r="G36" s="84" t="s">
        <v>603</v>
      </c>
      <c r="H36" s="84" t="s">
        <v>604</v>
      </c>
      <c r="I36" s="84" t="s">
        <v>605</v>
      </c>
      <c r="J36" s="121" t="s">
        <v>499</v>
      </c>
      <c r="K36" s="130" t="s">
        <v>551</v>
      </c>
      <c r="L36" s="138">
        <v>1</v>
      </c>
      <c r="M36" s="84" t="s">
        <v>605</v>
      </c>
      <c r="N36" s="123">
        <v>1</v>
      </c>
      <c r="O36" s="137">
        <v>0.5</v>
      </c>
      <c r="P36" s="136">
        <v>0.4</v>
      </c>
      <c r="Q36" s="106" t="s">
        <v>475</v>
      </c>
      <c r="R36" s="106" t="s">
        <v>606</v>
      </c>
      <c r="S36" s="106" t="s">
        <v>100</v>
      </c>
      <c r="T36" s="106" t="s">
        <v>607</v>
      </c>
      <c r="U36" s="106" t="s">
        <v>608</v>
      </c>
    </row>
    <row r="37" spans="1:21" s="74" customFormat="1" ht="126" x14ac:dyDescent="0.35">
      <c r="A37" s="84" t="s">
        <v>580</v>
      </c>
      <c r="B37" s="130" t="s">
        <v>540</v>
      </c>
      <c r="C37" s="84" t="s">
        <v>468</v>
      </c>
      <c r="D37" s="84" t="s">
        <v>602</v>
      </c>
      <c r="E37" s="84" t="s">
        <v>470</v>
      </c>
      <c r="F37" s="84" t="s">
        <v>541</v>
      </c>
      <c r="G37" s="84" t="s">
        <v>542</v>
      </c>
      <c r="H37" s="84" t="s">
        <v>609</v>
      </c>
      <c r="I37" s="84" t="s">
        <v>610</v>
      </c>
      <c r="J37" s="121" t="s">
        <v>499</v>
      </c>
      <c r="K37" s="130" t="s">
        <v>611</v>
      </c>
      <c r="L37" s="84">
        <v>100</v>
      </c>
      <c r="M37" s="84" t="s">
        <v>610</v>
      </c>
      <c r="N37" s="123">
        <v>1</v>
      </c>
      <c r="O37" s="137">
        <v>0.25</v>
      </c>
      <c r="P37" s="136">
        <v>0.25</v>
      </c>
      <c r="Q37" s="106" t="s">
        <v>515</v>
      </c>
      <c r="R37" s="106" t="s">
        <v>612</v>
      </c>
      <c r="S37" s="106" t="s">
        <v>48</v>
      </c>
      <c r="T37" s="106" t="s">
        <v>48</v>
      </c>
      <c r="U37" s="106" t="s">
        <v>613</v>
      </c>
    </row>
    <row r="38" spans="1:21" s="74" customFormat="1" ht="224" x14ac:dyDescent="0.35">
      <c r="A38" s="84" t="s">
        <v>614</v>
      </c>
      <c r="B38" s="130" t="s">
        <v>21</v>
      </c>
      <c r="C38" s="84" t="s">
        <v>468</v>
      </c>
      <c r="D38" s="84" t="s">
        <v>48</v>
      </c>
      <c r="E38" s="84" t="s">
        <v>48</v>
      </c>
      <c r="F38" s="84" t="s">
        <v>48</v>
      </c>
      <c r="G38" s="84" t="s">
        <v>48</v>
      </c>
      <c r="H38" s="84" t="s">
        <v>615</v>
      </c>
      <c r="I38" s="84" t="s">
        <v>616</v>
      </c>
      <c r="J38" s="130" t="s">
        <v>26</v>
      </c>
      <c r="K38" s="130" t="s">
        <v>45</v>
      </c>
      <c r="L38" s="84">
        <v>4</v>
      </c>
      <c r="M38" s="84" t="s">
        <v>616</v>
      </c>
      <c r="N38" s="84">
        <v>4</v>
      </c>
      <c r="O38" s="76">
        <v>0</v>
      </c>
      <c r="P38" s="106">
        <v>0</v>
      </c>
      <c r="Q38" s="106" t="s">
        <v>485</v>
      </c>
      <c r="R38" s="106" t="s">
        <v>617</v>
      </c>
      <c r="S38" s="106"/>
      <c r="T38" s="106"/>
      <c r="U38" s="106"/>
    </row>
    <row r="39" spans="1:21" s="74" customFormat="1" ht="98" x14ac:dyDescent="0.35">
      <c r="A39" s="84" t="s">
        <v>614</v>
      </c>
      <c r="B39" s="130" t="s">
        <v>21</v>
      </c>
      <c r="C39" s="84" t="s">
        <v>468</v>
      </c>
      <c r="D39" s="84" t="s">
        <v>48</v>
      </c>
      <c r="E39" s="84" t="s">
        <v>48</v>
      </c>
      <c r="F39" s="84" t="s">
        <v>48</v>
      </c>
      <c r="G39" s="84" t="s">
        <v>48</v>
      </c>
      <c r="H39" s="84" t="s">
        <v>618</v>
      </c>
      <c r="I39" s="84" t="s">
        <v>619</v>
      </c>
      <c r="J39" s="121" t="s">
        <v>499</v>
      </c>
      <c r="K39" s="130" t="s">
        <v>45</v>
      </c>
      <c r="L39" s="84">
        <v>8</v>
      </c>
      <c r="M39" s="84" t="s">
        <v>619</v>
      </c>
      <c r="N39" s="84">
        <v>8</v>
      </c>
      <c r="O39" s="84">
        <v>2</v>
      </c>
      <c r="P39" s="106">
        <v>2</v>
      </c>
      <c r="Q39" s="106" t="s">
        <v>515</v>
      </c>
      <c r="R39" s="106" t="s">
        <v>620</v>
      </c>
      <c r="S39" s="106"/>
      <c r="T39" s="106"/>
      <c r="U39" s="106"/>
    </row>
    <row r="40" spans="1:21" s="74" customFormat="1" ht="98" x14ac:dyDescent="0.35">
      <c r="A40" s="84" t="s">
        <v>614</v>
      </c>
      <c r="B40" s="130" t="s">
        <v>21</v>
      </c>
      <c r="C40" s="84" t="s">
        <v>468</v>
      </c>
      <c r="D40" s="84" t="s">
        <v>48</v>
      </c>
      <c r="E40" s="84" t="s">
        <v>48</v>
      </c>
      <c r="F40" s="84" t="s">
        <v>48</v>
      </c>
      <c r="G40" s="84" t="s">
        <v>48</v>
      </c>
      <c r="H40" s="84" t="s">
        <v>621</v>
      </c>
      <c r="I40" s="84" t="s">
        <v>622</v>
      </c>
      <c r="J40" s="130" t="s">
        <v>26</v>
      </c>
      <c r="K40" s="130" t="s">
        <v>45</v>
      </c>
      <c r="L40" s="84">
        <v>5</v>
      </c>
      <c r="M40" s="84" t="s">
        <v>622</v>
      </c>
      <c r="N40" s="84">
        <v>5</v>
      </c>
      <c r="O40" s="84">
        <v>1</v>
      </c>
      <c r="P40" s="106">
        <v>2</v>
      </c>
      <c r="Q40" s="188" t="s">
        <v>481</v>
      </c>
      <c r="R40" s="106" t="s">
        <v>623</v>
      </c>
      <c r="S40" s="106"/>
      <c r="T40" s="106"/>
      <c r="U40" s="106"/>
    </row>
    <row r="41" spans="1:21" s="74" customFormat="1" ht="98" x14ac:dyDescent="0.35">
      <c r="A41" s="84" t="s">
        <v>614</v>
      </c>
      <c r="B41" s="130" t="s">
        <v>21</v>
      </c>
      <c r="C41" s="84" t="s">
        <v>468</v>
      </c>
      <c r="D41" s="84" t="s">
        <v>48</v>
      </c>
      <c r="E41" s="84" t="s">
        <v>48</v>
      </c>
      <c r="F41" s="84" t="s">
        <v>48</v>
      </c>
      <c r="G41" s="84" t="s">
        <v>48</v>
      </c>
      <c r="H41" s="84" t="s">
        <v>621</v>
      </c>
      <c r="I41" s="84" t="s">
        <v>624</v>
      </c>
      <c r="J41" s="130" t="s">
        <v>26</v>
      </c>
      <c r="K41" s="130" t="s">
        <v>45</v>
      </c>
      <c r="L41" s="84">
        <v>9</v>
      </c>
      <c r="M41" s="84" t="s">
        <v>624</v>
      </c>
      <c r="N41" s="84">
        <v>9</v>
      </c>
      <c r="O41" s="84">
        <v>1</v>
      </c>
      <c r="P41" s="106">
        <v>2</v>
      </c>
      <c r="Q41" s="188" t="s">
        <v>481</v>
      </c>
      <c r="R41" s="106" t="s">
        <v>625</v>
      </c>
      <c r="S41" s="106"/>
      <c r="T41" s="106"/>
      <c r="U41" s="106"/>
    </row>
    <row r="42" spans="1:21" s="74" customFormat="1" ht="238" x14ac:dyDescent="0.35">
      <c r="A42" s="84" t="s">
        <v>614</v>
      </c>
      <c r="B42" s="130" t="s">
        <v>21</v>
      </c>
      <c r="C42" s="84" t="s">
        <v>468</v>
      </c>
      <c r="D42" s="84" t="s">
        <v>48</v>
      </c>
      <c r="E42" s="84" t="s">
        <v>48</v>
      </c>
      <c r="F42" s="84" t="s">
        <v>48</v>
      </c>
      <c r="G42" s="84" t="s">
        <v>48</v>
      </c>
      <c r="H42" s="84" t="s">
        <v>621</v>
      </c>
      <c r="I42" s="84" t="s">
        <v>626</v>
      </c>
      <c r="J42" s="130" t="s">
        <v>44</v>
      </c>
      <c r="K42" s="130" t="s">
        <v>45</v>
      </c>
      <c r="L42" s="84">
        <v>20</v>
      </c>
      <c r="M42" s="84" t="s">
        <v>626</v>
      </c>
      <c r="N42" s="84">
        <v>20</v>
      </c>
      <c r="O42" s="84">
        <v>3</v>
      </c>
      <c r="P42" s="106">
        <v>8</v>
      </c>
      <c r="Q42" s="188" t="s">
        <v>481</v>
      </c>
      <c r="R42" s="106" t="s">
        <v>627</v>
      </c>
      <c r="S42" s="106"/>
      <c r="T42" s="106"/>
      <c r="U42" s="106"/>
    </row>
    <row r="43" spans="1:21" s="74" customFormat="1" ht="140" x14ac:dyDescent="0.35">
      <c r="A43" s="84" t="s">
        <v>614</v>
      </c>
      <c r="B43" s="130" t="s">
        <v>21</v>
      </c>
      <c r="C43" s="84" t="s">
        <v>468</v>
      </c>
      <c r="D43" s="84" t="s">
        <v>48</v>
      </c>
      <c r="E43" s="84" t="s">
        <v>470</v>
      </c>
      <c r="F43" s="84" t="s">
        <v>48</v>
      </c>
      <c r="G43" s="84" t="s">
        <v>48</v>
      </c>
      <c r="H43" s="84" t="s">
        <v>628</v>
      </c>
      <c r="I43" s="84" t="s">
        <v>629</v>
      </c>
      <c r="J43" s="130" t="s">
        <v>26</v>
      </c>
      <c r="K43" s="130" t="s">
        <v>45</v>
      </c>
      <c r="L43" s="123">
        <v>1</v>
      </c>
      <c r="M43" s="84" t="s">
        <v>629</v>
      </c>
      <c r="N43" s="135">
        <v>1</v>
      </c>
      <c r="O43" s="76">
        <v>0</v>
      </c>
      <c r="P43" s="184">
        <v>0.1</v>
      </c>
      <c r="Q43" s="188" t="s">
        <v>481</v>
      </c>
      <c r="R43" s="106" t="s">
        <v>630</v>
      </c>
      <c r="S43" s="106"/>
      <c r="T43" s="106"/>
      <c r="U43" s="106"/>
    </row>
    <row r="44" spans="1:21" s="74" customFormat="1" ht="112" x14ac:dyDescent="0.35">
      <c r="A44" s="84" t="s">
        <v>631</v>
      </c>
      <c r="B44" s="130" t="s">
        <v>21</v>
      </c>
      <c r="C44" s="84" t="s">
        <v>468</v>
      </c>
      <c r="D44" s="84" t="s">
        <v>469</v>
      </c>
      <c r="E44" s="84" t="s">
        <v>632</v>
      </c>
      <c r="F44" s="84" t="s">
        <v>633</v>
      </c>
      <c r="G44" s="84" t="s">
        <v>634</v>
      </c>
      <c r="H44" s="84" t="s">
        <v>635</v>
      </c>
      <c r="I44" s="84" t="s">
        <v>636</v>
      </c>
      <c r="J44" s="130" t="s">
        <v>44</v>
      </c>
      <c r="K44" s="130" t="s">
        <v>611</v>
      </c>
      <c r="L44" s="123">
        <v>1</v>
      </c>
      <c r="M44" s="84" t="s">
        <v>637</v>
      </c>
      <c r="N44" s="84">
        <v>6</v>
      </c>
      <c r="O44" s="76">
        <v>0</v>
      </c>
      <c r="P44" s="132">
        <v>0</v>
      </c>
      <c r="Q44" s="133" t="s">
        <v>485</v>
      </c>
      <c r="R44" s="132" t="s">
        <v>638</v>
      </c>
      <c r="S44" s="130" t="s">
        <v>48</v>
      </c>
      <c r="T44" s="132" t="s">
        <v>639</v>
      </c>
      <c r="U44" s="132" t="s">
        <v>640</v>
      </c>
    </row>
    <row r="45" spans="1:21" s="74" customFormat="1" ht="140" x14ac:dyDescent="0.35">
      <c r="A45" s="84" t="s">
        <v>631</v>
      </c>
      <c r="B45" s="130" t="s">
        <v>21</v>
      </c>
      <c r="C45" s="84" t="s">
        <v>468</v>
      </c>
      <c r="D45" s="84" t="s">
        <v>469</v>
      </c>
      <c r="E45" s="84" t="s">
        <v>632</v>
      </c>
      <c r="F45" s="84" t="s">
        <v>633</v>
      </c>
      <c r="G45" s="84" t="s">
        <v>634</v>
      </c>
      <c r="H45" s="84" t="s">
        <v>635</v>
      </c>
      <c r="I45" s="84" t="s">
        <v>641</v>
      </c>
      <c r="J45" s="130" t="s">
        <v>44</v>
      </c>
      <c r="K45" s="130" t="s">
        <v>611</v>
      </c>
      <c r="L45" s="123">
        <v>1</v>
      </c>
      <c r="M45" s="84" t="s">
        <v>642</v>
      </c>
      <c r="N45" s="84">
        <v>6</v>
      </c>
      <c r="O45" s="76">
        <v>0</v>
      </c>
      <c r="P45" s="132">
        <v>0</v>
      </c>
      <c r="Q45" s="133" t="s">
        <v>485</v>
      </c>
      <c r="R45" s="132" t="s">
        <v>638</v>
      </c>
      <c r="S45" s="130" t="s">
        <v>48</v>
      </c>
      <c r="T45" s="132" t="s">
        <v>639</v>
      </c>
      <c r="U45" s="132" t="s">
        <v>640</v>
      </c>
    </row>
    <row r="46" spans="1:21" s="74" customFormat="1" ht="98" x14ac:dyDescent="0.35">
      <c r="A46" s="84" t="s">
        <v>631</v>
      </c>
      <c r="B46" s="130" t="s">
        <v>21</v>
      </c>
      <c r="C46" s="84" t="s">
        <v>468</v>
      </c>
      <c r="D46" s="84" t="s">
        <v>469</v>
      </c>
      <c r="E46" s="84" t="s">
        <v>632</v>
      </c>
      <c r="F46" s="84" t="s">
        <v>633</v>
      </c>
      <c r="G46" s="84" t="s">
        <v>634</v>
      </c>
      <c r="H46" s="84" t="s">
        <v>635</v>
      </c>
      <c r="I46" s="84" t="s">
        <v>643</v>
      </c>
      <c r="J46" s="130" t="s">
        <v>44</v>
      </c>
      <c r="K46" s="130" t="s">
        <v>611</v>
      </c>
      <c r="L46" s="123">
        <v>1</v>
      </c>
      <c r="M46" s="84" t="s">
        <v>644</v>
      </c>
      <c r="N46" s="84">
        <v>3</v>
      </c>
      <c r="O46" s="76">
        <v>0</v>
      </c>
      <c r="P46" s="132">
        <v>0</v>
      </c>
      <c r="Q46" s="133" t="s">
        <v>485</v>
      </c>
      <c r="R46" s="132" t="s">
        <v>638</v>
      </c>
      <c r="S46" s="130" t="s">
        <v>48</v>
      </c>
      <c r="T46" s="132" t="s">
        <v>639</v>
      </c>
      <c r="U46" s="132" t="s">
        <v>640</v>
      </c>
    </row>
    <row r="47" spans="1:21" s="74" customFormat="1" ht="112" x14ac:dyDescent="0.35">
      <c r="A47" s="84" t="s">
        <v>631</v>
      </c>
      <c r="B47" s="130" t="s">
        <v>21</v>
      </c>
      <c r="C47" s="84" t="s">
        <v>468</v>
      </c>
      <c r="D47" s="84" t="s">
        <v>469</v>
      </c>
      <c r="E47" s="84" t="s">
        <v>632</v>
      </c>
      <c r="F47" s="84" t="s">
        <v>633</v>
      </c>
      <c r="G47" s="84" t="s">
        <v>645</v>
      </c>
      <c r="H47" s="84" t="s">
        <v>635</v>
      </c>
      <c r="I47" s="84" t="s">
        <v>646</v>
      </c>
      <c r="J47" s="130" t="s">
        <v>44</v>
      </c>
      <c r="K47" s="130" t="s">
        <v>611</v>
      </c>
      <c r="L47" s="123">
        <v>1</v>
      </c>
      <c r="M47" s="84" t="s">
        <v>647</v>
      </c>
      <c r="N47" s="84">
        <v>4</v>
      </c>
      <c r="O47" s="76">
        <v>0</v>
      </c>
      <c r="P47" s="132">
        <v>0</v>
      </c>
      <c r="Q47" s="133" t="s">
        <v>485</v>
      </c>
      <c r="R47" s="132" t="s">
        <v>638</v>
      </c>
      <c r="S47" s="130" t="s">
        <v>48</v>
      </c>
      <c r="T47" s="132" t="s">
        <v>639</v>
      </c>
      <c r="U47" s="132" t="s">
        <v>640</v>
      </c>
    </row>
    <row r="48" spans="1:21" s="74" customFormat="1" ht="84" x14ac:dyDescent="0.35">
      <c r="A48" s="84" t="s">
        <v>631</v>
      </c>
      <c r="B48" s="130" t="s">
        <v>21</v>
      </c>
      <c r="C48" s="84" t="s">
        <v>468</v>
      </c>
      <c r="D48" s="84" t="s">
        <v>469</v>
      </c>
      <c r="E48" s="84" t="s">
        <v>632</v>
      </c>
      <c r="F48" s="84" t="s">
        <v>633</v>
      </c>
      <c r="G48" s="84" t="s">
        <v>634</v>
      </c>
      <c r="H48" s="84" t="s">
        <v>648</v>
      </c>
      <c r="I48" s="84" t="s">
        <v>649</v>
      </c>
      <c r="J48" s="130" t="s">
        <v>44</v>
      </c>
      <c r="K48" s="130" t="s">
        <v>474</v>
      </c>
      <c r="L48" s="123">
        <v>1</v>
      </c>
      <c r="M48" s="84" t="s">
        <v>650</v>
      </c>
      <c r="N48" s="84">
        <v>5</v>
      </c>
      <c r="O48" s="76">
        <v>0</v>
      </c>
      <c r="P48" s="132">
        <v>0</v>
      </c>
      <c r="Q48" s="133" t="s">
        <v>485</v>
      </c>
      <c r="R48" s="132" t="s">
        <v>638</v>
      </c>
      <c r="S48" s="130" t="s">
        <v>48</v>
      </c>
      <c r="T48" s="132" t="s">
        <v>639</v>
      </c>
      <c r="U48" s="132" t="s">
        <v>640</v>
      </c>
    </row>
    <row r="49" spans="1:21" s="74" customFormat="1" ht="98" x14ac:dyDescent="0.35">
      <c r="A49" s="84" t="s">
        <v>631</v>
      </c>
      <c r="B49" s="130" t="s">
        <v>21</v>
      </c>
      <c r="C49" s="84" t="s">
        <v>468</v>
      </c>
      <c r="D49" s="84" t="s">
        <v>469</v>
      </c>
      <c r="E49" s="84" t="s">
        <v>632</v>
      </c>
      <c r="F49" s="84" t="s">
        <v>633</v>
      </c>
      <c r="G49" s="84" t="s">
        <v>634</v>
      </c>
      <c r="H49" s="84" t="s">
        <v>648</v>
      </c>
      <c r="I49" s="84" t="s">
        <v>651</v>
      </c>
      <c r="J49" s="130" t="s">
        <v>44</v>
      </c>
      <c r="K49" s="130" t="s">
        <v>474</v>
      </c>
      <c r="L49" s="123">
        <v>1</v>
      </c>
      <c r="M49" s="84" t="s">
        <v>652</v>
      </c>
      <c r="N49" s="84">
        <v>500</v>
      </c>
      <c r="O49" s="76">
        <v>0</v>
      </c>
      <c r="P49" s="132">
        <v>0</v>
      </c>
      <c r="Q49" s="133" t="s">
        <v>485</v>
      </c>
      <c r="R49" s="132" t="s">
        <v>638</v>
      </c>
      <c r="S49" s="130" t="s">
        <v>48</v>
      </c>
      <c r="T49" s="132" t="s">
        <v>639</v>
      </c>
      <c r="U49" s="132" t="s">
        <v>640</v>
      </c>
    </row>
    <row r="50" spans="1:21" s="74" customFormat="1" ht="126" x14ac:dyDescent="0.35">
      <c r="A50" s="84" t="s">
        <v>631</v>
      </c>
      <c r="B50" s="130" t="s">
        <v>21</v>
      </c>
      <c r="C50" s="84" t="s">
        <v>468</v>
      </c>
      <c r="D50" s="84" t="s">
        <v>469</v>
      </c>
      <c r="E50" s="84" t="s">
        <v>632</v>
      </c>
      <c r="F50" s="84" t="s">
        <v>633</v>
      </c>
      <c r="G50" s="84" t="s">
        <v>634</v>
      </c>
      <c r="H50" s="84" t="s">
        <v>653</v>
      </c>
      <c r="I50" s="84" t="s">
        <v>654</v>
      </c>
      <c r="J50" s="130" t="s">
        <v>44</v>
      </c>
      <c r="K50" s="130" t="s">
        <v>611</v>
      </c>
      <c r="L50" s="123">
        <v>1</v>
      </c>
      <c r="M50" s="84" t="s">
        <v>655</v>
      </c>
      <c r="N50" s="84">
        <v>2</v>
      </c>
      <c r="O50" s="76">
        <v>0</v>
      </c>
      <c r="P50" s="132">
        <v>0</v>
      </c>
      <c r="Q50" s="133" t="s">
        <v>485</v>
      </c>
      <c r="R50" s="132" t="s">
        <v>638</v>
      </c>
      <c r="S50" s="130" t="s">
        <v>48</v>
      </c>
      <c r="T50" s="132" t="s">
        <v>639</v>
      </c>
      <c r="U50" s="132" t="s">
        <v>640</v>
      </c>
    </row>
    <row r="51" spans="1:21" s="74" customFormat="1" ht="126" x14ac:dyDescent="0.35">
      <c r="A51" s="84" t="s">
        <v>631</v>
      </c>
      <c r="B51" s="130" t="s">
        <v>21</v>
      </c>
      <c r="C51" s="84" t="s">
        <v>468</v>
      </c>
      <c r="D51" s="84" t="s">
        <v>469</v>
      </c>
      <c r="E51" s="84" t="s">
        <v>632</v>
      </c>
      <c r="F51" s="84" t="s">
        <v>633</v>
      </c>
      <c r="G51" s="84" t="s">
        <v>634</v>
      </c>
      <c r="H51" s="84" t="s">
        <v>653</v>
      </c>
      <c r="I51" s="84" t="s">
        <v>656</v>
      </c>
      <c r="J51" s="130" t="s">
        <v>44</v>
      </c>
      <c r="K51" s="130" t="s">
        <v>611</v>
      </c>
      <c r="L51" s="123">
        <v>1</v>
      </c>
      <c r="M51" s="84" t="s">
        <v>657</v>
      </c>
      <c r="N51" s="84">
        <v>2</v>
      </c>
      <c r="O51" s="76">
        <v>0</v>
      </c>
      <c r="P51" s="132">
        <v>0</v>
      </c>
      <c r="Q51" s="133" t="s">
        <v>485</v>
      </c>
      <c r="R51" s="132" t="s">
        <v>638</v>
      </c>
      <c r="S51" s="130" t="s">
        <v>48</v>
      </c>
      <c r="T51" s="132" t="s">
        <v>639</v>
      </c>
      <c r="U51" s="132" t="s">
        <v>640</v>
      </c>
    </row>
    <row r="52" spans="1:21" s="74" customFormat="1" ht="126" x14ac:dyDescent="0.35">
      <c r="A52" s="84" t="s">
        <v>631</v>
      </c>
      <c r="B52" s="130" t="s">
        <v>21</v>
      </c>
      <c r="C52" s="84" t="s">
        <v>468</v>
      </c>
      <c r="D52" s="84" t="s">
        <v>469</v>
      </c>
      <c r="E52" s="84" t="s">
        <v>632</v>
      </c>
      <c r="F52" s="84" t="s">
        <v>633</v>
      </c>
      <c r="G52" s="84" t="s">
        <v>634</v>
      </c>
      <c r="H52" s="84" t="s">
        <v>653</v>
      </c>
      <c r="I52" s="84" t="s">
        <v>658</v>
      </c>
      <c r="J52" s="130" t="s">
        <v>44</v>
      </c>
      <c r="K52" s="130" t="s">
        <v>611</v>
      </c>
      <c r="L52" s="123">
        <v>1</v>
      </c>
      <c r="M52" s="84" t="s">
        <v>659</v>
      </c>
      <c r="N52" s="84">
        <v>2</v>
      </c>
      <c r="O52" s="76">
        <v>0</v>
      </c>
      <c r="P52" s="132">
        <v>0</v>
      </c>
      <c r="Q52" s="133" t="s">
        <v>485</v>
      </c>
      <c r="R52" s="132" t="s">
        <v>638</v>
      </c>
      <c r="S52" s="130" t="s">
        <v>48</v>
      </c>
      <c r="T52" s="132" t="s">
        <v>639</v>
      </c>
      <c r="U52" s="132" t="s">
        <v>640</v>
      </c>
    </row>
    <row r="53" spans="1:21" s="74" customFormat="1" ht="126" x14ac:dyDescent="0.35">
      <c r="A53" s="84" t="s">
        <v>631</v>
      </c>
      <c r="B53" s="130" t="s">
        <v>21</v>
      </c>
      <c r="C53" s="84" t="s">
        <v>468</v>
      </c>
      <c r="D53" s="84" t="s">
        <v>469</v>
      </c>
      <c r="E53" s="84" t="s">
        <v>632</v>
      </c>
      <c r="F53" s="84" t="s">
        <v>633</v>
      </c>
      <c r="G53" s="84" t="s">
        <v>634</v>
      </c>
      <c r="H53" s="84" t="s">
        <v>653</v>
      </c>
      <c r="I53" s="84" t="s">
        <v>660</v>
      </c>
      <c r="J53" s="130" t="s">
        <v>44</v>
      </c>
      <c r="K53" s="130" t="s">
        <v>611</v>
      </c>
      <c r="L53" s="123">
        <v>1</v>
      </c>
      <c r="M53" s="84" t="s">
        <v>661</v>
      </c>
      <c r="N53" s="84">
        <v>2</v>
      </c>
      <c r="O53" s="76">
        <v>0</v>
      </c>
      <c r="P53" s="132">
        <v>0</v>
      </c>
      <c r="Q53" s="133" t="s">
        <v>485</v>
      </c>
      <c r="R53" s="132" t="s">
        <v>638</v>
      </c>
      <c r="S53" s="130" t="s">
        <v>48</v>
      </c>
      <c r="T53" s="132" t="s">
        <v>639</v>
      </c>
      <c r="U53" s="132" t="s">
        <v>640</v>
      </c>
    </row>
    <row r="54" spans="1:21" s="74" customFormat="1" ht="154" x14ac:dyDescent="0.35">
      <c r="A54" s="84" t="s">
        <v>631</v>
      </c>
      <c r="B54" s="131" t="s">
        <v>590</v>
      </c>
      <c r="C54" s="84" t="s">
        <v>468</v>
      </c>
      <c r="D54" s="84" t="s">
        <v>469</v>
      </c>
      <c r="E54" s="84" t="s">
        <v>470</v>
      </c>
      <c r="F54" s="84" t="s">
        <v>571</v>
      </c>
      <c r="G54" s="84" t="s">
        <v>662</v>
      </c>
      <c r="H54" s="84" t="s">
        <v>663</v>
      </c>
      <c r="I54" s="84" t="s">
        <v>664</v>
      </c>
      <c r="J54" s="130" t="s">
        <v>44</v>
      </c>
      <c r="K54" s="130" t="s">
        <v>474</v>
      </c>
      <c r="L54" s="123">
        <v>1</v>
      </c>
      <c r="M54" s="84" t="s">
        <v>665</v>
      </c>
      <c r="N54" s="84">
        <v>46</v>
      </c>
      <c r="O54" s="76">
        <v>0</v>
      </c>
      <c r="P54" s="132">
        <v>0</v>
      </c>
      <c r="Q54" s="133" t="s">
        <v>485</v>
      </c>
      <c r="R54" s="132" t="s">
        <v>638</v>
      </c>
      <c r="S54" s="130" t="s">
        <v>48</v>
      </c>
      <c r="T54" s="132" t="s">
        <v>639</v>
      </c>
      <c r="U54" s="132" t="s">
        <v>640</v>
      </c>
    </row>
    <row r="55" spans="1:21" s="74" customFormat="1" ht="154" x14ac:dyDescent="0.35">
      <c r="A55" s="84" t="s">
        <v>631</v>
      </c>
      <c r="B55" s="131" t="s">
        <v>590</v>
      </c>
      <c r="C55" s="84" t="s">
        <v>468</v>
      </c>
      <c r="D55" s="84" t="s">
        <v>469</v>
      </c>
      <c r="E55" s="84" t="s">
        <v>470</v>
      </c>
      <c r="F55" s="84" t="s">
        <v>571</v>
      </c>
      <c r="G55" s="84" t="s">
        <v>662</v>
      </c>
      <c r="H55" s="84" t="s">
        <v>663</v>
      </c>
      <c r="I55" s="84" t="s">
        <v>666</v>
      </c>
      <c r="J55" s="130" t="s">
        <v>44</v>
      </c>
      <c r="K55" s="130" t="s">
        <v>474</v>
      </c>
      <c r="L55" s="123">
        <v>1</v>
      </c>
      <c r="M55" s="84" t="s">
        <v>667</v>
      </c>
      <c r="N55" s="84">
        <v>9</v>
      </c>
      <c r="O55" s="76">
        <v>0</v>
      </c>
      <c r="P55" s="132">
        <v>0</v>
      </c>
      <c r="Q55" s="133" t="s">
        <v>485</v>
      </c>
      <c r="R55" s="132" t="s">
        <v>638</v>
      </c>
      <c r="S55" s="130" t="s">
        <v>48</v>
      </c>
      <c r="T55" s="132" t="s">
        <v>639</v>
      </c>
      <c r="U55" s="132" t="s">
        <v>640</v>
      </c>
    </row>
    <row r="56" spans="1:21" s="74" customFormat="1" ht="154" x14ac:dyDescent="0.35">
      <c r="A56" s="84" t="s">
        <v>631</v>
      </c>
      <c r="B56" s="131" t="s">
        <v>590</v>
      </c>
      <c r="C56" s="84" t="s">
        <v>468</v>
      </c>
      <c r="D56" s="84" t="s">
        <v>469</v>
      </c>
      <c r="E56" s="84" t="s">
        <v>470</v>
      </c>
      <c r="F56" s="84" t="s">
        <v>571</v>
      </c>
      <c r="G56" s="84" t="s">
        <v>662</v>
      </c>
      <c r="H56" s="84" t="s">
        <v>663</v>
      </c>
      <c r="I56" s="84" t="s">
        <v>668</v>
      </c>
      <c r="J56" s="130" t="s">
        <v>44</v>
      </c>
      <c r="K56" s="130" t="s">
        <v>474</v>
      </c>
      <c r="L56" s="123">
        <v>1</v>
      </c>
      <c r="M56" s="84" t="s">
        <v>669</v>
      </c>
      <c r="N56" s="84">
        <v>5</v>
      </c>
      <c r="O56" s="76">
        <v>0</v>
      </c>
      <c r="P56" s="132">
        <v>0</v>
      </c>
      <c r="Q56" s="133" t="s">
        <v>485</v>
      </c>
      <c r="R56" s="132" t="s">
        <v>638</v>
      </c>
      <c r="S56" s="130" t="s">
        <v>48</v>
      </c>
      <c r="T56" s="132" t="s">
        <v>639</v>
      </c>
      <c r="U56" s="132" t="s">
        <v>640</v>
      </c>
    </row>
    <row r="57" spans="1:21" s="74" customFormat="1" ht="154" x14ac:dyDescent="0.35">
      <c r="A57" s="84" t="s">
        <v>631</v>
      </c>
      <c r="B57" s="131" t="s">
        <v>590</v>
      </c>
      <c r="C57" s="84" t="s">
        <v>468</v>
      </c>
      <c r="D57" s="84" t="s">
        <v>469</v>
      </c>
      <c r="E57" s="84" t="s">
        <v>470</v>
      </c>
      <c r="F57" s="84" t="s">
        <v>571</v>
      </c>
      <c r="G57" s="84" t="s">
        <v>662</v>
      </c>
      <c r="H57" s="84" t="s">
        <v>663</v>
      </c>
      <c r="I57" s="84" t="s">
        <v>670</v>
      </c>
      <c r="J57" s="130" t="s">
        <v>44</v>
      </c>
      <c r="K57" s="130" t="s">
        <v>474</v>
      </c>
      <c r="L57" s="123">
        <v>1</v>
      </c>
      <c r="M57" s="84" t="s">
        <v>671</v>
      </c>
      <c r="N57" s="84">
        <v>60</v>
      </c>
      <c r="O57" s="76">
        <v>0</v>
      </c>
      <c r="P57" s="185">
        <v>3</v>
      </c>
      <c r="Q57" s="188" t="s">
        <v>481</v>
      </c>
      <c r="R57" s="132" t="s">
        <v>672</v>
      </c>
      <c r="S57" s="130" t="s">
        <v>510</v>
      </c>
      <c r="T57" s="132" t="s">
        <v>673</v>
      </c>
      <c r="U57" s="132" t="s">
        <v>640</v>
      </c>
    </row>
    <row r="58" spans="1:21" s="74" customFormat="1" ht="154" x14ac:dyDescent="0.35">
      <c r="A58" s="84" t="s">
        <v>631</v>
      </c>
      <c r="B58" s="131" t="s">
        <v>590</v>
      </c>
      <c r="C58" s="84" t="s">
        <v>468</v>
      </c>
      <c r="D58" s="84" t="s">
        <v>469</v>
      </c>
      <c r="E58" s="84" t="s">
        <v>470</v>
      </c>
      <c r="F58" s="84" t="s">
        <v>571</v>
      </c>
      <c r="G58" s="84" t="s">
        <v>662</v>
      </c>
      <c r="H58" s="84" t="s">
        <v>663</v>
      </c>
      <c r="I58" s="84" t="s">
        <v>674</v>
      </c>
      <c r="J58" s="130" t="s">
        <v>44</v>
      </c>
      <c r="K58" s="130" t="s">
        <v>474</v>
      </c>
      <c r="L58" s="123">
        <v>1</v>
      </c>
      <c r="M58" s="84" t="s">
        <v>675</v>
      </c>
      <c r="N58" s="84">
        <v>2</v>
      </c>
      <c r="O58" s="76">
        <v>0</v>
      </c>
      <c r="P58" s="132">
        <v>0</v>
      </c>
      <c r="Q58" s="133" t="s">
        <v>485</v>
      </c>
      <c r="R58" s="132" t="s">
        <v>638</v>
      </c>
      <c r="S58" s="130" t="s">
        <v>48</v>
      </c>
      <c r="T58" s="132" t="s">
        <v>673</v>
      </c>
      <c r="U58" s="132" t="s">
        <v>640</v>
      </c>
    </row>
    <row r="59" spans="1:21" s="74" customFormat="1" ht="154" x14ac:dyDescent="0.35">
      <c r="A59" s="84" t="s">
        <v>631</v>
      </c>
      <c r="B59" s="131" t="s">
        <v>590</v>
      </c>
      <c r="C59" s="84" t="s">
        <v>468</v>
      </c>
      <c r="D59" s="84" t="s">
        <v>469</v>
      </c>
      <c r="E59" s="84" t="s">
        <v>470</v>
      </c>
      <c r="F59" s="84" t="s">
        <v>571</v>
      </c>
      <c r="G59" s="84" t="s">
        <v>662</v>
      </c>
      <c r="H59" s="84" t="s">
        <v>663</v>
      </c>
      <c r="I59" s="84" t="s">
        <v>676</v>
      </c>
      <c r="J59" s="130" t="s">
        <v>44</v>
      </c>
      <c r="K59" s="130" t="s">
        <v>474</v>
      </c>
      <c r="L59" s="123">
        <v>1</v>
      </c>
      <c r="M59" s="84" t="s">
        <v>677</v>
      </c>
      <c r="N59" s="84">
        <v>10</v>
      </c>
      <c r="O59" s="76">
        <v>0</v>
      </c>
      <c r="P59" s="127">
        <v>0</v>
      </c>
      <c r="Q59" s="129" t="s">
        <v>485</v>
      </c>
      <c r="R59" s="127" t="s">
        <v>678</v>
      </c>
      <c r="S59" s="128" t="s">
        <v>48</v>
      </c>
      <c r="T59" s="127" t="s">
        <v>673</v>
      </c>
      <c r="U59" s="127" t="s">
        <v>640</v>
      </c>
    </row>
    <row r="60" spans="1:21" s="74" customFormat="1" ht="112" x14ac:dyDescent="0.35">
      <c r="A60" s="84" t="s">
        <v>679</v>
      </c>
      <c r="B60" s="126" t="s">
        <v>467</v>
      </c>
      <c r="C60" s="84" t="s">
        <v>468</v>
      </c>
      <c r="D60" s="84" t="s">
        <v>469</v>
      </c>
      <c r="E60" s="84" t="s">
        <v>470</v>
      </c>
      <c r="F60" s="84" t="s">
        <v>192</v>
      </c>
      <c r="G60" s="84" t="s">
        <v>680</v>
      </c>
      <c r="H60" s="84" t="s">
        <v>681</v>
      </c>
      <c r="I60" s="84" t="s">
        <v>682</v>
      </c>
      <c r="J60" s="126" t="s">
        <v>26</v>
      </c>
      <c r="K60" s="126" t="s">
        <v>474</v>
      </c>
      <c r="L60" s="123">
        <v>1</v>
      </c>
      <c r="M60" s="84" t="s">
        <v>683</v>
      </c>
      <c r="N60" s="84">
        <v>1</v>
      </c>
      <c r="O60" s="76">
        <v>0</v>
      </c>
      <c r="P60" s="95">
        <v>0</v>
      </c>
      <c r="Q60" s="113" t="s">
        <v>684</v>
      </c>
      <c r="R60" s="113" t="s">
        <v>685</v>
      </c>
      <c r="S60" s="113"/>
      <c r="T60" s="113"/>
      <c r="U60" s="113"/>
    </row>
    <row r="61" spans="1:21" s="74" customFormat="1" ht="112" x14ac:dyDescent="0.35">
      <c r="A61" s="84" t="s">
        <v>679</v>
      </c>
      <c r="B61" s="121" t="s">
        <v>467</v>
      </c>
      <c r="C61" s="84" t="s">
        <v>468</v>
      </c>
      <c r="D61" s="84" t="s">
        <v>469</v>
      </c>
      <c r="E61" s="84" t="s">
        <v>470</v>
      </c>
      <c r="F61" s="84" t="s">
        <v>192</v>
      </c>
      <c r="G61" s="84" t="s">
        <v>686</v>
      </c>
      <c r="H61" s="84" t="s">
        <v>681</v>
      </c>
      <c r="I61" s="84" t="s">
        <v>687</v>
      </c>
      <c r="J61" s="121" t="s">
        <v>26</v>
      </c>
      <c r="K61" s="121" t="s">
        <v>474</v>
      </c>
      <c r="L61" s="84">
        <v>2</v>
      </c>
      <c r="M61" s="84" t="s">
        <v>687</v>
      </c>
      <c r="N61" s="84">
        <v>2</v>
      </c>
      <c r="O61" s="76">
        <v>0</v>
      </c>
      <c r="P61" s="125">
        <v>0</v>
      </c>
      <c r="Q61" s="113" t="s">
        <v>684</v>
      </c>
      <c r="R61" s="122" t="s">
        <v>236</v>
      </c>
      <c r="S61" s="122" t="s">
        <v>236</v>
      </c>
      <c r="T61" s="122" t="s">
        <v>236</v>
      </c>
      <c r="U61" s="122" t="s">
        <v>236</v>
      </c>
    </row>
    <row r="62" spans="1:21" s="74" customFormat="1" ht="112" x14ac:dyDescent="0.35">
      <c r="A62" s="84" t="s">
        <v>679</v>
      </c>
      <c r="B62" s="121" t="s">
        <v>467</v>
      </c>
      <c r="C62" s="84" t="s">
        <v>468</v>
      </c>
      <c r="D62" s="84" t="s">
        <v>469</v>
      </c>
      <c r="E62" s="84" t="s">
        <v>470</v>
      </c>
      <c r="F62" s="84" t="s">
        <v>562</v>
      </c>
      <c r="G62" s="84" t="s">
        <v>688</v>
      </c>
      <c r="H62" s="84" t="s">
        <v>681</v>
      </c>
      <c r="I62" s="84" t="s">
        <v>689</v>
      </c>
      <c r="J62" s="121" t="s">
        <v>26</v>
      </c>
      <c r="K62" s="121" t="s">
        <v>474</v>
      </c>
      <c r="L62" s="123">
        <v>1</v>
      </c>
      <c r="M62" s="84" t="s">
        <v>689</v>
      </c>
      <c r="N62" s="84">
        <v>1</v>
      </c>
      <c r="O62" s="76">
        <v>0</v>
      </c>
      <c r="P62" s="186">
        <v>0.1</v>
      </c>
      <c r="Q62" s="188" t="s">
        <v>481</v>
      </c>
      <c r="R62" s="113" t="s">
        <v>690</v>
      </c>
      <c r="S62" s="113" t="s">
        <v>236</v>
      </c>
      <c r="T62" s="113" t="s">
        <v>236</v>
      </c>
      <c r="U62" s="113" t="s">
        <v>236</v>
      </c>
    </row>
    <row r="63" spans="1:21" s="74" customFormat="1" ht="56.25" customHeight="1" x14ac:dyDescent="0.35">
      <c r="A63" s="84" t="s">
        <v>679</v>
      </c>
      <c r="B63" s="121" t="s">
        <v>467</v>
      </c>
      <c r="C63" s="84" t="s">
        <v>468</v>
      </c>
      <c r="D63" s="84" t="s">
        <v>469</v>
      </c>
      <c r="E63" s="84" t="s">
        <v>470</v>
      </c>
      <c r="F63" s="84" t="s">
        <v>562</v>
      </c>
      <c r="G63" s="84" t="s">
        <v>688</v>
      </c>
      <c r="H63" s="84" t="s">
        <v>691</v>
      </c>
      <c r="I63" s="84" t="s">
        <v>692</v>
      </c>
      <c r="J63" s="121" t="s">
        <v>44</v>
      </c>
      <c r="K63" s="121" t="s">
        <v>474</v>
      </c>
      <c r="L63" s="84">
        <v>40</v>
      </c>
      <c r="M63" s="84" t="s">
        <v>693</v>
      </c>
      <c r="N63" s="84">
        <v>40</v>
      </c>
      <c r="O63" s="87">
        <v>5</v>
      </c>
      <c r="P63" s="152">
        <v>2</v>
      </c>
      <c r="Q63" s="113" t="s">
        <v>694</v>
      </c>
      <c r="R63" s="113" t="s">
        <v>695</v>
      </c>
      <c r="S63" s="113" t="s">
        <v>236</v>
      </c>
      <c r="T63" s="113" t="s">
        <v>236</v>
      </c>
      <c r="U63" s="113" t="s">
        <v>236</v>
      </c>
    </row>
    <row r="64" spans="1:21" s="74" customFormat="1" ht="34.5" customHeight="1" x14ac:dyDescent="0.35">
      <c r="A64" s="204" t="s">
        <v>679</v>
      </c>
      <c r="B64" s="121" t="s">
        <v>467</v>
      </c>
      <c r="C64" s="84" t="s">
        <v>468</v>
      </c>
      <c r="D64" s="204" t="s">
        <v>469</v>
      </c>
      <c r="E64" s="204" t="s">
        <v>470</v>
      </c>
      <c r="F64" s="204" t="s">
        <v>192</v>
      </c>
      <c r="G64" s="204" t="s">
        <v>471</v>
      </c>
      <c r="H64" s="204" t="s">
        <v>681</v>
      </c>
      <c r="I64" s="204" t="s">
        <v>696</v>
      </c>
      <c r="J64" s="121" t="s">
        <v>26</v>
      </c>
      <c r="K64" s="121" t="s">
        <v>474</v>
      </c>
      <c r="L64" s="205">
        <v>1</v>
      </c>
      <c r="M64" s="84" t="s">
        <v>697</v>
      </c>
      <c r="N64" s="84">
        <v>8</v>
      </c>
      <c r="O64" s="76">
        <v>0</v>
      </c>
      <c r="P64" s="95">
        <v>0</v>
      </c>
      <c r="Q64" s="113" t="s">
        <v>684</v>
      </c>
      <c r="R64" s="113" t="s">
        <v>698</v>
      </c>
      <c r="S64" s="113" t="s">
        <v>699</v>
      </c>
      <c r="T64" s="113" t="s">
        <v>700</v>
      </c>
      <c r="U64" s="113" t="s">
        <v>701</v>
      </c>
    </row>
    <row r="65" spans="1:21" s="74" customFormat="1" ht="130.5" x14ac:dyDescent="0.35">
      <c r="A65" s="204"/>
      <c r="B65" s="120" t="s">
        <v>467</v>
      </c>
      <c r="C65" s="84" t="s">
        <v>468</v>
      </c>
      <c r="D65" s="204"/>
      <c r="E65" s="204"/>
      <c r="F65" s="204"/>
      <c r="G65" s="204"/>
      <c r="H65" s="204"/>
      <c r="I65" s="204"/>
      <c r="J65" s="121" t="s">
        <v>26</v>
      </c>
      <c r="K65" s="121" t="s">
        <v>474</v>
      </c>
      <c r="L65" s="204"/>
      <c r="M65" s="84" t="s">
        <v>702</v>
      </c>
      <c r="N65" s="84">
        <v>200</v>
      </c>
      <c r="O65" s="76">
        <v>0</v>
      </c>
      <c r="P65" s="187">
        <v>33</v>
      </c>
      <c r="Q65" s="188" t="s">
        <v>481</v>
      </c>
      <c r="R65" s="113" t="s">
        <v>703</v>
      </c>
      <c r="S65" s="113" t="s">
        <v>704</v>
      </c>
      <c r="T65" s="113" t="s">
        <v>705</v>
      </c>
      <c r="U65" s="113" t="s">
        <v>706</v>
      </c>
    </row>
    <row r="66" spans="1:21" s="74" customFormat="1" ht="56" x14ac:dyDescent="0.35">
      <c r="A66" s="204"/>
      <c r="B66" s="120" t="s">
        <v>467</v>
      </c>
      <c r="C66" s="84" t="s">
        <v>468</v>
      </c>
      <c r="D66" s="204"/>
      <c r="E66" s="204"/>
      <c r="F66" s="204"/>
      <c r="G66" s="204"/>
      <c r="H66" s="204"/>
      <c r="I66" s="204"/>
      <c r="J66" s="121" t="s">
        <v>26</v>
      </c>
      <c r="K66" s="121" t="s">
        <v>474</v>
      </c>
      <c r="L66" s="204"/>
      <c r="M66" s="84" t="s">
        <v>707</v>
      </c>
      <c r="N66" s="84">
        <v>4</v>
      </c>
      <c r="O66" s="76">
        <v>0</v>
      </c>
      <c r="P66" s="113">
        <v>0</v>
      </c>
      <c r="Q66" s="113" t="s">
        <v>684</v>
      </c>
      <c r="R66" s="113" t="s">
        <v>236</v>
      </c>
      <c r="S66" s="113" t="s">
        <v>236</v>
      </c>
      <c r="T66" s="113" t="s">
        <v>236</v>
      </c>
      <c r="U66" s="113" t="s">
        <v>236</v>
      </c>
    </row>
    <row r="67" spans="1:21" s="74" customFormat="1" ht="20.25" customHeight="1" x14ac:dyDescent="0.35">
      <c r="A67" s="204"/>
      <c r="B67" s="120" t="s">
        <v>467</v>
      </c>
      <c r="C67" s="84" t="s">
        <v>468</v>
      </c>
      <c r="D67" s="204"/>
      <c r="E67" s="204"/>
      <c r="F67" s="204"/>
      <c r="G67" s="204"/>
      <c r="H67" s="204"/>
      <c r="I67" s="204"/>
      <c r="J67" s="121" t="s">
        <v>26</v>
      </c>
      <c r="K67" s="121" t="s">
        <v>474</v>
      </c>
      <c r="L67" s="204"/>
      <c r="M67" s="84" t="s">
        <v>708</v>
      </c>
      <c r="N67" s="84">
        <v>4</v>
      </c>
      <c r="O67" s="76">
        <v>0</v>
      </c>
      <c r="P67" s="113">
        <v>0</v>
      </c>
      <c r="Q67" s="113" t="s">
        <v>684</v>
      </c>
      <c r="R67" s="113" t="s">
        <v>236</v>
      </c>
      <c r="S67" s="113" t="s">
        <v>236</v>
      </c>
      <c r="T67" s="113" t="s">
        <v>236</v>
      </c>
      <c r="U67" s="113" t="s">
        <v>236</v>
      </c>
    </row>
    <row r="68" spans="1:21" s="74" customFormat="1" ht="112" x14ac:dyDescent="0.35">
      <c r="A68" s="84" t="s">
        <v>679</v>
      </c>
      <c r="B68" s="121" t="s">
        <v>467</v>
      </c>
      <c r="C68" s="84" t="s">
        <v>468</v>
      </c>
      <c r="D68" s="84" t="s">
        <v>469</v>
      </c>
      <c r="E68" s="84" t="s">
        <v>470</v>
      </c>
      <c r="F68" s="84" t="s">
        <v>192</v>
      </c>
      <c r="G68" s="84" t="s">
        <v>686</v>
      </c>
      <c r="H68" s="84" t="s">
        <v>681</v>
      </c>
      <c r="I68" s="84" t="s">
        <v>709</v>
      </c>
      <c r="J68" s="121" t="s">
        <v>26</v>
      </c>
      <c r="K68" s="121" t="s">
        <v>474</v>
      </c>
      <c r="L68" s="84">
        <v>8</v>
      </c>
      <c r="M68" s="84" t="s">
        <v>710</v>
      </c>
      <c r="N68" s="84">
        <v>8</v>
      </c>
      <c r="O68" s="76">
        <v>0</v>
      </c>
      <c r="P68" s="95">
        <v>0</v>
      </c>
      <c r="Q68" s="113" t="s">
        <v>684</v>
      </c>
      <c r="R68" s="113" t="s">
        <v>711</v>
      </c>
      <c r="S68" s="113" t="s">
        <v>236</v>
      </c>
      <c r="T68" s="113" t="s">
        <v>236</v>
      </c>
      <c r="U68" s="113" t="s">
        <v>236</v>
      </c>
    </row>
    <row r="69" spans="1:21" s="74" customFormat="1" ht="112" x14ac:dyDescent="0.35">
      <c r="A69" s="84" t="s">
        <v>679</v>
      </c>
      <c r="B69" s="121" t="s">
        <v>467</v>
      </c>
      <c r="C69" s="84" t="s">
        <v>468</v>
      </c>
      <c r="D69" s="84" t="s">
        <v>469</v>
      </c>
      <c r="E69" s="84" t="s">
        <v>712</v>
      </c>
      <c r="F69" s="84" t="s">
        <v>192</v>
      </c>
      <c r="G69" s="84" t="s">
        <v>471</v>
      </c>
      <c r="H69" s="84" t="s">
        <v>681</v>
      </c>
      <c r="I69" s="84" t="s">
        <v>713</v>
      </c>
      <c r="J69" s="121" t="s">
        <v>44</v>
      </c>
      <c r="K69" s="121" t="s">
        <v>474</v>
      </c>
      <c r="L69" s="84">
        <v>35</v>
      </c>
      <c r="M69" s="84" t="s">
        <v>714</v>
      </c>
      <c r="N69" s="84">
        <v>35</v>
      </c>
      <c r="O69" s="87">
        <v>5</v>
      </c>
      <c r="P69" s="95">
        <v>0</v>
      </c>
      <c r="Q69" s="113" t="s">
        <v>715</v>
      </c>
      <c r="R69" s="113" t="s">
        <v>716</v>
      </c>
      <c r="S69" s="113" t="s">
        <v>236</v>
      </c>
      <c r="T69" s="113" t="s">
        <v>236</v>
      </c>
      <c r="U69" s="113" t="s">
        <v>236</v>
      </c>
    </row>
    <row r="70" spans="1:21" s="74" customFormat="1" ht="39.75" customHeight="1" x14ac:dyDescent="0.35">
      <c r="A70" s="204" t="s">
        <v>679</v>
      </c>
      <c r="B70" s="121" t="s">
        <v>467</v>
      </c>
      <c r="C70" s="84" t="s">
        <v>468</v>
      </c>
      <c r="D70" s="204" t="s">
        <v>469</v>
      </c>
      <c r="E70" s="204" t="s">
        <v>712</v>
      </c>
      <c r="F70" s="204" t="s">
        <v>192</v>
      </c>
      <c r="G70" s="204" t="s">
        <v>717</v>
      </c>
      <c r="H70" s="204" t="s">
        <v>681</v>
      </c>
      <c r="I70" s="204" t="s">
        <v>718</v>
      </c>
      <c r="J70" s="121" t="s">
        <v>26</v>
      </c>
      <c r="K70" s="121" t="s">
        <v>474</v>
      </c>
      <c r="L70" s="205">
        <v>1</v>
      </c>
      <c r="M70" s="84" t="s">
        <v>719</v>
      </c>
      <c r="N70" s="84">
        <v>1</v>
      </c>
      <c r="O70" s="76">
        <v>0</v>
      </c>
      <c r="P70" s="95">
        <v>0</v>
      </c>
      <c r="Q70" s="113" t="s">
        <v>684</v>
      </c>
      <c r="R70" s="113" t="s">
        <v>236</v>
      </c>
      <c r="S70" s="113" t="s">
        <v>236</v>
      </c>
      <c r="T70" s="113" t="s">
        <v>236</v>
      </c>
      <c r="U70" s="113" t="s">
        <v>236</v>
      </c>
    </row>
    <row r="71" spans="1:21" s="74" customFormat="1" ht="43.5" x14ac:dyDescent="0.35">
      <c r="A71" s="204"/>
      <c r="B71" s="121" t="s">
        <v>467</v>
      </c>
      <c r="C71" s="84" t="s">
        <v>468</v>
      </c>
      <c r="D71" s="204"/>
      <c r="E71" s="204"/>
      <c r="F71" s="204"/>
      <c r="G71" s="204"/>
      <c r="H71" s="204"/>
      <c r="I71" s="204"/>
      <c r="J71" s="121" t="s">
        <v>26</v>
      </c>
      <c r="K71" s="121" t="s">
        <v>474</v>
      </c>
      <c r="L71" s="204"/>
      <c r="M71" s="84" t="s">
        <v>720</v>
      </c>
      <c r="N71" s="84">
        <v>13</v>
      </c>
      <c r="O71" s="76">
        <v>0</v>
      </c>
      <c r="P71" s="113">
        <v>0</v>
      </c>
      <c r="Q71" s="113" t="s">
        <v>684</v>
      </c>
      <c r="R71" s="113" t="s">
        <v>721</v>
      </c>
      <c r="S71" s="113" t="s">
        <v>236</v>
      </c>
      <c r="T71" s="113" t="s">
        <v>236</v>
      </c>
      <c r="U71" s="113" t="s">
        <v>236</v>
      </c>
    </row>
    <row r="72" spans="1:21" s="74" customFormat="1" ht="116" x14ac:dyDescent="0.35">
      <c r="A72" s="84" t="s">
        <v>679</v>
      </c>
      <c r="B72" s="121" t="s">
        <v>467</v>
      </c>
      <c r="C72" s="84" t="s">
        <v>468</v>
      </c>
      <c r="D72" s="84" t="s">
        <v>469</v>
      </c>
      <c r="E72" s="84" t="s">
        <v>470</v>
      </c>
      <c r="F72" s="84" t="s">
        <v>192</v>
      </c>
      <c r="G72" s="84" t="s">
        <v>722</v>
      </c>
      <c r="H72" s="84" t="s">
        <v>681</v>
      </c>
      <c r="I72" s="84" t="s">
        <v>723</v>
      </c>
      <c r="J72" s="121" t="s">
        <v>44</v>
      </c>
      <c r="K72" s="121" t="s">
        <v>474</v>
      </c>
      <c r="L72" s="123">
        <v>1</v>
      </c>
      <c r="M72" s="84" t="s">
        <v>724</v>
      </c>
      <c r="N72" s="84" t="s">
        <v>725</v>
      </c>
      <c r="O72" s="87" t="s">
        <v>726</v>
      </c>
      <c r="P72" s="95">
        <v>0</v>
      </c>
      <c r="Q72" s="122" t="s">
        <v>727</v>
      </c>
      <c r="R72" s="113" t="s">
        <v>728</v>
      </c>
      <c r="S72" s="113" t="s">
        <v>729</v>
      </c>
      <c r="T72" s="113" t="s">
        <v>730</v>
      </c>
      <c r="U72" s="113" t="s">
        <v>731</v>
      </c>
    </row>
    <row r="73" spans="1:21" s="74" customFormat="1" ht="37.5" customHeight="1" x14ac:dyDescent="0.35">
      <c r="A73" s="206" t="s">
        <v>732</v>
      </c>
      <c r="B73" s="115" t="s">
        <v>733</v>
      </c>
      <c r="C73" s="84" t="s">
        <v>468</v>
      </c>
      <c r="D73" s="206" t="s">
        <v>469</v>
      </c>
      <c r="E73" s="206" t="s">
        <v>470</v>
      </c>
      <c r="F73" s="206" t="s">
        <v>571</v>
      </c>
      <c r="G73" s="206" t="s">
        <v>555</v>
      </c>
      <c r="H73" s="206" t="s">
        <v>734</v>
      </c>
      <c r="I73" s="206" t="s">
        <v>735</v>
      </c>
      <c r="J73" s="115" t="s">
        <v>26</v>
      </c>
      <c r="K73" s="121" t="s">
        <v>474</v>
      </c>
      <c r="L73" s="204">
        <v>5</v>
      </c>
      <c r="M73" s="115" t="s">
        <v>736</v>
      </c>
      <c r="N73" s="115">
        <v>1</v>
      </c>
      <c r="O73" s="76">
        <v>0</v>
      </c>
      <c r="P73" s="114">
        <v>0</v>
      </c>
      <c r="Q73" s="88" t="s">
        <v>485</v>
      </c>
      <c r="R73" s="106" t="s">
        <v>737</v>
      </c>
      <c r="S73" s="76" t="s">
        <v>48</v>
      </c>
      <c r="T73" s="87"/>
      <c r="U73" s="87"/>
    </row>
    <row r="74" spans="1:21" s="74" customFormat="1" ht="252" x14ac:dyDescent="0.35">
      <c r="A74" s="206"/>
      <c r="B74" s="115" t="s">
        <v>733</v>
      </c>
      <c r="C74" s="84" t="s">
        <v>468</v>
      </c>
      <c r="D74" s="206"/>
      <c r="E74" s="206"/>
      <c r="F74" s="206"/>
      <c r="G74" s="206"/>
      <c r="H74" s="206"/>
      <c r="I74" s="206"/>
      <c r="J74" s="115" t="s">
        <v>26</v>
      </c>
      <c r="K74" s="121" t="s">
        <v>474</v>
      </c>
      <c r="L74" s="204"/>
      <c r="M74" s="115" t="s">
        <v>738</v>
      </c>
      <c r="N74" s="115">
        <v>1</v>
      </c>
      <c r="O74" s="76">
        <v>0</v>
      </c>
      <c r="P74" s="114">
        <v>0</v>
      </c>
      <c r="Q74" s="88" t="s">
        <v>485</v>
      </c>
      <c r="R74" s="106" t="s">
        <v>739</v>
      </c>
      <c r="S74" s="76" t="s">
        <v>48</v>
      </c>
      <c r="T74" s="87"/>
      <c r="U74" s="87"/>
    </row>
    <row r="75" spans="1:21" s="74" customFormat="1" ht="213.75" customHeight="1" x14ac:dyDescent="0.35">
      <c r="A75" s="206"/>
      <c r="B75" s="115" t="s">
        <v>733</v>
      </c>
      <c r="C75" s="84" t="s">
        <v>468</v>
      </c>
      <c r="D75" s="206"/>
      <c r="E75" s="206"/>
      <c r="F75" s="206"/>
      <c r="G75" s="206"/>
      <c r="H75" s="206"/>
      <c r="I75" s="206"/>
      <c r="J75" s="115" t="s">
        <v>26</v>
      </c>
      <c r="K75" s="121" t="s">
        <v>474</v>
      </c>
      <c r="L75" s="204"/>
      <c r="M75" s="115" t="s">
        <v>740</v>
      </c>
      <c r="N75" s="115">
        <v>1</v>
      </c>
      <c r="O75" s="76">
        <v>0</v>
      </c>
      <c r="P75" s="114">
        <v>0</v>
      </c>
      <c r="Q75" s="88" t="s">
        <v>485</v>
      </c>
      <c r="R75" s="106" t="s">
        <v>741</v>
      </c>
      <c r="S75" s="76" t="s">
        <v>48</v>
      </c>
      <c r="T75" s="87"/>
      <c r="U75" s="87"/>
    </row>
    <row r="76" spans="1:21" s="74" customFormat="1" ht="247.5" customHeight="1" x14ac:dyDescent="0.35">
      <c r="A76" s="206"/>
      <c r="B76" s="115" t="s">
        <v>733</v>
      </c>
      <c r="C76" s="84" t="s">
        <v>468</v>
      </c>
      <c r="D76" s="206"/>
      <c r="E76" s="206"/>
      <c r="F76" s="206"/>
      <c r="G76" s="206"/>
      <c r="H76" s="206"/>
      <c r="I76" s="206"/>
      <c r="J76" s="115" t="s">
        <v>26</v>
      </c>
      <c r="K76" s="121" t="s">
        <v>474</v>
      </c>
      <c r="L76" s="204"/>
      <c r="M76" s="115" t="s">
        <v>742</v>
      </c>
      <c r="N76" s="115">
        <v>1</v>
      </c>
      <c r="O76" s="76">
        <v>0</v>
      </c>
      <c r="P76" s="114">
        <v>0</v>
      </c>
      <c r="Q76" s="88" t="s">
        <v>485</v>
      </c>
      <c r="R76" s="106" t="s">
        <v>743</v>
      </c>
      <c r="S76" s="76" t="s">
        <v>744</v>
      </c>
      <c r="T76" s="87" t="s">
        <v>745</v>
      </c>
      <c r="U76" s="87" t="s">
        <v>746</v>
      </c>
    </row>
    <row r="77" spans="1:21" s="74" customFormat="1" ht="196" x14ac:dyDescent="0.35">
      <c r="A77" s="206"/>
      <c r="B77" s="115" t="s">
        <v>733</v>
      </c>
      <c r="C77" s="84" t="s">
        <v>468</v>
      </c>
      <c r="D77" s="206"/>
      <c r="E77" s="206"/>
      <c r="F77" s="206"/>
      <c r="G77" s="206"/>
      <c r="H77" s="206"/>
      <c r="I77" s="206"/>
      <c r="J77" s="115" t="s">
        <v>26</v>
      </c>
      <c r="K77" s="121" t="s">
        <v>474</v>
      </c>
      <c r="L77" s="204"/>
      <c r="M77" s="115" t="s">
        <v>747</v>
      </c>
      <c r="N77" s="115">
        <v>1</v>
      </c>
      <c r="O77" s="76">
        <v>0</v>
      </c>
      <c r="P77" s="114">
        <v>0</v>
      </c>
      <c r="Q77" s="88" t="s">
        <v>485</v>
      </c>
      <c r="R77" s="106" t="s">
        <v>748</v>
      </c>
      <c r="S77" s="76" t="s">
        <v>510</v>
      </c>
      <c r="T77" s="87" t="s">
        <v>749</v>
      </c>
      <c r="U77" s="87" t="s">
        <v>750</v>
      </c>
    </row>
    <row r="78" spans="1:21" s="74" customFormat="1" ht="238" x14ac:dyDescent="0.35">
      <c r="A78" s="206"/>
      <c r="B78" s="115" t="s">
        <v>733</v>
      </c>
      <c r="C78" s="84" t="s">
        <v>468</v>
      </c>
      <c r="D78" s="206"/>
      <c r="E78" s="206"/>
      <c r="F78" s="206"/>
      <c r="G78" s="206"/>
      <c r="H78" s="206"/>
      <c r="I78" s="206"/>
      <c r="J78" s="115" t="s">
        <v>26</v>
      </c>
      <c r="K78" s="121" t="s">
        <v>474</v>
      </c>
      <c r="L78" s="204"/>
      <c r="M78" s="115" t="s">
        <v>751</v>
      </c>
      <c r="N78" s="115">
        <v>1</v>
      </c>
      <c r="O78" s="76">
        <v>0</v>
      </c>
      <c r="P78" s="114">
        <v>0</v>
      </c>
      <c r="Q78" s="88" t="s">
        <v>485</v>
      </c>
      <c r="R78" s="106" t="s">
        <v>752</v>
      </c>
      <c r="S78" s="76" t="s">
        <v>48</v>
      </c>
      <c r="T78" s="87"/>
      <c r="U78" s="87"/>
    </row>
    <row r="79" spans="1:21" s="74" customFormat="1" ht="196" x14ac:dyDescent="0.35">
      <c r="A79" s="206"/>
      <c r="B79" s="115" t="s">
        <v>733</v>
      </c>
      <c r="C79" s="84" t="s">
        <v>468</v>
      </c>
      <c r="D79" s="206"/>
      <c r="E79" s="206"/>
      <c r="F79" s="206"/>
      <c r="G79" s="206"/>
      <c r="H79" s="206"/>
      <c r="I79" s="206"/>
      <c r="J79" s="115" t="s">
        <v>26</v>
      </c>
      <c r="K79" s="121" t="s">
        <v>474</v>
      </c>
      <c r="L79" s="204"/>
      <c r="M79" s="115" t="s">
        <v>753</v>
      </c>
      <c r="N79" s="115">
        <v>1</v>
      </c>
      <c r="O79" s="76">
        <v>0</v>
      </c>
      <c r="P79" s="114">
        <v>0</v>
      </c>
      <c r="Q79" s="88" t="s">
        <v>485</v>
      </c>
      <c r="R79" s="106" t="s">
        <v>754</v>
      </c>
      <c r="S79" s="76" t="s">
        <v>48</v>
      </c>
      <c r="T79" s="87"/>
      <c r="U79" s="87"/>
    </row>
    <row r="80" spans="1:21" s="74" customFormat="1" ht="71.25" customHeight="1" x14ac:dyDescent="0.35">
      <c r="A80" s="115" t="s">
        <v>732</v>
      </c>
      <c r="B80" s="115" t="s">
        <v>733</v>
      </c>
      <c r="C80" s="84" t="s">
        <v>468</v>
      </c>
      <c r="D80" s="115" t="s">
        <v>469</v>
      </c>
      <c r="E80" s="115" t="s">
        <v>470</v>
      </c>
      <c r="F80" s="115" t="s">
        <v>755</v>
      </c>
      <c r="G80" s="115" t="s">
        <v>756</v>
      </c>
      <c r="H80" s="115" t="s">
        <v>757</v>
      </c>
      <c r="I80" s="115" t="s">
        <v>758</v>
      </c>
      <c r="J80" s="115" t="s">
        <v>26</v>
      </c>
      <c r="K80" s="87" t="s">
        <v>551</v>
      </c>
      <c r="L80" s="119">
        <v>1</v>
      </c>
      <c r="M80" s="115" t="s">
        <v>759</v>
      </c>
      <c r="N80" s="115">
        <v>1</v>
      </c>
      <c r="O80" s="118">
        <v>0.3</v>
      </c>
      <c r="P80" s="118">
        <v>0.3</v>
      </c>
      <c r="Q80" s="88" t="s">
        <v>515</v>
      </c>
      <c r="R80" s="117" t="s">
        <v>760</v>
      </c>
      <c r="S80" s="76" t="s">
        <v>761</v>
      </c>
      <c r="T80" s="117"/>
      <c r="U80" s="117"/>
    </row>
    <row r="81" spans="1:21" s="74" customFormat="1" ht="33.75" customHeight="1" x14ac:dyDescent="0.35">
      <c r="A81" s="206" t="s">
        <v>732</v>
      </c>
      <c r="B81" s="115" t="s">
        <v>733</v>
      </c>
      <c r="C81" s="84" t="s">
        <v>468</v>
      </c>
      <c r="D81" s="206" t="s">
        <v>469</v>
      </c>
      <c r="E81" s="206" t="s">
        <v>470</v>
      </c>
      <c r="F81" s="206" t="s">
        <v>755</v>
      </c>
      <c r="G81" s="206" t="s">
        <v>762</v>
      </c>
      <c r="H81" s="206" t="s">
        <v>763</v>
      </c>
      <c r="I81" s="206" t="s">
        <v>764</v>
      </c>
      <c r="J81" s="115" t="s">
        <v>26</v>
      </c>
      <c r="K81" s="120" t="s">
        <v>551</v>
      </c>
      <c r="L81" s="207">
        <v>1</v>
      </c>
      <c r="M81" s="115" t="s">
        <v>765</v>
      </c>
      <c r="N81" s="115">
        <v>10</v>
      </c>
      <c r="O81" s="118">
        <v>2</v>
      </c>
      <c r="P81" s="118">
        <v>0</v>
      </c>
      <c r="Q81" s="88" t="s">
        <v>475</v>
      </c>
      <c r="R81" s="117" t="s">
        <v>766</v>
      </c>
      <c r="S81" s="76" t="s">
        <v>761</v>
      </c>
      <c r="T81" s="117" t="s">
        <v>767</v>
      </c>
      <c r="U81" s="117" t="s">
        <v>768</v>
      </c>
    </row>
    <row r="82" spans="1:21" s="74" customFormat="1" ht="22.5" customHeight="1" x14ac:dyDescent="0.35">
      <c r="A82" s="206"/>
      <c r="B82" s="115" t="s">
        <v>733</v>
      </c>
      <c r="C82" s="84" t="s">
        <v>468</v>
      </c>
      <c r="D82" s="206"/>
      <c r="E82" s="206"/>
      <c r="F82" s="206"/>
      <c r="G82" s="206"/>
      <c r="H82" s="206"/>
      <c r="I82" s="206"/>
      <c r="J82" s="115" t="s">
        <v>26</v>
      </c>
      <c r="K82" s="120" t="s">
        <v>551</v>
      </c>
      <c r="L82" s="207"/>
      <c r="M82" s="115" t="s">
        <v>769</v>
      </c>
      <c r="N82" s="115">
        <v>20</v>
      </c>
      <c r="O82" s="118">
        <v>6</v>
      </c>
      <c r="P82" s="118">
        <v>0</v>
      </c>
      <c r="Q82" s="88" t="s">
        <v>475</v>
      </c>
      <c r="R82" s="117" t="s">
        <v>770</v>
      </c>
      <c r="S82" s="76" t="s">
        <v>761</v>
      </c>
      <c r="T82" s="117" t="s">
        <v>767</v>
      </c>
      <c r="U82" s="117" t="s">
        <v>768</v>
      </c>
    </row>
    <row r="83" spans="1:21" s="74" customFormat="1" ht="33.75" customHeight="1" x14ac:dyDescent="0.35">
      <c r="A83" s="206"/>
      <c r="B83" s="115" t="s">
        <v>733</v>
      </c>
      <c r="C83" s="84" t="s">
        <v>468</v>
      </c>
      <c r="D83" s="206"/>
      <c r="E83" s="206"/>
      <c r="F83" s="206"/>
      <c r="G83" s="206"/>
      <c r="H83" s="206"/>
      <c r="I83" s="206"/>
      <c r="J83" s="115" t="s">
        <v>26</v>
      </c>
      <c r="K83" s="120" t="s">
        <v>551</v>
      </c>
      <c r="L83" s="207"/>
      <c r="M83" s="115" t="s">
        <v>771</v>
      </c>
      <c r="N83" s="115">
        <v>35</v>
      </c>
      <c r="O83" s="118">
        <v>7</v>
      </c>
      <c r="P83" s="118">
        <v>0</v>
      </c>
      <c r="Q83" s="88" t="s">
        <v>475</v>
      </c>
      <c r="R83" s="117" t="s">
        <v>770</v>
      </c>
      <c r="S83" s="76" t="s">
        <v>761</v>
      </c>
      <c r="T83" s="117" t="s">
        <v>767</v>
      </c>
      <c r="U83" s="117" t="s">
        <v>768</v>
      </c>
    </row>
    <row r="84" spans="1:21" s="74" customFormat="1" ht="98" x14ac:dyDescent="0.35">
      <c r="A84" s="206"/>
      <c r="B84" s="115" t="s">
        <v>733</v>
      </c>
      <c r="C84" s="84" t="s">
        <v>468</v>
      </c>
      <c r="D84" s="206"/>
      <c r="E84" s="206"/>
      <c r="F84" s="206"/>
      <c r="G84" s="206"/>
      <c r="H84" s="206"/>
      <c r="I84" s="206"/>
      <c r="J84" s="115" t="s">
        <v>26</v>
      </c>
      <c r="K84" s="120" t="s">
        <v>551</v>
      </c>
      <c r="L84" s="207"/>
      <c r="M84" s="115" t="s">
        <v>772</v>
      </c>
      <c r="N84" s="115">
        <v>35</v>
      </c>
      <c r="O84" s="118">
        <v>5.25</v>
      </c>
      <c r="P84" s="118">
        <v>0</v>
      </c>
      <c r="Q84" s="88" t="s">
        <v>475</v>
      </c>
      <c r="R84" s="117" t="s">
        <v>770</v>
      </c>
      <c r="S84" s="76" t="s">
        <v>48</v>
      </c>
      <c r="T84" s="117" t="s">
        <v>767</v>
      </c>
      <c r="U84" s="117" t="s">
        <v>768</v>
      </c>
    </row>
    <row r="85" spans="1:21" s="74" customFormat="1" ht="409.5" x14ac:dyDescent="0.35">
      <c r="A85" s="115" t="s">
        <v>732</v>
      </c>
      <c r="B85" s="115" t="s">
        <v>733</v>
      </c>
      <c r="C85" s="84" t="s">
        <v>468</v>
      </c>
      <c r="D85" s="115" t="s">
        <v>469</v>
      </c>
      <c r="E85" s="115" t="s">
        <v>470</v>
      </c>
      <c r="F85" s="115" t="s">
        <v>773</v>
      </c>
      <c r="G85" s="115" t="s">
        <v>762</v>
      </c>
      <c r="H85" s="115" t="s">
        <v>774</v>
      </c>
      <c r="I85" s="115" t="s">
        <v>775</v>
      </c>
      <c r="J85" s="115" t="s">
        <v>26</v>
      </c>
      <c r="K85" s="87" t="s">
        <v>474</v>
      </c>
      <c r="L85" s="115">
        <v>10</v>
      </c>
      <c r="M85" s="115" t="s">
        <v>776</v>
      </c>
      <c r="N85" s="115">
        <v>10</v>
      </c>
      <c r="O85" s="114">
        <v>2</v>
      </c>
      <c r="P85" s="114">
        <v>9</v>
      </c>
      <c r="Q85" s="188" t="s">
        <v>481</v>
      </c>
      <c r="R85" s="106" t="s">
        <v>777</v>
      </c>
      <c r="S85" s="76" t="s">
        <v>100</v>
      </c>
      <c r="T85" s="87" t="s">
        <v>48</v>
      </c>
      <c r="U85" s="116" t="s">
        <v>48</v>
      </c>
    </row>
    <row r="86" spans="1:21" s="74" customFormat="1" ht="315" customHeight="1" x14ac:dyDescent="0.35">
      <c r="A86" s="115" t="s">
        <v>732</v>
      </c>
      <c r="B86" s="115" t="s">
        <v>733</v>
      </c>
      <c r="C86" s="84" t="s">
        <v>468</v>
      </c>
      <c r="D86" s="115" t="s">
        <v>469</v>
      </c>
      <c r="E86" s="115" t="s">
        <v>470</v>
      </c>
      <c r="F86" s="115" t="s">
        <v>571</v>
      </c>
      <c r="G86" s="115" t="s">
        <v>778</v>
      </c>
      <c r="H86" s="115" t="s">
        <v>779</v>
      </c>
      <c r="I86" s="115" t="s">
        <v>780</v>
      </c>
      <c r="J86" s="115" t="s">
        <v>26</v>
      </c>
      <c r="K86" s="87" t="s">
        <v>545</v>
      </c>
      <c r="L86" s="115">
        <v>2000</v>
      </c>
      <c r="M86" s="115" t="s">
        <v>781</v>
      </c>
      <c r="N86" s="115">
        <v>2000</v>
      </c>
      <c r="O86" s="114">
        <v>200</v>
      </c>
      <c r="P86" s="114">
        <v>37</v>
      </c>
      <c r="Q86" s="88" t="s">
        <v>475</v>
      </c>
      <c r="R86" s="106" t="s">
        <v>782</v>
      </c>
      <c r="S86" s="76" t="s">
        <v>100</v>
      </c>
      <c r="T86" s="76" t="s">
        <v>783</v>
      </c>
      <c r="U86" s="76" t="s">
        <v>784</v>
      </c>
    </row>
    <row r="87" spans="1:21" s="74" customFormat="1" ht="120" customHeight="1" x14ac:dyDescent="0.35">
      <c r="A87" s="115" t="s">
        <v>732</v>
      </c>
      <c r="B87" s="115" t="s">
        <v>733</v>
      </c>
      <c r="C87" s="84" t="s">
        <v>468</v>
      </c>
      <c r="D87" s="115" t="s">
        <v>469</v>
      </c>
      <c r="E87" s="115" t="s">
        <v>470</v>
      </c>
      <c r="F87" s="115" t="s">
        <v>571</v>
      </c>
      <c r="G87" s="115" t="s">
        <v>778</v>
      </c>
      <c r="H87" s="115" t="s">
        <v>785</v>
      </c>
      <c r="I87" s="115" t="s">
        <v>786</v>
      </c>
      <c r="J87" s="115" t="s">
        <v>26</v>
      </c>
      <c r="K87" s="87" t="s">
        <v>545</v>
      </c>
      <c r="L87" s="115">
        <v>500</v>
      </c>
      <c r="M87" s="115" t="s">
        <v>787</v>
      </c>
      <c r="N87" s="115">
        <v>15</v>
      </c>
      <c r="O87" s="114">
        <v>2</v>
      </c>
      <c r="P87" s="114">
        <v>16</v>
      </c>
      <c r="Q87" s="188" t="s">
        <v>481</v>
      </c>
      <c r="R87" s="106" t="s">
        <v>788</v>
      </c>
      <c r="S87" s="76" t="s">
        <v>761</v>
      </c>
      <c r="T87" s="87" t="s">
        <v>789</v>
      </c>
      <c r="U87" s="87" t="s">
        <v>790</v>
      </c>
    </row>
    <row r="88" spans="1:21" s="74" customFormat="1" ht="70" x14ac:dyDescent="0.35">
      <c r="A88" s="80" t="s">
        <v>791</v>
      </c>
      <c r="B88" s="113" t="s">
        <v>590</v>
      </c>
      <c r="C88" s="84" t="s">
        <v>468</v>
      </c>
      <c r="D88" s="79" t="s">
        <v>469</v>
      </c>
      <c r="E88" s="79" t="s">
        <v>470</v>
      </c>
      <c r="F88" s="79" t="s">
        <v>541</v>
      </c>
      <c r="G88" s="81" t="s">
        <v>587</v>
      </c>
      <c r="H88" s="81" t="s">
        <v>792</v>
      </c>
      <c r="I88" s="81" t="s">
        <v>793</v>
      </c>
      <c r="J88" s="92" t="s">
        <v>44</v>
      </c>
      <c r="K88" s="113" t="s">
        <v>474</v>
      </c>
      <c r="L88" s="93">
        <v>350000</v>
      </c>
      <c r="M88" s="80" t="s">
        <v>794</v>
      </c>
      <c r="N88" s="79">
        <v>350000</v>
      </c>
      <c r="O88" s="76">
        <v>0</v>
      </c>
      <c r="P88" s="112">
        <v>0</v>
      </c>
      <c r="Q88" s="88" t="s">
        <v>485</v>
      </c>
      <c r="R88" s="75"/>
      <c r="S88" s="76" t="s">
        <v>61</v>
      </c>
      <c r="T88" s="75" t="s">
        <v>795</v>
      </c>
      <c r="U88" s="75" t="s">
        <v>796</v>
      </c>
    </row>
    <row r="89" spans="1:21" s="74" customFormat="1" ht="98" x14ac:dyDescent="0.35">
      <c r="A89" s="80" t="s">
        <v>791</v>
      </c>
      <c r="B89" s="111" t="s">
        <v>590</v>
      </c>
      <c r="C89" s="84" t="s">
        <v>468</v>
      </c>
      <c r="D89" s="81" t="s">
        <v>469</v>
      </c>
      <c r="E89" s="81" t="s">
        <v>470</v>
      </c>
      <c r="F89" s="79" t="s">
        <v>541</v>
      </c>
      <c r="G89" s="81" t="s">
        <v>587</v>
      </c>
      <c r="H89" s="81" t="s">
        <v>797</v>
      </c>
      <c r="I89" s="81" t="s">
        <v>798</v>
      </c>
      <c r="J89" s="92" t="s">
        <v>44</v>
      </c>
      <c r="K89" s="110" t="s">
        <v>474</v>
      </c>
      <c r="L89" s="81">
        <v>300</v>
      </c>
      <c r="M89" s="80" t="s">
        <v>799</v>
      </c>
      <c r="N89" s="79">
        <v>300</v>
      </c>
      <c r="O89" s="98">
        <v>51.000000000000007</v>
      </c>
      <c r="P89" s="78">
        <v>91</v>
      </c>
      <c r="Q89" s="188" t="s">
        <v>481</v>
      </c>
      <c r="R89" s="75" t="s">
        <v>800</v>
      </c>
      <c r="S89" s="76" t="s">
        <v>48</v>
      </c>
      <c r="T89" s="75"/>
      <c r="U89" s="75"/>
    </row>
    <row r="90" spans="1:21" s="74" customFormat="1" ht="98" x14ac:dyDescent="0.35">
      <c r="A90" s="80" t="s">
        <v>791</v>
      </c>
      <c r="B90" s="76" t="s">
        <v>590</v>
      </c>
      <c r="C90" s="84" t="s">
        <v>468</v>
      </c>
      <c r="D90" s="81" t="s">
        <v>469</v>
      </c>
      <c r="E90" s="81" t="s">
        <v>470</v>
      </c>
      <c r="F90" s="79" t="s">
        <v>541</v>
      </c>
      <c r="G90" s="81" t="s">
        <v>587</v>
      </c>
      <c r="H90" s="81" t="s">
        <v>801</v>
      </c>
      <c r="I90" s="81" t="s">
        <v>802</v>
      </c>
      <c r="J90" s="92" t="s">
        <v>44</v>
      </c>
      <c r="K90" s="86" t="s">
        <v>474</v>
      </c>
      <c r="L90" s="81">
        <v>150</v>
      </c>
      <c r="M90" s="80" t="s">
        <v>803</v>
      </c>
      <c r="N90" s="79">
        <v>150</v>
      </c>
      <c r="O90" s="76">
        <v>0</v>
      </c>
      <c r="P90" s="78">
        <v>2</v>
      </c>
      <c r="Q90" s="188" t="s">
        <v>481</v>
      </c>
      <c r="R90" s="75" t="s">
        <v>804</v>
      </c>
      <c r="S90" s="76" t="s">
        <v>48</v>
      </c>
      <c r="T90" s="75"/>
      <c r="U90" s="75"/>
    </row>
    <row r="91" spans="1:21" s="74" customFormat="1" ht="87" x14ac:dyDescent="0.35">
      <c r="A91" s="80" t="s">
        <v>791</v>
      </c>
      <c r="B91" s="109" t="s">
        <v>590</v>
      </c>
      <c r="C91" s="84" t="s">
        <v>468</v>
      </c>
      <c r="D91" s="106" t="s">
        <v>469</v>
      </c>
      <c r="E91" s="106" t="s">
        <v>470</v>
      </c>
      <c r="F91" s="79" t="s">
        <v>541</v>
      </c>
      <c r="G91" s="81" t="s">
        <v>587</v>
      </c>
      <c r="H91" s="106" t="s">
        <v>805</v>
      </c>
      <c r="I91" s="81" t="s">
        <v>806</v>
      </c>
      <c r="J91" s="108" t="s">
        <v>44</v>
      </c>
      <c r="K91" s="107" t="s">
        <v>474</v>
      </c>
      <c r="L91" s="106">
        <v>250</v>
      </c>
      <c r="M91" s="106" t="s">
        <v>807</v>
      </c>
      <c r="N91" s="105">
        <v>250</v>
      </c>
      <c r="O91" s="104">
        <v>17.5</v>
      </c>
      <c r="P91" s="78">
        <v>35</v>
      </c>
      <c r="Q91" s="188" t="s">
        <v>481</v>
      </c>
      <c r="R91" s="103" t="s">
        <v>808</v>
      </c>
      <c r="S91" s="76"/>
      <c r="T91" s="75"/>
      <c r="U91" s="75"/>
    </row>
    <row r="92" spans="1:21" s="74" customFormat="1" ht="98" x14ac:dyDescent="0.35">
      <c r="A92" s="80" t="s">
        <v>791</v>
      </c>
      <c r="B92" s="87" t="s">
        <v>590</v>
      </c>
      <c r="C92" s="84" t="s">
        <v>468</v>
      </c>
      <c r="D92" s="81" t="s">
        <v>469</v>
      </c>
      <c r="E92" s="81" t="s">
        <v>470</v>
      </c>
      <c r="F92" s="79" t="s">
        <v>571</v>
      </c>
      <c r="G92" s="81" t="s">
        <v>809</v>
      </c>
      <c r="H92" s="81" t="s">
        <v>810</v>
      </c>
      <c r="I92" s="81" t="s">
        <v>811</v>
      </c>
      <c r="J92" s="102" t="s">
        <v>44</v>
      </c>
      <c r="K92" s="101" t="s">
        <v>474</v>
      </c>
      <c r="L92" s="81">
        <v>40</v>
      </c>
      <c r="M92" s="80" t="s">
        <v>812</v>
      </c>
      <c r="N92" s="79">
        <v>20</v>
      </c>
      <c r="O92" s="100">
        <v>10</v>
      </c>
      <c r="P92" s="78">
        <v>3</v>
      </c>
      <c r="Q92" s="88" t="s">
        <v>475</v>
      </c>
      <c r="R92" s="94" t="s">
        <v>813</v>
      </c>
      <c r="S92" s="76" t="s">
        <v>61</v>
      </c>
      <c r="T92" s="75" t="s">
        <v>814</v>
      </c>
      <c r="U92" s="75" t="s">
        <v>796</v>
      </c>
    </row>
    <row r="93" spans="1:21" s="74" customFormat="1" ht="98" x14ac:dyDescent="0.35">
      <c r="A93" s="80" t="s">
        <v>791</v>
      </c>
      <c r="B93" s="76" t="s">
        <v>590</v>
      </c>
      <c r="C93" s="84" t="s">
        <v>468</v>
      </c>
      <c r="D93" s="81" t="s">
        <v>469</v>
      </c>
      <c r="E93" s="81" t="s">
        <v>470</v>
      </c>
      <c r="F93" s="79" t="s">
        <v>571</v>
      </c>
      <c r="G93" s="81" t="s">
        <v>809</v>
      </c>
      <c r="H93" s="81" t="s">
        <v>815</v>
      </c>
      <c r="I93" s="81" t="s">
        <v>816</v>
      </c>
      <c r="J93" s="92" t="s">
        <v>44</v>
      </c>
      <c r="K93" s="86" t="s">
        <v>474</v>
      </c>
      <c r="L93" s="81">
        <v>20</v>
      </c>
      <c r="M93" s="80" t="s">
        <v>817</v>
      </c>
      <c r="N93" s="79">
        <v>20</v>
      </c>
      <c r="O93" s="76">
        <v>0</v>
      </c>
      <c r="P93" s="187">
        <v>5</v>
      </c>
      <c r="Q93" s="188" t="s">
        <v>481</v>
      </c>
      <c r="R93" s="94" t="s">
        <v>818</v>
      </c>
      <c r="S93" s="76"/>
      <c r="T93" s="95"/>
      <c r="U93" s="95"/>
    </row>
    <row r="94" spans="1:21" s="74" customFormat="1" ht="98" x14ac:dyDescent="0.35">
      <c r="A94" s="80" t="s">
        <v>791</v>
      </c>
      <c r="B94" s="76" t="s">
        <v>467</v>
      </c>
      <c r="C94" s="84" t="s">
        <v>468</v>
      </c>
      <c r="D94" s="81" t="s">
        <v>469</v>
      </c>
      <c r="E94" s="81" t="s">
        <v>470</v>
      </c>
      <c r="F94" s="79" t="s">
        <v>541</v>
      </c>
      <c r="G94" s="81" t="s">
        <v>819</v>
      </c>
      <c r="H94" s="81" t="s">
        <v>820</v>
      </c>
      <c r="I94" s="81" t="s">
        <v>821</v>
      </c>
      <c r="J94" s="92" t="s">
        <v>44</v>
      </c>
      <c r="K94" s="86" t="s">
        <v>474</v>
      </c>
      <c r="L94" s="81">
        <v>6</v>
      </c>
      <c r="M94" s="80" t="s">
        <v>822</v>
      </c>
      <c r="N94" s="79">
        <v>6</v>
      </c>
      <c r="O94" s="76">
        <v>0</v>
      </c>
      <c r="P94" s="78">
        <v>0</v>
      </c>
      <c r="Q94" s="88" t="s">
        <v>485</v>
      </c>
      <c r="R94" s="95"/>
      <c r="S94" s="76" t="s">
        <v>48</v>
      </c>
      <c r="T94" s="95"/>
      <c r="U94" s="95"/>
    </row>
    <row r="95" spans="1:21" s="74" customFormat="1" ht="112" x14ac:dyDescent="0.35">
      <c r="A95" s="80" t="s">
        <v>791</v>
      </c>
      <c r="B95" s="76" t="s">
        <v>823</v>
      </c>
      <c r="C95" s="84" t="s">
        <v>468</v>
      </c>
      <c r="D95" s="81" t="s">
        <v>469</v>
      </c>
      <c r="E95" s="81" t="s">
        <v>470</v>
      </c>
      <c r="F95" s="79" t="s">
        <v>541</v>
      </c>
      <c r="G95" s="81" t="s">
        <v>587</v>
      </c>
      <c r="H95" s="81" t="s">
        <v>824</v>
      </c>
      <c r="I95" s="81" t="s">
        <v>825</v>
      </c>
      <c r="J95" s="92" t="s">
        <v>44</v>
      </c>
      <c r="K95" s="86" t="s">
        <v>474</v>
      </c>
      <c r="L95" s="81">
        <v>30</v>
      </c>
      <c r="M95" s="80" t="s">
        <v>826</v>
      </c>
      <c r="N95" s="79">
        <v>30</v>
      </c>
      <c r="O95" s="98">
        <v>4.5</v>
      </c>
      <c r="P95" s="97">
        <v>3</v>
      </c>
      <c r="Q95" s="88" t="s">
        <v>475</v>
      </c>
      <c r="R95" s="75" t="s">
        <v>827</v>
      </c>
      <c r="S95" s="76" t="s">
        <v>61</v>
      </c>
      <c r="T95" s="75" t="s">
        <v>828</v>
      </c>
      <c r="U95" s="75" t="s">
        <v>796</v>
      </c>
    </row>
    <row r="96" spans="1:21" s="74" customFormat="1" ht="112" x14ac:dyDescent="0.35">
      <c r="A96" s="80" t="s">
        <v>791</v>
      </c>
      <c r="B96" s="76" t="s">
        <v>823</v>
      </c>
      <c r="C96" s="84" t="s">
        <v>468</v>
      </c>
      <c r="D96" s="81" t="s">
        <v>469</v>
      </c>
      <c r="E96" s="81" t="s">
        <v>470</v>
      </c>
      <c r="F96" s="79" t="s">
        <v>541</v>
      </c>
      <c r="G96" s="81" t="s">
        <v>587</v>
      </c>
      <c r="H96" s="81" t="s">
        <v>829</v>
      </c>
      <c r="I96" s="81" t="s">
        <v>830</v>
      </c>
      <c r="J96" s="92" t="s">
        <v>44</v>
      </c>
      <c r="K96" s="86" t="s">
        <v>474</v>
      </c>
      <c r="L96" s="81">
        <v>20</v>
      </c>
      <c r="M96" s="80" t="s">
        <v>831</v>
      </c>
      <c r="N96" s="79">
        <v>20</v>
      </c>
      <c r="O96" s="96">
        <v>2</v>
      </c>
      <c r="P96" s="78">
        <v>0</v>
      </c>
      <c r="Q96" s="88" t="s">
        <v>475</v>
      </c>
      <c r="R96" s="95" t="s">
        <v>832</v>
      </c>
      <c r="S96" s="76" t="s">
        <v>61</v>
      </c>
      <c r="T96" s="75" t="s">
        <v>833</v>
      </c>
      <c r="U96" s="75" t="s">
        <v>796</v>
      </c>
    </row>
    <row r="97" spans="1:21" s="74" customFormat="1" ht="87" x14ac:dyDescent="0.35">
      <c r="A97" s="80" t="s">
        <v>791</v>
      </c>
      <c r="B97" s="76" t="s">
        <v>590</v>
      </c>
      <c r="C97" s="84" t="s">
        <v>468</v>
      </c>
      <c r="D97" s="81" t="s">
        <v>469</v>
      </c>
      <c r="E97" s="81" t="s">
        <v>470</v>
      </c>
      <c r="F97" s="79" t="s">
        <v>571</v>
      </c>
      <c r="G97" s="81" t="s">
        <v>809</v>
      </c>
      <c r="H97" s="81" t="s">
        <v>834</v>
      </c>
      <c r="I97" s="81" t="s">
        <v>835</v>
      </c>
      <c r="J97" s="92" t="s">
        <v>44</v>
      </c>
      <c r="K97" s="86" t="s">
        <v>474</v>
      </c>
      <c r="L97" s="81">
        <v>5400</v>
      </c>
      <c r="M97" s="80" t="s">
        <v>836</v>
      </c>
      <c r="N97" s="79">
        <v>5400</v>
      </c>
      <c r="O97" s="91">
        <v>349.91999999999996</v>
      </c>
      <c r="P97" s="78">
        <v>100</v>
      </c>
      <c r="Q97" s="88" t="s">
        <v>475</v>
      </c>
      <c r="R97" s="94" t="s">
        <v>837</v>
      </c>
      <c r="S97" s="76" t="s">
        <v>61</v>
      </c>
      <c r="T97" s="75" t="s">
        <v>838</v>
      </c>
      <c r="U97" s="75" t="s">
        <v>796</v>
      </c>
    </row>
    <row r="98" spans="1:21" s="74" customFormat="1" ht="87" x14ac:dyDescent="0.35">
      <c r="A98" s="80" t="s">
        <v>791</v>
      </c>
      <c r="B98" s="76" t="s">
        <v>590</v>
      </c>
      <c r="C98" s="84" t="s">
        <v>468</v>
      </c>
      <c r="D98" s="81" t="s">
        <v>469</v>
      </c>
      <c r="E98" s="81" t="s">
        <v>470</v>
      </c>
      <c r="F98" s="79" t="s">
        <v>571</v>
      </c>
      <c r="G98" s="81" t="s">
        <v>809</v>
      </c>
      <c r="H98" s="81" t="s">
        <v>839</v>
      </c>
      <c r="I98" s="81" t="s">
        <v>840</v>
      </c>
      <c r="J98" s="92" t="s">
        <v>44</v>
      </c>
      <c r="K98" s="86" t="s">
        <v>474</v>
      </c>
      <c r="L98" s="81">
        <v>11450</v>
      </c>
      <c r="M98" s="80" t="s">
        <v>841</v>
      </c>
      <c r="N98" s="79">
        <v>11450</v>
      </c>
      <c r="O98" s="91">
        <v>1500</v>
      </c>
      <c r="P98" s="78">
        <v>2009</v>
      </c>
      <c r="Q98" s="188" t="s">
        <v>481</v>
      </c>
      <c r="R98" s="95" t="s">
        <v>842</v>
      </c>
      <c r="S98" s="76"/>
      <c r="T98" s="75"/>
      <c r="U98" s="75"/>
    </row>
    <row r="99" spans="1:21" s="74" customFormat="1" ht="87" x14ac:dyDescent="0.35">
      <c r="A99" s="80" t="s">
        <v>791</v>
      </c>
      <c r="B99" s="76" t="s">
        <v>823</v>
      </c>
      <c r="C99" s="84" t="s">
        <v>468</v>
      </c>
      <c r="D99" s="81" t="s">
        <v>469</v>
      </c>
      <c r="E99" s="81" t="s">
        <v>470</v>
      </c>
      <c r="F99" s="79" t="s">
        <v>571</v>
      </c>
      <c r="G99" s="81" t="s">
        <v>572</v>
      </c>
      <c r="H99" s="81" t="s">
        <v>843</v>
      </c>
      <c r="I99" s="81" t="s">
        <v>844</v>
      </c>
      <c r="J99" s="92" t="s">
        <v>44</v>
      </c>
      <c r="K99" s="86" t="s">
        <v>474</v>
      </c>
      <c r="L99" s="81">
        <v>15000</v>
      </c>
      <c r="M99" s="80" t="s">
        <v>845</v>
      </c>
      <c r="N99" s="79">
        <v>15000</v>
      </c>
      <c r="O99" s="91">
        <v>3750</v>
      </c>
      <c r="P99" s="78">
        <v>8968</v>
      </c>
      <c r="Q99" s="188" t="s">
        <v>481</v>
      </c>
      <c r="R99" s="94" t="s">
        <v>846</v>
      </c>
      <c r="S99" s="76"/>
      <c r="T99" s="75"/>
      <c r="U99" s="75"/>
    </row>
    <row r="100" spans="1:21" s="74" customFormat="1" ht="98" x14ac:dyDescent="0.35">
      <c r="A100" s="80" t="s">
        <v>791</v>
      </c>
      <c r="B100" s="87" t="s">
        <v>590</v>
      </c>
      <c r="C100" s="84" t="s">
        <v>468</v>
      </c>
      <c r="D100" s="81" t="s">
        <v>469</v>
      </c>
      <c r="E100" s="81" t="s">
        <v>470</v>
      </c>
      <c r="F100" s="79" t="s">
        <v>571</v>
      </c>
      <c r="G100" s="81" t="s">
        <v>778</v>
      </c>
      <c r="H100" s="81" t="s">
        <v>847</v>
      </c>
      <c r="I100" s="81" t="s">
        <v>848</v>
      </c>
      <c r="J100" s="92" t="s">
        <v>44</v>
      </c>
      <c r="K100" s="86" t="s">
        <v>474</v>
      </c>
      <c r="L100" s="93">
        <v>220000</v>
      </c>
      <c r="M100" s="80" t="s">
        <v>849</v>
      </c>
      <c r="N100" s="79">
        <v>220000</v>
      </c>
      <c r="O100" s="91">
        <v>55000</v>
      </c>
      <c r="P100" s="78">
        <v>0</v>
      </c>
      <c r="Q100" s="88" t="s">
        <v>475</v>
      </c>
      <c r="R100" s="75" t="s">
        <v>850</v>
      </c>
      <c r="S100" s="76" t="s">
        <v>61</v>
      </c>
      <c r="T100" s="75" t="s">
        <v>795</v>
      </c>
      <c r="U100" s="75" t="s">
        <v>796</v>
      </c>
    </row>
    <row r="101" spans="1:21" s="74" customFormat="1" ht="56" x14ac:dyDescent="0.35">
      <c r="A101" s="80" t="s">
        <v>791</v>
      </c>
      <c r="B101" s="87" t="s">
        <v>590</v>
      </c>
      <c r="C101" s="84" t="s">
        <v>468</v>
      </c>
      <c r="D101" s="81" t="s">
        <v>469</v>
      </c>
      <c r="E101" s="81" t="s">
        <v>470</v>
      </c>
      <c r="F101" s="79" t="s">
        <v>571</v>
      </c>
      <c r="G101" s="81" t="s">
        <v>778</v>
      </c>
      <c r="H101" s="81" t="s">
        <v>851</v>
      </c>
      <c r="I101" s="81" t="s">
        <v>852</v>
      </c>
      <c r="J101" s="92" t="s">
        <v>44</v>
      </c>
      <c r="K101" s="86" t="s">
        <v>474</v>
      </c>
      <c r="L101" s="93">
        <v>150000</v>
      </c>
      <c r="M101" s="80" t="s">
        <v>853</v>
      </c>
      <c r="N101" s="79">
        <v>150000</v>
      </c>
      <c r="O101" s="91">
        <v>30000</v>
      </c>
      <c r="P101" s="78">
        <v>0</v>
      </c>
      <c r="Q101" s="88" t="s">
        <v>475</v>
      </c>
      <c r="R101" s="75" t="s">
        <v>850</v>
      </c>
      <c r="S101" s="76" t="s">
        <v>61</v>
      </c>
      <c r="T101" s="75" t="s">
        <v>795</v>
      </c>
      <c r="U101" s="75" t="s">
        <v>796</v>
      </c>
    </row>
    <row r="102" spans="1:21" s="74" customFormat="1" ht="70" x14ac:dyDescent="0.35">
      <c r="A102" s="80" t="s">
        <v>791</v>
      </c>
      <c r="B102" s="87" t="s">
        <v>590</v>
      </c>
      <c r="C102" s="84" t="s">
        <v>468</v>
      </c>
      <c r="D102" s="81" t="s">
        <v>469</v>
      </c>
      <c r="E102" s="81" t="s">
        <v>470</v>
      </c>
      <c r="F102" s="79" t="s">
        <v>541</v>
      </c>
      <c r="G102" s="81" t="s">
        <v>587</v>
      </c>
      <c r="H102" s="81" t="s">
        <v>854</v>
      </c>
      <c r="I102" s="81" t="s">
        <v>855</v>
      </c>
      <c r="J102" s="92" t="s">
        <v>44</v>
      </c>
      <c r="K102" s="86" t="s">
        <v>474</v>
      </c>
      <c r="L102" s="81">
        <v>40</v>
      </c>
      <c r="M102" s="80" t="s">
        <v>856</v>
      </c>
      <c r="N102" s="79">
        <v>40</v>
      </c>
      <c r="O102" s="91">
        <v>8</v>
      </c>
      <c r="P102" s="78">
        <v>0</v>
      </c>
      <c r="Q102" s="88" t="s">
        <v>475</v>
      </c>
      <c r="R102" s="75" t="s">
        <v>850</v>
      </c>
      <c r="S102" s="76" t="s">
        <v>61</v>
      </c>
      <c r="T102" s="75" t="s">
        <v>795</v>
      </c>
      <c r="U102" s="75" t="s">
        <v>796</v>
      </c>
    </row>
    <row r="103" spans="1:21" s="74" customFormat="1" ht="98" x14ac:dyDescent="0.35">
      <c r="A103" s="80" t="s">
        <v>791</v>
      </c>
      <c r="B103" s="87" t="s">
        <v>590</v>
      </c>
      <c r="C103" s="84" t="s">
        <v>468</v>
      </c>
      <c r="D103" s="81" t="s">
        <v>469</v>
      </c>
      <c r="E103" s="81" t="s">
        <v>470</v>
      </c>
      <c r="F103" s="79" t="s">
        <v>571</v>
      </c>
      <c r="G103" s="81" t="s">
        <v>778</v>
      </c>
      <c r="H103" s="81" t="s">
        <v>857</v>
      </c>
      <c r="I103" s="81" t="s">
        <v>858</v>
      </c>
      <c r="J103" s="90" t="s">
        <v>44</v>
      </c>
      <c r="K103" s="86" t="s">
        <v>474</v>
      </c>
      <c r="L103" s="81">
        <v>15</v>
      </c>
      <c r="M103" s="80" t="s">
        <v>859</v>
      </c>
      <c r="N103" s="79">
        <v>15</v>
      </c>
      <c r="O103" s="89">
        <v>1.5</v>
      </c>
      <c r="P103" s="78">
        <v>0</v>
      </c>
      <c r="Q103" s="88" t="s">
        <v>475</v>
      </c>
      <c r="R103" s="75" t="s">
        <v>850</v>
      </c>
      <c r="S103" s="76" t="s">
        <v>61</v>
      </c>
      <c r="T103" s="75" t="s">
        <v>795</v>
      </c>
      <c r="U103" s="75" t="s">
        <v>796</v>
      </c>
    </row>
    <row r="104" spans="1:21" s="74" customFormat="1" ht="45" customHeight="1" x14ac:dyDescent="0.35">
      <c r="A104" s="80" t="s">
        <v>791</v>
      </c>
      <c r="B104" s="87" t="s">
        <v>590</v>
      </c>
      <c r="C104" s="84" t="s">
        <v>468</v>
      </c>
      <c r="D104" s="81" t="s">
        <v>469</v>
      </c>
      <c r="E104" s="81" t="s">
        <v>470</v>
      </c>
      <c r="F104" s="79" t="s">
        <v>571</v>
      </c>
      <c r="G104" s="81" t="s">
        <v>778</v>
      </c>
      <c r="H104" s="81" t="s">
        <v>860</v>
      </c>
      <c r="I104" s="81" t="s">
        <v>861</v>
      </c>
      <c r="J104" s="83" t="s">
        <v>44</v>
      </c>
      <c r="K104" s="86" t="s">
        <v>474</v>
      </c>
      <c r="L104" s="81">
        <v>18</v>
      </c>
      <c r="M104" s="80" t="s">
        <v>862</v>
      </c>
      <c r="N104" s="79">
        <v>18</v>
      </c>
      <c r="O104" s="75">
        <v>3.06</v>
      </c>
      <c r="P104" s="78">
        <v>0</v>
      </c>
      <c r="Q104" s="77" t="s">
        <v>475</v>
      </c>
      <c r="R104" s="75" t="s">
        <v>850</v>
      </c>
      <c r="S104" s="76" t="s">
        <v>61</v>
      </c>
      <c r="T104" s="75" t="s">
        <v>795</v>
      </c>
      <c r="U104" s="75" t="s">
        <v>796</v>
      </c>
    </row>
    <row r="105" spans="1:21" s="74" customFormat="1" ht="70" x14ac:dyDescent="0.35">
      <c r="A105" s="80" t="s">
        <v>791</v>
      </c>
      <c r="B105" s="85" t="s">
        <v>590</v>
      </c>
      <c r="C105" s="84" t="s">
        <v>468</v>
      </c>
      <c r="D105" s="81" t="s">
        <v>469</v>
      </c>
      <c r="E105" s="81" t="s">
        <v>470</v>
      </c>
      <c r="F105" s="79" t="s">
        <v>571</v>
      </c>
      <c r="G105" s="81" t="s">
        <v>778</v>
      </c>
      <c r="H105" s="81" t="s">
        <v>863</v>
      </c>
      <c r="I105" s="81" t="s">
        <v>864</v>
      </c>
      <c r="J105" s="83" t="s">
        <v>44</v>
      </c>
      <c r="K105" s="82" t="s">
        <v>474</v>
      </c>
      <c r="L105" s="81">
        <v>50</v>
      </c>
      <c r="M105" s="80" t="s">
        <v>865</v>
      </c>
      <c r="N105" s="79">
        <v>50</v>
      </c>
      <c r="O105" s="75">
        <v>15</v>
      </c>
      <c r="P105" s="78">
        <v>0</v>
      </c>
      <c r="Q105" s="77" t="s">
        <v>475</v>
      </c>
      <c r="R105" s="75" t="s">
        <v>850</v>
      </c>
      <c r="S105" s="76" t="s">
        <v>61</v>
      </c>
      <c r="T105" s="75" t="s">
        <v>795</v>
      </c>
      <c r="U105" s="75" t="s">
        <v>796</v>
      </c>
    </row>
  </sheetData>
  <autoFilter ref="A3:U105" xr:uid="{86816D84-DF7F-4583-9AE1-FE04B0E38DB8}"/>
  <mergeCells count="33">
    <mergeCell ref="I81:I84"/>
    <mergeCell ref="L81:L84"/>
    <mergeCell ref="A81:A84"/>
    <mergeCell ref="D81:D84"/>
    <mergeCell ref="E81:E84"/>
    <mergeCell ref="F81:F84"/>
    <mergeCell ref="G81:G84"/>
    <mergeCell ref="H81:H84"/>
    <mergeCell ref="H70:H71"/>
    <mergeCell ref="I70:I71"/>
    <mergeCell ref="L70:L71"/>
    <mergeCell ref="A73:A79"/>
    <mergeCell ref="D73:D79"/>
    <mergeCell ref="E73:E79"/>
    <mergeCell ref="F73:F79"/>
    <mergeCell ref="G73:G79"/>
    <mergeCell ref="H73:H79"/>
    <mergeCell ref="I73:I79"/>
    <mergeCell ref="L73:L79"/>
    <mergeCell ref="A70:A71"/>
    <mergeCell ref="D70:D71"/>
    <mergeCell ref="E70:E71"/>
    <mergeCell ref="F70:F71"/>
    <mergeCell ref="G70:G71"/>
    <mergeCell ref="D1:N1"/>
    <mergeCell ref="A64:A67"/>
    <mergeCell ref="D64:D67"/>
    <mergeCell ref="E64:E67"/>
    <mergeCell ref="F64:F67"/>
    <mergeCell ref="G64:G67"/>
    <mergeCell ref="H64:H67"/>
    <mergeCell ref="I64:I67"/>
    <mergeCell ref="L64:L67"/>
  </mergeCells>
  <dataValidations count="2">
    <dataValidation type="list" allowBlank="1" showInputMessage="1" showErrorMessage="1" sqref="S73:S105 S44:S59 S4:S30" xr:uid="{F5294984-E5BB-43BC-B20B-9C9CE7FA0D8F}">
      <formula1>"Normativas, Presupuesto y financiera, Fallas en gestión e implementación, Fallas en planeación, Coordinación interinstitucional, Decisiones de Alto Gobierno – Gobernanza, Concertaciones o consulta previa, No aplica, Otro"</formula1>
    </dataValidation>
    <dataValidation type="list" allowBlank="1" showInputMessage="1" showErrorMessage="1" sqref="Q58:Q59 R6:R10 Q92 Q6:Q9 Q44:Q56 Q11:Q30 Q4 Q73:Q84 Q86 Q88 Q94:Q97 Q100:Q105" xr:uid="{ABC913D0-156C-4B5C-AC75-F27033AA57C4}">
      <formula1>"Cumplido, No cumplido, Sin proyección de avance en este periodo"</formula1>
    </dataValidation>
  </dataValidations>
  <hyperlinks>
    <hyperlink ref="T79" r:id="rId1" display="https://www.minenergia.gov.co/documents/13280/2025-02-28_Decreto_Colombia_Solar.pdf" xr:uid="{02B9E28F-9A04-4E0A-9E88-282827881447}"/>
  </hyperlinks>
  <pageMargins left="0.7" right="0.7" top="0.75" bottom="0.75" header="0.3" footer="0.3"/>
  <pageSetup scale="15" fitToHeight="0"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18C94-FC41-4C32-AD99-2F3CF139EE6C}">
  <sheetPr>
    <pageSetUpPr fitToPage="1"/>
  </sheetPr>
  <dimension ref="A1:U105"/>
  <sheetViews>
    <sheetView showGridLines="0" view="pageBreakPreview" topLeftCell="M1" zoomScale="90" zoomScaleNormal="100" zoomScaleSheetLayoutView="90" workbookViewId="0">
      <pane ySplit="3" topLeftCell="A4" activePane="bottomLeft" state="frozen"/>
      <selection pane="bottomLeft" activeCell="O4" sqref="O4"/>
    </sheetView>
  </sheetViews>
  <sheetFormatPr baseColWidth="10" defaultColWidth="9.1796875" defaultRowHeight="14.5" x14ac:dyDescent="0.35"/>
  <cols>
    <col min="1" max="5" width="35.453125" style="73" customWidth="1"/>
    <col min="6" max="6" width="41" style="73" customWidth="1"/>
    <col min="7" max="7" width="41" style="72" customWidth="1"/>
    <col min="8" max="8" width="30" style="72" customWidth="1"/>
    <col min="9" max="11" width="38.81640625" style="67" customWidth="1"/>
    <col min="12" max="12" width="27.1796875" style="67" bestFit="1" customWidth="1"/>
    <col min="13" max="13" width="27.453125" style="72" customWidth="1"/>
    <col min="14" max="14" width="25.54296875" style="72" bestFit="1" customWidth="1"/>
    <col min="15" max="15" width="28.7265625" style="72" customWidth="1"/>
    <col min="16" max="16" width="30.1796875" style="71" customWidth="1"/>
    <col min="17" max="17" width="38.26953125" style="71" customWidth="1"/>
    <col min="18" max="18" width="70.1796875" style="70" customWidth="1"/>
    <col min="19" max="21" width="70.1796875" style="69" customWidth="1"/>
    <col min="22" max="16384" width="9.1796875" style="68"/>
  </cols>
  <sheetData>
    <row r="1" spans="1:21" ht="75" customHeight="1" x14ac:dyDescent="0.35">
      <c r="A1" s="71"/>
      <c r="B1" s="151"/>
      <c r="C1" s="151"/>
      <c r="D1" s="202" t="s">
        <v>450</v>
      </c>
      <c r="E1" s="203"/>
      <c r="F1" s="203"/>
      <c r="G1" s="203"/>
      <c r="H1" s="203"/>
      <c r="I1" s="203"/>
      <c r="J1" s="203"/>
      <c r="K1" s="203"/>
      <c r="L1" s="203"/>
      <c r="M1" s="203"/>
      <c r="N1" s="203"/>
      <c r="O1" s="150"/>
    </row>
    <row r="2" spans="1:21" x14ac:dyDescent="0.35">
      <c r="A2" s="68"/>
      <c r="B2" s="68"/>
      <c r="C2" s="68"/>
      <c r="D2" s="68"/>
      <c r="E2" s="68"/>
      <c r="F2" s="68"/>
      <c r="G2" s="71"/>
      <c r="H2" s="71"/>
      <c r="I2" s="5"/>
      <c r="J2" s="5"/>
      <c r="K2" s="5"/>
      <c r="L2" s="5"/>
      <c r="M2" s="71"/>
      <c r="N2" s="71"/>
      <c r="O2" s="71"/>
    </row>
    <row r="3" spans="1:21" ht="128.25" customHeight="1" x14ac:dyDescent="0.35">
      <c r="A3" s="149" t="s">
        <v>0</v>
      </c>
      <c r="B3" s="149" t="s">
        <v>451</v>
      </c>
      <c r="C3" s="149" t="s">
        <v>452</v>
      </c>
      <c r="D3" s="149" t="s">
        <v>453</v>
      </c>
      <c r="E3" s="149" t="s">
        <v>454</v>
      </c>
      <c r="F3" s="149" t="s">
        <v>455</v>
      </c>
      <c r="G3" s="149" t="s">
        <v>6</v>
      </c>
      <c r="H3" s="149" t="s">
        <v>456</v>
      </c>
      <c r="I3" s="149" t="s">
        <v>8</v>
      </c>
      <c r="J3" s="149" t="s">
        <v>457</v>
      </c>
      <c r="K3" s="149" t="s">
        <v>458</v>
      </c>
      <c r="L3" s="149" t="s">
        <v>459</v>
      </c>
      <c r="M3" s="149" t="s">
        <v>11</v>
      </c>
      <c r="N3" s="149" t="s">
        <v>12</v>
      </c>
      <c r="O3" s="148" t="s">
        <v>460</v>
      </c>
      <c r="P3" s="147" t="s">
        <v>461</v>
      </c>
      <c r="Q3" s="147" t="s">
        <v>462</v>
      </c>
      <c r="R3" s="147" t="s">
        <v>463</v>
      </c>
      <c r="S3" s="147" t="s">
        <v>17</v>
      </c>
      <c r="T3" s="147" t="s">
        <v>464</v>
      </c>
      <c r="U3" s="147" t="s">
        <v>465</v>
      </c>
    </row>
    <row r="4" spans="1:21" s="74" customFormat="1" ht="33.75" customHeight="1" x14ac:dyDescent="0.35">
      <c r="A4" s="84" t="s">
        <v>466</v>
      </c>
      <c r="B4" s="121" t="s">
        <v>467</v>
      </c>
      <c r="C4" s="84" t="s">
        <v>866</v>
      </c>
      <c r="D4" s="84" t="s">
        <v>469</v>
      </c>
      <c r="E4" s="84" t="s">
        <v>470</v>
      </c>
      <c r="F4" s="84" t="s">
        <v>192</v>
      </c>
      <c r="G4" s="84" t="s">
        <v>471</v>
      </c>
      <c r="H4" s="84" t="s">
        <v>472</v>
      </c>
      <c r="I4" s="84" t="s">
        <v>473</v>
      </c>
      <c r="J4" s="121" t="s">
        <v>44</v>
      </c>
      <c r="K4" s="121" t="s">
        <v>474</v>
      </c>
      <c r="L4" s="84">
        <v>5000</v>
      </c>
      <c r="M4" s="84" t="s">
        <v>473</v>
      </c>
      <c r="N4" s="84">
        <v>5000</v>
      </c>
      <c r="O4" s="76">
        <v>0.1</v>
      </c>
      <c r="P4" s="146">
        <v>0</v>
      </c>
      <c r="Q4" s="88" t="s">
        <v>475</v>
      </c>
      <c r="R4" s="76" t="s">
        <v>476</v>
      </c>
      <c r="S4" s="76" t="s">
        <v>61</v>
      </c>
      <c r="T4" s="76" t="s">
        <v>477</v>
      </c>
      <c r="U4" s="76" t="s">
        <v>478</v>
      </c>
    </row>
    <row r="5" spans="1:21" s="74" customFormat="1" ht="116" x14ac:dyDescent="0.35">
      <c r="A5" s="84" t="s">
        <v>466</v>
      </c>
      <c r="B5" s="121" t="s">
        <v>467</v>
      </c>
      <c r="C5" s="84" t="s">
        <v>866</v>
      </c>
      <c r="D5" s="84" t="s">
        <v>469</v>
      </c>
      <c r="E5" s="84" t="s">
        <v>470</v>
      </c>
      <c r="F5" s="84" t="s">
        <v>192</v>
      </c>
      <c r="G5" s="84" t="s">
        <v>471</v>
      </c>
      <c r="H5" s="84" t="s">
        <v>479</v>
      </c>
      <c r="I5" s="84" t="s">
        <v>480</v>
      </c>
      <c r="J5" s="121" t="s">
        <v>26</v>
      </c>
      <c r="K5" s="121" t="s">
        <v>474</v>
      </c>
      <c r="L5" s="84">
        <v>65</v>
      </c>
      <c r="M5" s="84" t="s">
        <v>480</v>
      </c>
      <c r="N5" s="84">
        <v>65</v>
      </c>
      <c r="O5" s="76">
        <v>7.6923076923076927E-2</v>
      </c>
      <c r="P5" s="61">
        <v>0.15384615384615385</v>
      </c>
      <c r="Q5" s="88" t="s">
        <v>515</v>
      </c>
      <c r="R5" s="76" t="s">
        <v>482</v>
      </c>
      <c r="S5" s="76" t="s">
        <v>48</v>
      </c>
      <c r="T5" s="76"/>
      <c r="U5" s="76"/>
    </row>
    <row r="6" spans="1:21" s="74" customFormat="1" ht="72.5" x14ac:dyDescent="0.35">
      <c r="A6" s="84" t="s">
        <v>466</v>
      </c>
      <c r="B6" s="121" t="s">
        <v>467</v>
      </c>
      <c r="C6" s="84" t="s">
        <v>866</v>
      </c>
      <c r="D6" s="84" t="s">
        <v>469</v>
      </c>
      <c r="E6" s="84" t="s">
        <v>470</v>
      </c>
      <c r="F6" s="84" t="s">
        <v>192</v>
      </c>
      <c r="G6" s="84" t="s">
        <v>471</v>
      </c>
      <c r="H6" s="84" t="s">
        <v>483</v>
      </c>
      <c r="I6" s="84" t="s">
        <v>484</v>
      </c>
      <c r="J6" s="121" t="s">
        <v>26</v>
      </c>
      <c r="K6" s="121" t="s">
        <v>474</v>
      </c>
      <c r="L6" s="84">
        <v>4</v>
      </c>
      <c r="M6" s="84" t="s">
        <v>484</v>
      </c>
      <c r="N6" s="84">
        <v>4</v>
      </c>
      <c r="O6" s="76" t="s">
        <v>867</v>
      </c>
      <c r="P6" s="146">
        <v>0</v>
      </c>
      <c r="Q6" s="88" t="s">
        <v>485</v>
      </c>
      <c r="R6" s="76" t="s">
        <v>486</v>
      </c>
      <c r="S6" s="76" t="s">
        <v>48</v>
      </c>
      <c r="T6" s="76"/>
      <c r="U6" s="76"/>
    </row>
    <row r="7" spans="1:21" s="74" customFormat="1" ht="70" x14ac:dyDescent="0.35">
      <c r="A7" s="84" t="s">
        <v>466</v>
      </c>
      <c r="B7" s="121" t="s">
        <v>467</v>
      </c>
      <c r="C7" s="84" t="s">
        <v>866</v>
      </c>
      <c r="D7" s="84" t="s">
        <v>469</v>
      </c>
      <c r="E7" s="84" t="s">
        <v>470</v>
      </c>
      <c r="F7" s="84" t="s">
        <v>192</v>
      </c>
      <c r="G7" s="84" t="s">
        <v>471</v>
      </c>
      <c r="H7" s="84" t="s">
        <v>487</v>
      </c>
      <c r="I7" s="84" t="s">
        <v>488</v>
      </c>
      <c r="J7" s="121" t="s">
        <v>44</v>
      </c>
      <c r="K7" s="121" t="s">
        <v>474</v>
      </c>
      <c r="L7" s="84">
        <v>4</v>
      </c>
      <c r="M7" s="84" t="s">
        <v>488</v>
      </c>
      <c r="N7" s="84">
        <v>4</v>
      </c>
      <c r="O7" s="76" t="s">
        <v>867</v>
      </c>
      <c r="P7" s="146">
        <v>0</v>
      </c>
      <c r="Q7" s="88" t="s">
        <v>485</v>
      </c>
      <c r="R7" s="76" t="s">
        <v>489</v>
      </c>
      <c r="S7" s="76" t="s">
        <v>48</v>
      </c>
      <c r="T7" s="76"/>
      <c r="U7" s="76"/>
    </row>
    <row r="8" spans="1:21" s="74" customFormat="1" ht="56" x14ac:dyDescent="0.35">
      <c r="A8" s="84" t="s">
        <v>466</v>
      </c>
      <c r="B8" s="121" t="s">
        <v>467</v>
      </c>
      <c r="C8" s="84" t="s">
        <v>866</v>
      </c>
      <c r="D8" s="84" t="s">
        <v>469</v>
      </c>
      <c r="E8" s="84" t="s">
        <v>470</v>
      </c>
      <c r="F8" s="84" t="s">
        <v>192</v>
      </c>
      <c r="G8" s="84" t="s">
        <v>471</v>
      </c>
      <c r="H8" s="84" t="s">
        <v>490</v>
      </c>
      <c r="I8" s="84" t="s">
        <v>491</v>
      </c>
      <c r="J8" s="121" t="s">
        <v>26</v>
      </c>
      <c r="K8" s="121" t="s">
        <v>474</v>
      </c>
      <c r="L8" s="84">
        <v>4</v>
      </c>
      <c r="M8" s="84" t="s">
        <v>491</v>
      </c>
      <c r="N8" s="84">
        <v>4</v>
      </c>
      <c r="O8" s="76" t="s">
        <v>867</v>
      </c>
      <c r="P8" s="146">
        <v>0</v>
      </c>
      <c r="Q8" s="88" t="s">
        <v>485</v>
      </c>
      <c r="R8" s="76"/>
      <c r="S8" s="76" t="s">
        <v>48</v>
      </c>
      <c r="T8" s="76"/>
      <c r="U8" s="76"/>
    </row>
    <row r="9" spans="1:21" s="74" customFormat="1" ht="56" x14ac:dyDescent="0.35">
      <c r="A9" s="84" t="s">
        <v>466</v>
      </c>
      <c r="B9" s="121" t="s">
        <v>467</v>
      </c>
      <c r="C9" s="84" t="s">
        <v>866</v>
      </c>
      <c r="D9" s="84" t="s">
        <v>469</v>
      </c>
      <c r="E9" s="84" t="s">
        <v>470</v>
      </c>
      <c r="F9" s="84" t="s">
        <v>192</v>
      </c>
      <c r="G9" s="84" t="s">
        <v>471</v>
      </c>
      <c r="H9" s="84" t="s">
        <v>492</v>
      </c>
      <c r="I9" s="84" t="s">
        <v>493</v>
      </c>
      <c r="J9" s="121" t="s">
        <v>44</v>
      </c>
      <c r="K9" s="121" t="s">
        <v>474</v>
      </c>
      <c r="L9" s="84">
        <v>400</v>
      </c>
      <c r="M9" s="84" t="s">
        <v>493</v>
      </c>
      <c r="N9" s="84">
        <v>400</v>
      </c>
      <c r="O9" s="76" t="s">
        <v>867</v>
      </c>
      <c r="P9" s="146">
        <v>0</v>
      </c>
      <c r="Q9" s="88" t="s">
        <v>485</v>
      </c>
      <c r="R9" s="76"/>
      <c r="S9" s="76" t="s">
        <v>48</v>
      </c>
      <c r="T9" s="76"/>
      <c r="U9" s="76"/>
    </row>
    <row r="10" spans="1:21" s="74" customFormat="1" ht="72.5" x14ac:dyDescent="0.35">
      <c r="A10" s="84" t="s">
        <v>466</v>
      </c>
      <c r="B10" s="121" t="s">
        <v>467</v>
      </c>
      <c r="C10" s="84" t="s">
        <v>866</v>
      </c>
      <c r="D10" s="84" t="s">
        <v>469</v>
      </c>
      <c r="E10" s="84" t="s">
        <v>470</v>
      </c>
      <c r="F10" s="84" t="s">
        <v>192</v>
      </c>
      <c r="G10" s="84" t="s">
        <v>471</v>
      </c>
      <c r="H10" s="84" t="s">
        <v>494</v>
      </c>
      <c r="I10" s="84" t="s">
        <v>495</v>
      </c>
      <c r="J10" s="121" t="s">
        <v>44</v>
      </c>
      <c r="K10" s="121" t="s">
        <v>474</v>
      </c>
      <c r="L10" s="84">
        <v>400</v>
      </c>
      <c r="M10" s="84" t="s">
        <v>495</v>
      </c>
      <c r="N10" s="84">
        <v>400</v>
      </c>
      <c r="O10" s="76" t="s">
        <v>867</v>
      </c>
      <c r="P10" s="61">
        <v>5.5E-2</v>
      </c>
      <c r="Q10" s="88" t="s">
        <v>485</v>
      </c>
      <c r="R10" s="76" t="s">
        <v>496</v>
      </c>
      <c r="S10" s="76" t="s">
        <v>48</v>
      </c>
      <c r="T10" s="76"/>
      <c r="U10" s="76"/>
    </row>
    <row r="11" spans="1:21" s="74" customFormat="1" ht="58" x14ac:dyDescent="0.35">
      <c r="A11" s="84" t="s">
        <v>466</v>
      </c>
      <c r="B11" s="121" t="s">
        <v>467</v>
      </c>
      <c r="C11" s="84" t="s">
        <v>866</v>
      </c>
      <c r="D11" s="84" t="s">
        <v>469</v>
      </c>
      <c r="E11" s="84" t="s">
        <v>470</v>
      </c>
      <c r="F11" s="84" t="s">
        <v>192</v>
      </c>
      <c r="G11" s="84" t="s">
        <v>471</v>
      </c>
      <c r="H11" s="84" t="s">
        <v>497</v>
      </c>
      <c r="I11" s="84" t="s">
        <v>498</v>
      </c>
      <c r="J11" s="121" t="s">
        <v>499</v>
      </c>
      <c r="K11" s="121" t="s">
        <v>474</v>
      </c>
      <c r="L11" s="84">
        <v>55</v>
      </c>
      <c r="M11" s="84" t="s">
        <v>498</v>
      </c>
      <c r="N11" s="84">
        <v>55</v>
      </c>
      <c r="O11" s="76" t="s">
        <v>867</v>
      </c>
      <c r="P11" s="61">
        <v>0</v>
      </c>
      <c r="Q11" s="88" t="s">
        <v>485</v>
      </c>
      <c r="R11" s="76" t="s">
        <v>500</v>
      </c>
      <c r="S11" s="76" t="s">
        <v>48</v>
      </c>
      <c r="T11" s="76"/>
      <c r="U11" s="76"/>
    </row>
    <row r="12" spans="1:21" s="74" customFormat="1" ht="87" x14ac:dyDescent="0.35">
      <c r="A12" s="84" t="s">
        <v>466</v>
      </c>
      <c r="B12" s="121" t="s">
        <v>467</v>
      </c>
      <c r="C12" s="84" t="s">
        <v>866</v>
      </c>
      <c r="D12" s="84" t="s">
        <v>469</v>
      </c>
      <c r="E12" s="84" t="s">
        <v>470</v>
      </c>
      <c r="F12" s="84" t="s">
        <v>192</v>
      </c>
      <c r="G12" s="84" t="s">
        <v>471</v>
      </c>
      <c r="H12" s="84" t="s">
        <v>501</v>
      </c>
      <c r="I12" s="84" t="s">
        <v>502</v>
      </c>
      <c r="J12" s="121" t="s">
        <v>26</v>
      </c>
      <c r="K12" s="121" t="s">
        <v>474</v>
      </c>
      <c r="L12" s="84">
        <v>3800</v>
      </c>
      <c r="M12" s="84" t="s">
        <v>502</v>
      </c>
      <c r="N12" s="84">
        <v>3800</v>
      </c>
      <c r="O12" s="76" t="s">
        <v>867</v>
      </c>
      <c r="P12" s="61">
        <v>0</v>
      </c>
      <c r="Q12" s="88" t="s">
        <v>485</v>
      </c>
      <c r="R12" s="76" t="s">
        <v>503</v>
      </c>
      <c r="S12" s="76" t="s">
        <v>48</v>
      </c>
      <c r="T12" s="76"/>
      <c r="U12" s="76"/>
    </row>
    <row r="13" spans="1:21" s="74" customFormat="1" ht="58" x14ac:dyDescent="0.35">
      <c r="A13" s="84" t="s">
        <v>466</v>
      </c>
      <c r="B13" s="121" t="s">
        <v>467</v>
      </c>
      <c r="C13" s="84" t="s">
        <v>866</v>
      </c>
      <c r="D13" s="84" t="s">
        <v>469</v>
      </c>
      <c r="E13" s="84" t="s">
        <v>470</v>
      </c>
      <c r="F13" s="84" t="s">
        <v>192</v>
      </c>
      <c r="G13" s="84" t="s">
        <v>471</v>
      </c>
      <c r="H13" s="84" t="s">
        <v>504</v>
      </c>
      <c r="I13" s="84" t="s">
        <v>505</v>
      </c>
      <c r="J13" s="121" t="s">
        <v>44</v>
      </c>
      <c r="K13" s="121" t="s">
        <v>474</v>
      </c>
      <c r="L13" s="84">
        <v>150</v>
      </c>
      <c r="M13" s="84" t="s">
        <v>505</v>
      </c>
      <c r="N13" s="84">
        <v>150</v>
      </c>
      <c r="O13" s="76" t="s">
        <v>867</v>
      </c>
      <c r="P13" s="61">
        <v>0</v>
      </c>
      <c r="Q13" s="88" t="s">
        <v>485</v>
      </c>
      <c r="R13" s="76" t="s">
        <v>506</v>
      </c>
      <c r="S13" s="76" t="s">
        <v>48</v>
      </c>
      <c r="T13" s="76"/>
      <c r="U13" s="76"/>
    </row>
    <row r="14" spans="1:21" s="74" customFormat="1" ht="101.5" x14ac:dyDescent="0.35">
      <c r="A14" s="84" t="s">
        <v>466</v>
      </c>
      <c r="B14" s="121" t="s">
        <v>467</v>
      </c>
      <c r="C14" s="84" t="s">
        <v>866</v>
      </c>
      <c r="D14" s="84" t="s">
        <v>469</v>
      </c>
      <c r="E14" s="84" t="s">
        <v>470</v>
      </c>
      <c r="F14" s="84" t="s">
        <v>192</v>
      </c>
      <c r="G14" s="84" t="s">
        <v>471</v>
      </c>
      <c r="H14" s="84" t="s">
        <v>507</v>
      </c>
      <c r="I14" s="84" t="s">
        <v>508</v>
      </c>
      <c r="J14" s="121" t="s">
        <v>26</v>
      </c>
      <c r="K14" s="121" t="s">
        <v>474</v>
      </c>
      <c r="L14" s="84">
        <v>1050</v>
      </c>
      <c r="M14" s="84" t="s">
        <v>508</v>
      </c>
      <c r="N14" s="84">
        <v>1050</v>
      </c>
      <c r="O14" s="76">
        <v>0.23809523809523808</v>
      </c>
      <c r="P14" s="61">
        <v>6.9523809523809516E-2</v>
      </c>
      <c r="Q14" s="88" t="s">
        <v>475</v>
      </c>
      <c r="R14" s="76" t="s">
        <v>509</v>
      </c>
      <c r="S14" s="76" t="s">
        <v>510</v>
      </c>
      <c r="T14" s="76" t="s">
        <v>511</v>
      </c>
      <c r="U14" s="76" t="s">
        <v>512</v>
      </c>
    </row>
    <row r="15" spans="1:21" s="74" customFormat="1" ht="58" x14ac:dyDescent="0.35">
      <c r="A15" s="84" t="s">
        <v>466</v>
      </c>
      <c r="B15" s="121" t="s">
        <v>467</v>
      </c>
      <c r="C15" s="84" t="s">
        <v>866</v>
      </c>
      <c r="D15" s="84" t="s">
        <v>469</v>
      </c>
      <c r="E15" s="84" t="s">
        <v>470</v>
      </c>
      <c r="F15" s="84" t="s">
        <v>192</v>
      </c>
      <c r="G15" s="84" t="s">
        <v>471</v>
      </c>
      <c r="H15" s="84" t="s">
        <v>513</v>
      </c>
      <c r="I15" s="84" t="s">
        <v>514</v>
      </c>
      <c r="J15" s="121" t="s">
        <v>26</v>
      </c>
      <c r="K15" s="121" t="s">
        <v>474</v>
      </c>
      <c r="L15" s="84">
        <v>70</v>
      </c>
      <c r="M15" s="84" t="s">
        <v>514</v>
      </c>
      <c r="N15" s="84">
        <v>70</v>
      </c>
      <c r="O15" s="76">
        <v>0.21428571428571427</v>
      </c>
      <c r="P15" s="61">
        <v>0.11428571428571428</v>
      </c>
      <c r="Q15" s="88" t="s">
        <v>515</v>
      </c>
      <c r="R15" s="76" t="s">
        <v>516</v>
      </c>
      <c r="S15" s="76" t="s">
        <v>48</v>
      </c>
      <c r="T15" s="76" t="s">
        <v>48</v>
      </c>
      <c r="U15" s="76" t="s">
        <v>48</v>
      </c>
    </row>
    <row r="16" spans="1:21" s="74" customFormat="1" ht="56" x14ac:dyDescent="0.35">
      <c r="A16" s="84" t="s">
        <v>466</v>
      </c>
      <c r="B16" s="121" t="s">
        <v>467</v>
      </c>
      <c r="C16" s="84" t="s">
        <v>866</v>
      </c>
      <c r="D16" s="84" t="s">
        <v>469</v>
      </c>
      <c r="E16" s="84" t="s">
        <v>470</v>
      </c>
      <c r="F16" s="84" t="s">
        <v>192</v>
      </c>
      <c r="G16" s="84" t="s">
        <v>471</v>
      </c>
      <c r="H16" s="84" t="s">
        <v>517</v>
      </c>
      <c r="I16" s="84" t="s">
        <v>518</v>
      </c>
      <c r="J16" s="121" t="s">
        <v>44</v>
      </c>
      <c r="K16" s="121" t="s">
        <v>474</v>
      </c>
      <c r="L16" s="84">
        <v>20</v>
      </c>
      <c r="M16" s="84" t="s">
        <v>518</v>
      </c>
      <c r="N16" s="84">
        <v>20</v>
      </c>
      <c r="O16" s="76">
        <v>0.15</v>
      </c>
      <c r="P16" s="61">
        <v>0</v>
      </c>
      <c r="Q16" s="88" t="s">
        <v>475</v>
      </c>
      <c r="R16" s="76" t="s">
        <v>519</v>
      </c>
      <c r="S16" s="76" t="s">
        <v>520</v>
      </c>
      <c r="T16" s="76" t="s">
        <v>521</v>
      </c>
      <c r="U16" s="76" t="s">
        <v>522</v>
      </c>
    </row>
    <row r="17" spans="1:21" s="74" customFormat="1" ht="70" x14ac:dyDescent="0.35">
      <c r="A17" s="84" t="s">
        <v>466</v>
      </c>
      <c r="B17" s="121" t="s">
        <v>467</v>
      </c>
      <c r="C17" s="84" t="s">
        <v>866</v>
      </c>
      <c r="D17" s="84" t="s">
        <v>469</v>
      </c>
      <c r="E17" s="84" t="s">
        <v>470</v>
      </c>
      <c r="F17" s="84" t="s">
        <v>192</v>
      </c>
      <c r="G17" s="84" t="s">
        <v>471</v>
      </c>
      <c r="H17" s="84" t="s">
        <v>523</v>
      </c>
      <c r="I17" s="84" t="s">
        <v>524</v>
      </c>
      <c r="J17" s="121" t="s">
        <v>44</v>
      </c>
      <c r="K17" s="121" t="s">
        <v>474</v>
      </c>
      <c r="L17" s="84">
        <v>3000</v>
      </c>
      <c r="M17" s="84" t="s">
        <v>524</v>
      </c>
      <c r="N17" s="84">
        <v>3000</v>
      </c>
      <c r="O17" s="76" t="s">
        <v>867</v>
      </c>
      <c r="P17" s="61">
        <v>0</v>
      </c>
      <c r="Q17" s="88" t="s">
        <v>485</v>
      </c>
      <c r="R17" s="76" t="s">
        <v>525</v>
      </c>
      <c r="S17" s="76" t="s">
        <v>48</v>
      </c>
      <c r="T17" s="76" t="s">
        <v>48</v>
      </c>
      <c r="U17" s="76" t="s">
        <v>48</v>
      </c>
    </row>
    <row r="18" spans="1:21" s="74" customFormat="1" ht="58" x14ac:dyDescent="0.35">
      <c r="A18" s="84" t="s">
        <v>466</v>
      </c>
      <c r="B18" s="121" t="s">
        <v>467</v>
      </c>
      <c r="C18" s="84" t="s">
        <v>866</v>
      </c>
      <c r="D18" s="84" t="s">
        <v>469</v>
      </c>
      <c r="E18" s="84" t="s">
        <v>470</v>
      </c>
      <c r="F18" s="84" t="s">
        <v>192</v>
      </c>
      <c r="G18" s="84" t="s">
        <v>471</v>
      </c>
      <c r="H18" s="84" t="s">
        <v>526</v>
      </c>
      <c r="I18" s="84" t="s">
        <v>527</v>
      </c>
      <c r="J18" s="121" t="s">
        <v>44</v>
      </c>
      <c r="K18" s="121" t="s">
        <v>474</v>
      </c>
      <c r="L18" s="84">
        <v>5</v>
      </c>
      <c r="M18" s="84" t="s">
        <v>527</v>
      </c>
      <c r="N18" s="84">
        <v>5</v>
      </c>
      <c r="O18" s="76" t="s">
        <v>867</v>
      </c>
      <c r="P18" s="61">
        <v>0</v>
      </c>
      <c r="Q18" s="88" t="s">
        <v>485</v>
      </c>
      <c r="R18" s="76" t="s">
        <v>528</v>
      </c>
      <c r="S18" s="76" t="s">
        <v>344</v>
      </c>
      <c r="T18" s="76" t="s">
        <v>529</v>
      </c>
      <c r="U18" s="76" t="s">
        <v>530</v>
      </c>
    </row>
    <row r="19" spans="1:21" s="74" customFormat="1" ht="70" x14ac:dyDescent="0.35">
      <c r="A19" s="84" t="s">
        <v>466</v>
      </c>
      <c r="B19" s="121" t="s">
        <v>467</v>
      </c>
      <c r="C19" s="84" t="s">
        <v>866</v>
      </c>
      <c r="D19" s="84" t="s">
        <v>469</v>
      </c>
      <c r="E19" s="84" t="s">
        <v>470</v>
      </c>
      <c r="F19" s="84" t="s">
        <v>192</v>
      </c>
      <c r="G19" s="84" t="s">
        <v>471</v>
      </c>
      <c r="H19" s="84" t="s">
        <v>531</v>
      </c>
      <c r="I19" s="84" t="s">
        <v>532</v>
      </c>
      <c r="J19" s="121" t="s">
        <v>44</v>
      </c>
      <c r="K19" s="121" t="s">
        <v>474</v>
      </c>
      <c r="L19" s="84">
        <v>50</v>
      </c>
      <c r="M19" s="84" t="s">
        <v>532</v>
      </c>
      <c r="N19" s="84">
        <v>50</v>
      </c>
      <c r="O19" s="76">
        <v>0.1</v>
      </c>
      <c r="P19" s="61">
        <v>0.2</v>
      </c>
      <c r="Q19" s="88" t="s">
        <v>515</v>
      </c>
      <c r="R19" s="76" t="s">
        <v>533</v>
      </c>
      <c r="S19" s="76" t="s">
        <v>510</v>
      </c>
      <c r="T19" s="76" t="s">
        <v>534</v>
      </c>
      <c r="U19" s="76" t="s">
        <v>535</v>
      </c>
    </row>
    <row r="20" spans="1:21" s="74" customFormat="1" ht="72.5" x14ac:dyDescent="0.35">
      <c r="A20" s="84" t="s">
        <v>466</v>
      </c>
      <c r="B20" s="121" t="s">
        <v>467</v>
      </c>
      <c r="C20" s="84" t="s">
        <v>866</v>
      </c>
      <c r="D20" s="84" t="s">
        <v>469</v>
      </c>
      <c r="E20" s="84" t="s">
        <v>470</v>
      </c>
      <c r="F20" s="84" t="s">
        <v>192</v>
      </c>
      <c r="G20" s="84" t="s">
        <v>471</v>
      </c>
      <c r="H20" s="84" t="s">
        <v>536</v>
      </c>
      <c r="I20" s="84" t="s">
        <v>537</v>
      </c>
      <c r="J20" s="121" t="s">
        <v>44</v>
      </c>
      <c r="K20" s="121" t="s">
        <v>474</v>
      </c>
      <c r="L20" s="84">
        <v>15000</v>
      </c>
      <c r="M20" s="84" t="s">
        <v>537</v>
      </c>
      <c r="N20" s="84">
        <v>15000</v>
      </c>
      <c r="O20" s="76" t="s">
        <v>867</v>
      </c>
      <c r="P20" s="61">
        <v>0</v>
      </c>
      <c r="Q20" s="88" t="s">
        <v>485</v>
      </c>
      <c r="R20" s="76" t="s">
        <v>538</v>
      </c>
      <c r="S20" s="76" t="s">
        <v>48</v>
      </c>
      <c r="T20" s="76" t="s">
        <v>48</v>
      </c>
      <c r="U20" s="76" t="s">
        <v>48</v>
      </c>
    </row>
    <row r="21" spans="1:21" s="74" customFormat="1" ht="87" x14ac:dyDescent="0.35">
      <c r="A21" s="84" t="s">
        <v>539</v>
      </c>
      <c r="B21" s="131" t="s">
        <v>540</v>
      </c>
      <c r="C21" s="84" t="s">
        <v>866</v>
      </c>
      <c r="D21" s="84" t="s">
        <v>469</v>
      </c>
      <c r="E21" s="84" t="s">
        <v>470</v>
      </c>
      <c r="F21" s="84" t="s">
        <v>541</v>
      </c>
      <c r="G21" s="84" t="s">
        <v>542</v>
      </c>
      <c r="H21" s="84" t="s">
        <v>543</v>
      </c>
      <c r="I21" s="84" t="s">
        <v>544</v>
      </c>
      <c r="J21" s="130" t="s">
        <v>26</v>
      </c>
      <c r="K21" s="130" t="s">
        <v>247</v>
      </c>
      <c r="L21" s="123">
        <v>1</v>
      </c>
      <c r="M21" s="84" t="s">
        <v>546</v>
      </c>
      <c r="N21" s="123">
        <v>1</v>
      </c>
      <c r="O21" s="76" t="s">
        <v>867</v>
      </c>
      <c r="P21" s="145">
        <v>0</v>
      </c>
      <c r="Q21" s="133" t="s">
        <v>485</v>
      </c>
      <c r="R21" s="141" t="s">
        <v>547</v>
      </c>
      <c r="S21" s="130" t="s">
        <v>48</v>
      </c>
      <c r="T21" s="141" t="s">
        <v>548</v>
      </c>
      <c r="U21" s="141" t="s">
        <v>48</v>
      </c>
    </row>
    <row r="22" spans="1:21" s="74" customFormat="1" ht="56" x14ac:dyDescent="0.35">
      <c r="A22" s="84" t="s">
        <v>539</v>
      </c>
      <c r="B22" s="131" t="s">
        <v>540</v>
      </c>
      <c r="C22" s="84" t="s">
        <v>866</v>
      </c>
      <c r="D22" s="84" t="s">
        <v>469</v>
      </c>
      <c r="E22" s="84" t="s">
        <v>470</v>
      </c>
      <c r="F22" s="84" t="s">
        <v>541</v>
      </c>
      <c r="G22" s="84" t="s">
        <v>542</v>
      </c>
      <c r="H22" s="84" t="s">
        <v>549</v>
      </c>
      <c r="I22" s="84" t="s">
        <v>550</v>
      </c>
      <c r="J22" s="130" t="s">
        <v>26</v>
      </c>
      <c r="K22" s="130" t="s">
        <v>474</v>
      </c>
      <c r="L22" s="123">
        <v>1</v>
      </c>
      <c r="M22" s="84" t="s">
        <v>552</v>
      </c>
      <c r="N22" s="123">
        <v>1</v>
      </c>
      <c r="O22" s="76" t="s">
        <v>867</v>
      </c>
      <c r="P22" s="145">
        <v>0</v>
      </c>
      <c r="Q22" s="133" t="s">
        <v>485</v>
      </c>
      <c r="R22" s="130" t="s">
        <v>553</v>
      </c>
      <c r="S22" s="130" t="s">
        <v>48</v>
      </c>
      <c r="T22" s="141" t="s">
        <v>548</v>
      </c>
      <c r="U22" s="140" t="s">
        <v>48</v>
      </c>
    </row>
    <row r="23" spans="1:21" s="74" customFormat="1" ht="43.5" x14ac:dyDescent="0.35">
      <c r="A23" s="84" t="s">
        <v>539</v>
      </c>
      <c r="B23" s="131" t="s">
        <v>540</v>
      </c>
      <c r="C23" s="84" t="s">
        <v>866</v>
      </c>
      <c r="D23" s="84" t="s">
        <v>469</v>
      </c>
      <c r="E23" s="84" t="s">
        <v>470</v>
      </c>
      <c r="F23" s="84" t="s">
        <v>554</v>
      </c>
      <c r="G23" s="84" t="s">
        <v>555</v>
      </c>
      <c r="H23" s="84" t="s">
        <v>556</v>
      </c>
      <c r="I23" s="84" t="s">
        <v>557</v>
      </c>
      <c r="J23" s="130" t="s">
        <v>26</v>
      </c>
      <c r="K23" s="130" t="s">
        <v>474</v>
      </c>
      <c r="L23" s="84">
        <v>100000</v>
      </c>
      <c r="M23" s="84" t="s">
        <v>558</v>
      </c>
      <c r="N23" s="84">
        <v>100000</v>
      </c>
      <c r="O23" s="76" t="s">
        <v>867</v>
      </c>
      <c r="P23" s="141">
        <v>0</v>
      </c>
      <c r="Q23" s="133" t="s">
        <v>485</v>
      </c>
      <c r="R23" s="130"/>
      <c r="S23" s="130"/>
      <c r="T23" s="130"/>
      <c r="U23" s="130"/>
    </row>
    <row r="24" spans="1:21" s="74" customFormat="1" ht="87" x14ac:dyDescent="0.35">
      <c r="A24" s="84" t="s">
        <v>539</v>
      </c>
      <c r="B24" s="131" t="s">
        <v>540</v>
      </c>
      <c r="C24" s="84" t="s">
        <v>866</v>
      </c>
      <c r="D24" s="84" t="s">
        <v>469</v>
      </c>
      <c r="E24" s="84" t="s">
        <v>470</v>
      </c>
      <c r="F24" s="84" t="s">
        <v>554</v>
      </c>
      <c r="G24" s="84" t="s">
        <v>555</v>
      </c>
      <c r="H24" s="84" t="s">
        <v>556</v>
      </c>
      <c r="I24" s="84" t="s">
        <v>559</v>
      </c>
      <c r="J24" s="130" t="s">
        <v>26</v>
      </c>
      <c r="K24" s="130" t="s">
        <v>247</v>
      </c>
      <c r="L24" s="138">
        <v>0.19750000000000001</v>
      </c>
      <c r="M24" s="84" t="s">
        <v>560</v>
      </c>
      <c r="N24" s="84">
        <v>19.75</v>
      </c>
      <c r="O24" s="130">
        <v>1</v>
      </c>
      <c r="P24" s="130">
        <v>1</v>
      </c>
      <c r="Q24" s="133" t="s">
        <v>515</v>
      </c>
      <c r="R24" s="130" t="s">
        <v>561</v>
      </c>
      <c r="S24" s="130" t="s">
        <v>48</v>
      </c>
      <c r="T24" s="141" t="s">
        <v>548</v>
      </c>
      <c r="U24" s="140" t="s">
        <v>48</v>
      </c>
    </row>
    <row r="25" spans="1:21" s="74" customFormat="1" ht="101.5" x14ac:dyDescent="0.35">
      <c r="A25" s="84" t="s">
        <v>539</v>
      </c>
      <c r="B25" s="131" t="s">
        <v>540</v>
      </c>
      <c r="C25" s="84" t="s">
        <v>866</v>
      </c>
      <c r="D25" s="84" t="s">
        <v>469</v>
      </c>
      <c r="E25" s="84" t="s">
        <v>470</v>
      </c>
      <c r="F25" s="84" t="s">
        <v>562</v>
      </c>
      <c r="G25" s="84" t="s">
        <v>563</v>
      </c>
      <c r="H25" s="84" t="s">
        <v>564</v>
      </c>
      <c r="I25" s="84" t="s">
        <v>565</v>
      </c>
      <c r="J25" s="130" t="s">
        <v>26</v>
      </c>
      <c r="K25" s="130" t="s">
        <v>247</v>
      </c>
      <c r="L25" s="84">
        <v>346</v>
      </c>
      <c r="M25" s="84" t="s">
        <v>565</v>
      </c>
      <c r="N25" s="84">
        <v>346</v>
      </c>
      <c r="O25" s="76" t="s">
        <v>867</v>
      </c>
      <c r="P25" s="130">
        <v>0</v>
      </c>
      <c r="Q25" s="133" t="s">
        <v>485</v>
      </c>
      <c r="R25" s="130" t="s">
        <v>566</v>
      </c>
      <c r="S25" s="130" t="s">
        <v>48</v>
      </c>
      <c r="T25" s="141" t="s">
        <v>548</v>
      </c>
      <c r="U25" s="140" t="s">
        <v>48</v>
      </c>
    </row>
    <row r="26" spans="1:21" s="74" customFormat="1" ht="87" x14ac:dyDescent="0.35">
      <c r="A26" s="84" t="s">
        <v>539</v>
      </c>
      <c r="B26" s="131" t="s">
        <v>540</v>
      </c>
      <c r="C26" s="84" t="s">
        <v>866</v>
      </c>
      <c r="D26" s="84" t="s">
        <v>469</v>
      </c>
      <c r="E26" s="84" t="s">
        <v>470</v>
      </c>
      <c r="F26" s="84" t="s">
        <v>562</v>
      </c>
      <c r="G26" s="84" t="s">
        <v>563</v>
      </c>
      <c r="H26" s="84" t="s">
        <v>564</v>
      </c>
      <c r="I26" s="84" t="s">
        <v>567</v>
      </c>
      <c r="J26" s="130" t="s">
        <v>26</v>
      </c>
      <c r="K26" s="130" t="s">
        <v>247</v>
      </c>
      <c r="L26" s="84">
        <v>1</v>
      </c>
      <c r="M26" s="84" t="s">
        <v>567</v>
      </c>
      <c r="N26" s="84">
        <v>1</v>
      </c>
      <c r="O26" s="76" t="s">
        <v>867</v>
      </c>
      <c r="P26" s="142">
        <v>0</v>
      </c>
      <c r="Q26" s="143" t="s">
        <v>475</v>
      </c>
      <c r="R26" s="142" t="s">
        <v>568</v>
      </c>
      <c r="S26" s="142" t="s">
        <v>48</v>
      </c>
      <c r="T26" s="142" t="s">
        <v>569</v>
      </c>
      <c r="U26" s="142"/>
    </row>
    <row r="27" spans="1:21" s="74" customFormat="1" ht="87" x14ac:dyDescent="0.35">
      <c r="A27" s="84" t="s">
        <v>539</v>
      </c>
      <c r="B27" s="131" t="s">
        <v>540</v>
      </c>
      <c r="C27" s="84" t="s">
        <v>866</v>
      </c>
      <c r="D27" s="84" t="s">
        <v>469</v>
      </c>
      <c r="E27" s="84" t="s">
        <v>470</v>
      </c>
      <c r="F27" s="84" t="s">
        <v>562</v>
      </c>
      <c r="G27" s="84" t="s">
        <v>563</v>
      </c>
      <c r="H27" s="84" t="s">
        <v>564</v>
      </c>
      <c r="I27" s="84" t="s">
        <v>570</v>
      </c>
      <c r="J27" s="130" t="s">
        <v>26</v>
      </c>
      <c r="K27" s="130" t="s">
        <v>247</v>
      </c>
      <c r="L27" s="84">
        <v>1</v>
      </c>
      <c r="M27" s="84" t="s">
        <v>570</v>
      </c>
      <c r="N27" s="84">
        <v>1</v>
      </c>
      <c r="O27" s="76" t="s">
        <v>867</v>
      </c>
      <c r="P27" s="142">
        <v>0</v>
      </c>
      <c r="Q27" s="143" t="s">
        <v>475</v>
      </c>
      <c r="R27" s="142" t="s">
        <v>568</v>
      </c>
      <c r="S27" s="142" t="s">
        <v>48</v>
      </c>
      <c r="T27" s="142" t="s">
        <v>569</v>
      </c>
      <c r="U27" s="142"/>
    </row>
    <row r="28" spans="1:21" s="74" customFormat="1" ht="87" x14ac:dyDescent="0.35">
      <c r="A28" s="84" t="s">
        <v>539</v>
      </c>
      <c r="B28" s="131" t="s">
        <v>540</v>
      </c>
      <c r="C28" s="84" t="s">
        <v>866</v>
      </c>
      <c r="D28" s="84" t="s">
        <v>469</v>
      </c>
      <c r="E28" s="84" t="s">
        <v>470</v>
      </c>
      <c r="F28" s="84" t="s">
        <v>571</v>
      </c>
      <c r="G28" s="84" t="s">
        <v>572</v>
      </c>
      <c r="H28" s="84" t="s">
        <v>571</v>
      </c>
      <c r="I28" s="84" t="s">
        <v>573</v>
      </c>
      <c r="J28" s="130" t="s">
        <v>26</v>
      </c>
      <c r="K28" s="130" t="s">
        <v>247</v>
      </c>
      <c r="L28" s="144">
        <v>11000</v>
      </c>
      <c r="M28" s="84" t="s">
        <v>574</v>
      </c>
      <c r="N28" s="84">
        <v>11000</v>
      </c>
      <c r="O28" s="76" t="s">
        <v>867</v>
      </c>
      <c r="P28" s="142">
        <v>0</v>
      </c>
      <c r="Q28" s="143" t="s">
        <v>475</v>
      </c>
      <c r="R28" s="142" t="s">
        <v>568</v>
      </c>
      <c r="S28" s="142" t="s">
        <v>48</v>
      </c>
      <c r="T28" s="142" t="s">
        <v>569</v>
      </c>
      <c r="U28" s="142"/>
    </row>
    <row r="29" spans="1:21" s="74" customFormat="1" ht="87" x14ac:dyDescent="0.35">
      <c r="A29" s="84" t="s">
        <v>539</v>
      </c>
      <c r="B29" s="131" t="s">
        <v>540</v>
      </c>
      <c r="C29" s="84" t="s">
        <v>866</v>
      </c>
      <c r="D29" s="84" t="s">
        <v>469</v>
      </c>
      <c r="E29" s="84" t="s">
        <v>470</v>
      </c>
      <c r="F29" s="84" t="s">
        <v>571</v>
      </c>
      <c r="G29" s="84" t="s">
        <v>572</v>
      </c>
      <c r="H29" s="84" t="s">
        <v>571</v>
      </c>
      <c r="I29" s="84" t="s">
        <v>575</v>
      </c>
      <c r="J29" s="130" t="s">
        <v>26</v>
      </c>
      <c r="K29" s="130" t="s">
        <v>247</v>
      </c>
      <c r="L29" s="144">
        <v>80000</v>
      </c>
      <c r="M29" s="84" t="s">
        <v>576</v>
      </c>
      <c r="N29" s="84">
        <v>80000</v>
      </c>
      <c r="O29" s="130">
        <v>0.25</v>
      </c>
      <c r="P29" s="142">
        <v>0</v>
      </c>
      <c r="Q29" s="143" t="s">
        <v>475</v>
      </c>
      <c r="R29" s="142" t="s">
        <v>568</v>
      </c>
      <c r="S29" s="142" t="s">
        <v>48</v>
      </c>
      <c r="T29" s="142" t="s">
        <v>569</v>
      </c>
      <c r="U29" s="142"/>
    </row>
    <row r="30" spans="1:21" s="74" customFormat="1" ht="87" x14ac:dyDescent="0.35">
      <c r="A30" s="84" t="s">
        <v>539</v>
      </c>
      <c r="B30" s="131" t="s">
        <v>540</v>
      </c>
      <c r="C30" s="84" t="s">
        <v>866</v>
      </c>
      <c r="D30" s="84" t="s">
        <v>469</v>
      </c>
      <c r="E30" s="84" t="s">
        <v>470</v>
      </c>
      <c r="F30" s="84" t="s">
        <v>562</v>
      </c>
      <c r="G30" s="84" t="s">
        <v>563</v>
      </c>
      <c r="H30" s="84" t="s">
        <v>577</v>
      </c>
      <c r="I30" s="84" t="s">
        <v>578</v>
      </c>
      <c r="J30" s="130" t="s">
        <v>26</v>
      </c>
      <c r="K30" s="130" t="s">
        <v>247</v>
      </c>
      <c r="L30" s="84">
        <v>120</v>
      </c>
      <c r="M30" s="84" t="s">
        <v>578</v>
      </c>
      <c r="N30" s="84">
        <v>120</v>
      </c>
      <c r="O30" s="130">
        <v>0.25</v>
      </c>
      <c r="P30" s="133">
        <v>0.16666666666666666</v>
      </c>
      <c r="Q30" s="133" t="s">
        <v>475</v>
      </c>
      <c r="R30" s="130" t="s">
        <v>579</v>
      </c>
      <c r="S30" s="130" t="s">
        <v>48</v>
      </c>
      <c r="T30" s="141" t="s">
        <v>548</v>
      </c>
      <c r="U30" s="140" t="s">
        <v>48</v>
      </c>
    </row>
    <row r="31" spans="1:21" s="74" customFormat="1" ht="364" x14ac:dyDescent="0.35">
      <c r="A31" s="84" t="s">
        <v>580</v>
      </c>
      <c r="B31" s="131" t="s">
        <v>540</v>
      </c>
      <c r="C31" s="84" t="s">
        <v>866</v>
      </c>
      <c r="D31" s="84" t="s">
        <v>48</v>
      </c>
      <c r="E31" s="84" t="s">
        <v>470</v>
      </c>
      <c r="F31" s="84" t="s">
        <v>571</v>
      </c>
      <c r="G31" s="84" t="s">
        <v>572</v>
      </c>
      <c r="H31" s="84" t="s">
        <v>581</v>
      </c>
      <c r="I31" s="84" t="s">
        <v>582</v>
      </c>
      <c r="J31" s="130" t="s">
        <v>26</v>
      </c>
      <c r="K31" s="130" t="s">
        <v>474</v>
      </c>
      <c r="L31" s="84">
        <v>5</v>
      </c>
      <c r="M31" s="84" t="s">
        <v>583</v>
      </c>
      <c r="N31" s="84">
        <v>5</v>
      </c>
      <c r="O31" s="76" t="s">
        <v>867</v>
      </c>
      <c r="P31" s="134">
        <v>0.2</v>
      </c>
      <c r="Q31" s="106" t="s">
        <v>515</v>
      </c>
      <c r="R31" s="106" t="s">
        <v>584</v>
      </c>
      <c r="S31" s="106" t="s">
        <v>100</v>
      </c>
      <c r="T31" s="106" t="s">
        <v>585</v>
      </c>
      <c r="U31" s="106" t="s">
        <v>586</v>
      </c>
    </row>
    <row r="32" spans="1:21" s="74" customFormat="1" ht="70" x14ac:dyDescent="0.35">
      <c r="A32" s="84" t="s">
        <v>580</v>
      </c>
      <c r="B32" s="131" t="s">
        <v>540</v>
      </c>
      <c r="C32" s="84" t="s">
        <v>866</v>
      </c>
      <c r="D32" s="84" t="s">
        <v>469</v>
      </c>
      <c r="E32" s="84" t="s">
        <v>470</v>
      </c>
      <c r="F32" s="84" t="s">
        <v>541</v>
      </c>
      <c r="G32" s="84" t="s">
        <v>587</v>
      </c>
      <c r="H32" s="84" t="s">
        <v>588</v>
      </c>
      <c r="I32" s="84" t="s">
        <v>589</v>
      </c>
      <c r="J32" s="130" t="s">
        <v>26</v>
      </c>
      <c r="K32" s="130" t="s">
        <v>474</v>
      </c>
      <c r="L32" s="84">
        <v>4</v>
      </c>
      <c r="M32" s="84" t="s">
        <v>589</v>
      </c>
      <c r="N32" s="84">
        <v>4</v>
      </c>
      <c r="O32" s="76" t="s">
        <v>867</v>
      </c>
      <c r="P32" s="106">
        <v>0</v>
      </c>
      <c r="Q32" s="106" t="s">
        <v>485</v>
      </c>
      <c r="R32" s="106"/>
      <c r="S32" s="106"/>
      <c r="T32" s="106"/>
      <c r="U32" s="106"/>
    </row>
    <row r="33" spans="1:21" s="74" customFormat="1" ht="182" x14ac:dyDescent="0.35">
      <c r="A33" s="84" t="s">
        <v>580</v>
      </c>
      <c r="B33" s="131" t="s">
        <v>590</v>
      </c>
      <c r="C33" s="84" t="s">
        <v>866</v>
      </c>
      <c r="D33" s="84" t="s">
        <v>469</v>
      </c>
      <c r="E33" s="84" t="s">
        <v>470</v>
      </c>
      <c r="F33" s="84" t="s">
        <v>591</v>
      </c>
      <c r="G33" s="84" t="s">
        <v>592</v>
      </c>
      <c r="H33" s="84" t="s">
        <v>593</v>
      </c>
      <c r="I33" s="84" t="s">
        <v>594</v>
      </c>
      <c r="J33" s="130" t="s">
        <v>26</v>
      </c>
      <c r="K33" s="130" t="s">
        <v>114</v>
      </c>
      <c r="L33" s="138">
        <v>1</v>
      </c>
      <c r="M33" s="84" t="s">
        <v>594</v>
      </c>
      <c r="N33" s="123">
        <v>1</v>
      </c>
      <c r="O33" s="123" t="s">
        <v>867</v>
      </c>
      <c r="P33" s="139">
        <v>0.15</v>
      </c>
      <c r="Q33" s="106" t="s">
        <v>515</v>
      </c>
      <c r="R33" s="106" t="s">
        <v>596</v>
      </c>
      <c r="S33" s="106" t="s">
        <v>48</v>
      </c>
      <c r="T33" s="106" t="s">
        <v>48</v>
      </c>
      <c r="U33" s="106" t="s">
        <v>48</v>
      </c>
    </row>
    <row r="34" spans="1:21" s="74" customFormat="1" ht="112" x14ac:dyDescent="0.35">
      <c r="A34" s="84" t="s">
        <v>580</v>
      </c>
      <c r="B34" s="131" t="s">
        <v>590</v>
      </c>
      <c r="C34" s="84" t="s">
        <v>866</v>
      </c>
      <c r="D34" s="84" t="s">
        <v>469</v>
      </c>
      <c r="E34" s="84" t="s">
        <v>470</v>
      </c>
      <c r="F34" s="84" t="s">
        <v>541</v>
      </c>
      <c r="G34" s="84" t="s">
        <v>542</v>
      </c>
      <c r="H34" s="84" t="s">
        <v>597</v>
      </c>
      <c r="I34" s="84" t="s">
        <v>598</v>
      </c>
      <c r="J34" s="130" t="s">
        <v>868</v>
      </c>
      <c r="K34" s="130" t="s">
        <v>474</v>
      </c>
      <c r="L34" s="138">
        <v>1</v>
      </c>
      <c r="M34" s="84" t="s">
        <v>598</v>
      </c>
      <c r="N34" s="123">
        <v>1</v>
      </c>
      <c r="O34" s="123" t="s">
        <v>867</v>
      </c>
      <c r="P34" s="136">
        <v>1</v>
      </c>
      <c r="Q34" s="106" t="s">
        <v>515</v>
      </c>
      <c r="R34" s="106" t="s">
        <v>599</v>
      </c>
      <c r="S34" s="106" t="s">
        <v>48</v>
      </c>
      <c r="T34" s="106"/>
      <c r="U34" s="106"/>
    </row>
    <row r="35" spans="1:21" s="74" customFormat="1" ht="112" x14ac:dyDescent="0.35">
      <c r="A35" s="84" t="s">
        <v>580</v>
      </c>
      <c r="B35" s="131" t="s">
        <v>590</v>
      </c>
      <c r="C35" s="84" t="s">
        <v>866</v>
      </c>
      <c r="D35" s="84" t="s">
        <v>469</v>
      </c>
      <c r="E35" s="84" t="s">
        <v>470</v>
      </c>
      <c r="F35" s="84" t="s">
        <v>541</v>
      </c>
      <c r="G35" s="84" t="s">
        <v>542</v>
      </c>
      <c r="H35" s="84" t="s">
        <v>597</v>
      </c>
      <c r="I35" s="84" t="s">
        <v>600</v>
      </c>
      <c r="J35" s="130" t="s">
        <v>868</v>
      </c>
      <c r="K35" s="130" t="s">
        <v>474</v>
      </c>
      <c r="L35" s="138">
        <v>1</v>
      </c>
      <c r="M35" s="84" t="s">
        <v>600</v>
      </c>
      <c r="N35" s="123">
        <v>1</v>
      </c>
      <c r="O35" s="123">
        <v>0.33</v>
      </c>
      <c r="P35" s="139">
        <v>0.33</v>
      </c>
      <c r="Q35" s="106" t="s">
        <v>515</v>
      </c>
      <c r="R35" s="106" t="s">
        <v>601</v>
      </c>
      <c r="S35" s="106" t="s">
        <v>48</v>
      </c>
      <c r="T35" s="106"/>
      <c r="U35" s="106"/>
    </row>
    <row r="36" spans="1:21" s="74" customFormat="1" ht="84" x14ac:dyDescent="0.35">
      <c r="A36" s="84" t="s">
        <v>580</v>
      </c>
      <c r="B36" s="131" t="s">
        <v>540</v>
      </c>
      <c r="C36" s="84" t="s">
        <v>866</v>
      </c>
      <c r="D36" s="84" t="s">
        <v>602</v>
      </c>
      <c r="E36" s="84" t="s">
        <v>470</v>
      </c>
      <c r="F36" s="84" t="s">
        <v>562</v>
      </c>
      <c r="G36" s="84" t="s">
        <v>603</v>
      </c>
      <c r="H36" s="84" t="s">
        <v>604</v>
      </c>
      <c r="I36" s="84" t="s">
        <v>605</v>
      </c>
      <c r="J36" s="130" t="s">
        <v>868</v>
      </c>
      <c r="K36" s="130" t="s">
        <v>474</v>
      </c>
      <c r="L36" s="138">
        <v>1</v>
      </c>
      <c r="M36" s="84" t="s">
        <v>605</v>
      </c>
      <c r="N36" s="123">
        <v>1</v>
      </c>
      <c r="O36" s="137">
        <v>0.5</v>
      </c>
      <c r="P36" s="136">
        <v>0.4</v>
      </c>
      <c r="Q36" s="106" t="s">
        <v>475</v>
      </c>
      <c r="R36" s="106" t="s">
        <v>606</v>
      </c>
      <c r="S36" s="106" t="s">
        <v>100</v>
      </c>
      <c r="T36" s="106" t="s">
        <v>607</v>
      </c>
      <c r="U36" s="106" t="s">
        <v>608</v>
      </c>
    </row>
    <row r="37" spans="1:21" s="74" customFormat="1" ht="126" x14ac:dyDescent="0.35">
      <c r="A37" s="84" t="s">
        <v>580</v>
      </c>
      <c r="B37" s="131" t="s">
        <v>540</v>
      </c>
      <c r="C37" s="84" t="s">
        <v>866</v>
      </c>
      <c r="D37" s="84" t="s">
        <v>602</v>
      </c>
      <c r="E37" s="84" t="s">
        <v>470</v>
      </c>
      <c r="F37" s="84" t="s">
        <v>541</v>
      </c>
      <c r="G37" s="84" t="s">
        <v>542</v>
      </c>
      <c r="H37" s="84" t="s">
        <v>609</v>
      </c>
      <c r="I37" s="84" t="s">
        <v>610</v>
      </c>
      <c r="J37" s="130" t="s">
        <v>868</v>
      </c>
      <c r="K37" s="130" t="s">
        <v>45</v>
      </c>
      <c r="L37" s="84">
        <v>100</v>
      </c>
      <c r="M37" s="84" t="s">
        <v>610</v>
      </c>
      <c r="N37" s="123">
        <v>1</v>
      </c>
      <c r="O37" s="137">
        <v>0.25</v>
      </c>
      <c r="P37" s="136">
        <v>0.25</v>
      </c>
      <c r="Q37" s="106" t="s">
        <v>515</v>
      </c>
      <c r="R37" s="106" t="s">
        <v>612</v>
      </c>
      <c r="S37" s="106" t="s">
        <v>48</v>
      </c>
      <c r="T37" s="106" t="s">
        <v>48</v>
      </c>
      <c r="U37" s="106" t="s">
        <v>613</v>
      </c>
    </row>
    <row r="38" spans="1:21" s="74" customFormat="1" ht="224" x14ac:dyDescent="0.35">
      <c r="A38" s="84" t="s">
        <v>614</v>
      </c>
      <c r="B38" s="130" t="s">
        <v>869</v>
      </c>
      <c r="C38" s="84" t="s">
        <v>866</v>
      </c>
      <c r="D38" s="84" t="s">
        <v>48</v>
      </c>
      <c r="E38" s="84" t="s">
        <v>48</v>
      </c>
      <c r="F38" s="84" t="s">
        <v>48</v>
      </c>
      <c r="G38" s="84" t="s">
        <v>48</v>
      </c>
      <c r="H38" s="84" t="s">
        <v>615</v>
      </c>
      <c r="I38" s="84" t="s">
        <v>616</v>
      </c>
      <c r="J38" s="130" t="s">
        <v>26</v>
      </c>
      <c r="K38" s="130" t="s">
        <v>45</v>
      </c>
      <c r="L38" s="84">
        <v>4</v>
      </c>
      <c r="M38" s="84" t="s">
        <v>616</v>
      </c>
      <c r="N38" s="84">
        <v>4</v>
      </c>
      <c r="O38" s="76" t="s">
        <v>867</v>
      </c>
      <c r="P38" s="106">
        <v>0</v>
      </c>
      <c r="Q38" s="106" t="s">
        <v>485</v>
      </c>
      <c r="R38" s="106" t="s">
        <v>617</v>
      </c>
      <c r="S38" s="106"/>
      <c r="T38" s="106"/>
      <c r="U38" s="106"/>
    </row>
    <row r="39" spans="1:21" s="74" customFormat="1" ht="98" x14ac:dyDescent="0.35">
      <c r="A39" s="84" t="s">
        <v>614</v>
      </c>
      <c r="B39" s="130" t="s">
        <v>869</v>
      </c>
      <c r="C39" s="84" t="s">
        <v>866</v>
      </c>
      <c r="D39" s="84" t="s">
        <v>48</v>
      </c>
      <c r="E39" s="84" t="s">
        <v>48</v>
      </c>
      <c r="F39" s="84" t="s">
        <v>48</v>
      </c>
      <c r="G39" s="84" t="s">
        <v>48</v>
      </c>
      <c r="H39" s="84" t="s">
        <v>618</v>
      </c>
      <c r="I39" s="84" t="s">
        <v>619</v>
      </c>
      <c r="J39" s="130" t="s">
        <v>870</v>
      </c>
      <c r="K39" s="130" t="s">
        <v>45</v>
      </c>
      <c r="L39" s="84">
        <v>8</v>
      </c>
      <c r="M39" s="84" t="s">
        <v>619</v>
      </c>
      <c r="N39" s="84">
        <v>8</v>
      </c>
      <c r="O39" s="84">
        <v>0.25</v>
      </c>
      <c r="P39" s="106">
        <v>0.25</v>
      </c>
      <c r="Q39" s="106" t="s">
        <v>515</v>
      </c>
      <c r="R39" s="106" t="s">
        <v>620</v>
      </c>
      <c r="S39" s="106"/>
      <c r="T39" s="106"/>
      <c r="U39" s="106"/>
    </row>
    <row r="40" spans="1:21" s="74" customFormat="1" ht="98" x14ac:dyDescent="0.35">
      <c r="A40" s="84" t="s">
        <v>614</v>
      </c>
      <c r="B40" s="130" t="s">
        <v>869</v>
      </c>
      <c r="C40" s="84" t="s">
        <v>866</v>
      </c>
      <c r="D40" s="84" t="s">
        <v>48</v>
      </c>
      <c r="E40" s="84" t="s">
        <v>48</v>
      </c>
      <c r="F40" s="84" t="s">
        <v>48</v>
      </c>
      <c r="G40" s="84" t="s">
        <v>48</v>
      </c>
      <c r="H40" s="84" t="s">
        <v>621</v>
      </c>
      <c r="I40" s="84" t="s">
        <v>622</v>
      </c>
      <c r="J40" s="130" t="s">
        <v>26</v>
      </c>
      <c r="K40" s="130" t="s">
        <v>45</v>
      </c>
      <c r="L40" s="84">
        <v>5</v>
      </c>
      <c r="M40" s="84" t="s">
        <v>622</v>
      </c>
      <c r="N40" s="84">
        <v>5</v>
      </c>
      <c r="O40" s="84">
        <v>0.2</v>
      </c>
      <c r="P40" s="106">
        <v>0.4</v>
      </c>
      <c r="Q40" s="106" t="s">
        <v>515</v>
      </c>
      <c r="R40" s="106" t="s">
        <v>623</v>
      </c>
      <c r="S40" s="106"/>
      <c r="T40" s="106"/>
      <c r="U40" s="106"/>
    </row>
    <row r="41" spans="1:21" s="74" customFormat="1" ht="98" x14ac:dyDescent="0.35">
      <c r="A41" s="84" t="s">
        <v>614</v>
      </c>
      <c r="B41" s="130" t="s">
        <v>869</v>
      </c>
      <c r="C41" s="84" t="s">
        <v>866</v>
      </c>
      <c r="D41" s="84" t="s">
        <v>48</v>
      </c>
      <c r="E41" s="84" t="s">
        <v>48</v>
      </c>
      <c r="F41" s="84" t="s">
        <v>48</v>
      </c>
      <c r="G41" s="84" t="s">
        <v>48</v>
      </c>
      <c r="H41" s="84" t="s">
        <v>621</v>
      </c>
      <c r="I41" s="84" t="s">
        <v>624</v>
      </c>
      <c r="J41" s="130" t="s">
        <v>26</v>
      </c>
      <c r="K41" s="130" t="s">
        <v>45</v>
      </c>
      <c r="L41" s="84">
        <v>9</v>
      </c>
      <c r="M41" s="84" t="s">
        <v>624</v>
      </c>
      <c r="N41" s="84">
        <v>9</v>
      </c>
      <c r="O41" s="84">
        <v>0.1111111111111111</v>
      </c>
      <c r="P41" s="106">
        <v>0.22222222222222221</v>
      </c>
      <c r="Q41" s="106" t="s">
        <v>515</v>
      </c>
      <c r="R41" s="106" t="s">
        <v>625</v>
      </c>
      <c r="S41" s="106"/>
      <c r="T41" s="106"/>
      <c r="U41" s="106"/>
    </row>
    <row r="42" spans="1:21" s="74" customFormat="1" ht="238" x14ac:dyDescent="0.35">
      <c r="A42" s="84" t="s">
        <v>614</v>
      </c>
      <c r="B42" s="130" t="s">
        <v>869</v>
      </c>
      <c r="C42" s="84" t="s">
        <v>866</v>
      </c>
      <c r="D42" s="84" t="s">
        <v>48</v>
      </c>
      <c r="E42" s="84" t="s">
        <v>48</v>
      </c>
      <c r="F42" s="84" t="s">
        <v>48</v>
      </c>
      <c r="G42" s="84" t="s">
        <v>48</v>
      </c>
      <c r="H42" s="84" t="s">
        <v>621</v>
      </c>
      <c r="I42" s="84" t="s">
        <v>626</v>
      </c>
      <c r="J42" s="130" t="s">
        <v>44</v>
      </c>
      <c r="K42" s="130" t="s">
        <v>45</v>
      </c>
      <c r="L42" s="84">
        <v>20</v>
      </c>
      <c r="M42" s="84" t="s">
        <v>626</v>
      </c>
      <c r="N42" s="84">
        <v>20</v>
      </c>
      <c r="O42" s="84">
        <v>0.15</v>
      </c>
      <c r="P42" s="106">
        <v>0.39999999999999997</v>
      </c>
      <c r="Q42" s="106" t="s">
        <v>515</v>
      </c>
      <c r="R42" s="106" t="s">
        <v>627</v>
      </c>
      <c r="S42" s="106"/>
      <c r="T42" s="106"/>
      <c r="U42" s="106"/>
    </row>
    <row r="43" spans="1:21" s="74" customFormat="1" ht="140" x14ac:dyDescent="0.35">
      <c r="A43" s="84" t="s">
        <v>614</v>
      </c>
      <c r="B43" s="130" t="s">
        <v>869</v>
      </c>
      <c r="C43" s="84" t="s">
        <v>866</v>
      </c>
      <c r="D43" s="84" t="s">
        <v>48</v>
      </c>
      <c r="E43" s="84" t="s">
        <v>470</v>
      </c>
      <c r="F43" s="84" t="s">
        <v>48</v>
      </c>
      <c r="G43" s="84" t="s">
        <v>48</v>
      </c>
      <c r="H43" s="84" t="s">
        <v>628</v>
      </c>
      <c r="I43" s="84" t="s">
        <v>629</v>
      </c>
      <c r="J43" s="130" t="s">
        <v>26</v>
      </c>
      <c r="K43" s="130" t="s">
        <v>45</v>
      </c>
      <c r="L43" s="123">
        <v>1</v>
      </c>
      <c r="M43" s="84" t="s">
        <v>629</v>
      </c>
      <c r="N43" s="135">
        <v>1</v>
      </c>
      <c r="O43" s="76" t="s">
        <v>867</v>
      </c>
      <c r="P43" s="134">
        <v>0.1</v>
      </c>
      <c r="Q43" s="106" t="s">
        <v>515</v>
      </c>
      <c r="R43" s="106" t="s">
        <v>630</v>
      </c>
      <c r="S43" s="106"/>
      <c r="T43" s="106"/>
      <c r="U43" s="106"/>
    </row>
    <row r="44" spans="1:21" s="74" customFormat="1" ht="112" x14ac:dyDescent="0.35">
      <c r="A44" s="84" t="s">
        <v>631</v>
      </c>
      <c r="B44" s="130" t="s">
        <v>871</v>
      </c>
      <c r="C44" s="84" t="s">
        <v>866</v>
      </c>
      <c r="D44" s="84" t="s">
        <v>469</v>
      </c>
      <c r="E44" s="84" t="s">
        <v>632</v>
      </c>
      <c r="F44" s="84" t="s">
        <v>633</v>
      </c>
      <c r="G44" s="84" t="s">
        <v>634</v>
      </c>
      <c r="H44" s="84" t="s">
        <v>635</v>
      </c>
      <c r="I44" s="84" t="s">
        <v>636</v>
      </c>
      <c r="J44" s="130" t="s">
        <v>44</v>
      </c>
      <c r="K44" s="130" t="s">
        <v>45</v>
      </c>
      <c r="L44" s="123">
        <v>1</v>
      </c>
      <c r="M44" s="84" t="s">
        <v>637</v>
      </c>
      <c r="N44" s="84">
        <v>6</v>
      </c>
      <c r="O44" s="76" t="s">
        <v>867</v>
      </c>
      <c r="P44" s="132">
        <v>0</v>
      </c>
      <c r="Q44" s="133" t="s">
        <v>485</v>
      </c>
      <c r="R44" s="132" t="s">
        <v>638</v>
      </c>
      <c r="S44" s="130" t="s">
        <v>48</v>
      </c>
      <c r="T44" s="132" t="s">
        <v>639</v>
      </c>
      <c r="U44" s="132" t="s">
        <v>640</v>
      </c>
    </row>
    <row r="45" spans="1:21" s="74" customFormat="1" ht="140" x14ac:dyDescent="0.35">
      <c r="A45" s="84" t="s">
        <v>631</v>
      </c>
      <c r="B45" s="130" t="s">
        <v>871</v>
      </c>
      <c r="C45" s="84" t="s">
        <v>866</v>
      </c>
      <c r="D45" s="84" t="s">
        <v>469</v>
      </c>
      <c r="E45" s="84" t="s">
        <v>632</v>
      </c>
      <c r="F45" s="84" t="s">
        <v>633</v>
      </c>
      <c r="G45" s="84" t="s">
        <v>634</v>
      </c>
      <c r="H45" s="84" t="s">
        <v>635</v>
      </c>
      <c r="I45" s="84" t="s">
        <v>641</v>
      </c>
      <c r="J45" s="130" t="s">
        <v>44</v>
      </c>
      <c r="K45" s="130" t="s">
        <v>45</v>
      </c>
      <c r="L45" s="123">
        <v>1</v>
      </c>
      <c r="M45" s="84" t="s">
        <v>642</v>
      </c>
      <c r="N45" s="84">
        <v>6</v>
      </c>
      <c r="O45" s="76" t="s">
        <v>867</v>
      </c>
      <c r="P45" s="132">
        <v>0</v>
      </c>
      <c r="Q45" s="133" t="s">
        <v>485</v>
      </c>
      <c r="R45" s="132" t="s">
        <v>638</v>
      </c>
      <c r="S45" s="130" t="s">
        <v>48</v>
      </c>
      <c r="T45" s="132" t="s">
        <v>639</v>
      </c>
      <c r="U45" s="132" t="s">
        <v>640</v>
      </c>
    </row>
    <row r="46" spans="1:21" s="74" customFormat="1" ht="98" x14ac:dyDescent="0.35">
      <c r="A46" s="84" t="s">
        <v>631</v>
      </c>
      <c r="B46" s="130" t="s">
        <v>871</v>
      </c>
      <c r="C46" s="84" t="s">
        <v>866</v>
      </c>
      <c r="D46" s="84" t="s">
        <v>469</v>
      </c>
      <c r="E46" s="84" t="s">
        <v>632</v>
      </c>
      <c r="F46" s="84" t="s">
        <v>633</v>
      </c>
      <c r="G46" s="84" t="s">
        <v>634</v>
      </c>
      <c r="H46" s="84" t="s">
        <v>635</v>
      </c>
      <c r="I46" s="84" t="s">
        <v>643</v>
      </c>
      <c r="J46" s="130" t="s">
        <v>44</v>
      </c>
      <c r="K46" s="130" t="s">
        <v>45</v>
      </c>
      <c r="L46" s="123">
        <v>1</v>
      </c>
      <c r="M46" s="84" t="s">
        <v>644</v>
      </c>
      <c r="N46" s="84">
        <v>3</v>
      </c>
      <c r="O46" s="76" t="s">
        <v>867</v>
      </c>
      <c r="P46" s="132">
        <v>0</v>
      </c>
      <c r="Q46" s="133" t="s">
        <v>485</v>
      </c>
      <c r="R46" s="132" t="s">
        <v>638</v>
      </c>
      <c r="S46" s="130" t="s">
        <v>48</v>
      </c>
      <c r="T46" s="132" t="s">
        <v>639</v>
      </c>
      <c r="U46" s="132" t="s">
        <v>640</v>
      </c>
    </row>
    <row r="47" spans="1:21" s="74" customFormat="1" ht="112" x14ac:dyDescent="0.35">
      <c r="A47" s="84" t="s">
        <v>631</v>
      </c>
      <c r="B47" s="130" t="s">
        <v>871</v>
      </c>
      <c r="C47" s="84" t="s">
        <v>866</v>
      </c>
      <c r="D47" s="84" t="s">
        <v>469</v>
      </c>
      <c r="E47" s="84" t="s">
        <v>632</v>
      </c>
      <c r="F47" s="84" t="s">
        <v>633</v>
      </c>
      <c r="G47" s="84" t="s">
        <v>645</v>
      </c>
      <c r="H47" s="84" t="s">
        <v>635</v>
      </c>
      <c r="I47" s="84" t="s">
        <v>646</v>
      </c>
      <c r="J47" s="130" t="s">
        <v>44</v>
      </c>
      <c r="K47" s="130" t="s">
        <v>45</v>
      </c>
      <c r="L47" s="123">
        <v>1</v>
      </c>
      <c r="M47" s="84" t="s">
        <v>647</v>
      </c>
      <c r="N47" s="84">
        <v>4</v>
      </c>
      <c r="O47" s="76" t="s">
        <v>867</v>
      </c>
      <c r="P47" s="132">
        <v>0</v>
      </c>
      <c r="Q47" s="133" t="s">
        <v>485</v>
      </c>
      <c r="R47" s="132" t="s">
        <v>638</v>
      </c>
      <c r="S47" s="130" t="s">
        <v>48</v>
      </c>
      <c r="T47" s="132" t="s">
        <v>639</v>
      </c>
      <c r="U47" s="132" t="s">
        <v>640</v>
      </c>
    </row>
    <row r="48" spans="1:21" s="74" customFormat="1" ht="84" x14ac:dyDescent="0.35">
      <c r="A48" s="84" t="s">
        <v>631</v>
      </c>
      <c r="B48" s="130" t="s">
        <v>871</v>
      </c>
      <c r="C48" s="84" t="s">
        <v>866</v>
      </c>
      <c r="D48" s="84" t="s">
        <v>469</v>
      </c>
      <c r="E48" s="84" t="s">
        <v>632</v>
      </c>
      <c r="F48" s="84" t="s">
        <v>633</v>
      </c>
      <c r="G48" s="84" t="s">
        <v>634</v>
      </c>
      <c r="H48" s="84" t="s">
        <v>648</v>
      </c>
      <c r="I48" s="84" t="s">
        <v>649</v>
      </c>
      <c r="J48" s="130" t="s">
        <v>44</v>
      </c>
      <c r="K48" s="130" t="s">
        <v>474</v>
      </c>
      <c r="L48" s="123">
        <v>1</v>
      </c>
      <c r="M48" s="84" t="s">
        <v>650</v>
      </c>
      <c r="N48" s="84">
        <v>5</v>
      </c>
      <c r="O48" s="76" t="s">
        <v>867</v>
      </c>
      <c r="P48" s="132">
        <v>0</v>
      </c>
      <c r="Q48" s="133" t="s">
        <v>485</v>
      </c>
      <c r="R48" s="132" t="s">
        <v>638</v>
      </c>
      <c r="S48" s="130" t="s">
        <v>48</v>
      </c>
      <c r="T48" s="132" t="s">
        <v>639</v>
      </c>
      <c r="U48" s="132" t="s">
        <v>640</v>
      </c>
    </row>
    <row r="49" spans="1:21" s="74" customFormat="1" ht="98" x14ac:dyDescent="0.35">
      <c r="A49" s="84" t="s">
        <v>631</v>
      </c>
      <c r="B49" s="130" t="s">
        <v>871</v>
      </c>
      <c r="C49" s="84" t="s">
        <v>866</v>
      </c>
      <c r="D49" s="84" t="s">
        <v>469</v>
      </c>
      <c r="E49" s="84" t="s">
        <v>632</v>
      </c>
      <c r="F49" s="84" t="s">
        <v>633</v>
      </c>
      <c r="G49" s="84" t="s">
        <v>634</v>
      </c>
      <c r="H49" s="84" t="s">
        <v>648</v>
      </c>
      <c r="I49" s="84" t="s">
        <v>651</v>
      </c>
      <c r="J49" s="130" t="s">
        <v>44</v>
      </c>
      <c r="K49" s="130" t="s">
        <v>474</v>
      </c>
      <c r="L49" s="123">
        <v>1</v>
      </c>
      <c r="M49" s="84" t="s">
        <v>652</v>
      </c>
      <c r="N49" s="84">
        <v>500</v>
      </c>
      <c r="O49" s="76" t="s">
        <v>867</v>
      </c>
      <c r="P49" s="132">
        <v>0</v>
      </c>
      <c r="Q49" s="133" t="s">
        <v>485</v>
      </c>
      <c r="R49" s="132" t="s">
        <v>638</v>
      </c>
      <c r="S49" s="130" t="s">
        <v>48</v>
      </c>
      <c r="T49" s="132" t="s">
        <v>639</v>
      </c>
      <c r="U49" s="132" t="s">
        <v>640</v>
      </c>
    </row>
    <row r="50" spans="1:21" s="74" customFormat="1" ht="126" x14ac:dyDescent="0.35">
      <c r="A50" s="84" t="s">
        <v>631</v>
      </c>
      <c r="B50" s="130" t="s">
        <v>871</v>
      </c>
      <c r="C50" s="84" t="s">
        <v>866</v>
      </c>
      <c r="D50" s="84" t="s">
        <v>469</v>
      </c>
      <c r="E50" s="84" t="s">
        <v>632</v>
      </c>
      <c r="F50" s="84" t="s">
        <v>633</v>
      </c>
      <c r="G50" s="84" t="s">
        <v>634</v>
      </c>
      <c r="H50" s="84" t="s">
        <v>653</v>
      </c>
      <c r="I50" s="84" t="s">
        <v>654</v>
      </c>
      <c r="J50" s="130" t="s">
        <v>44</v>
      </c>
      <c r="K50" s="130" t="s">
        <v>45</v>
      </c>
      <c r="L50" s="123">
        <v>1</v>
      </c>
      <c r="M50" s="84" t="s">
        <v>655</v>
      </c>
      <c r="N50" s="84">
        <v>2</v>
      </c>
      <c r="O50" s="76" t="s">
        <v>867</v>
      </c>
      <c r="P50" s="132">
        <v>0</v>
      </c>
      <c r="Q50" s="133" t="s">
        <v>485</v>
      </c>
      <c r="R50" s="132" t="s">
        <v>638</v>
      </c>
      <c r="S50" s="130" t="s">
        <v>48</v>
      </c>
      <c r="T50" s="132" t="s">
        <v>639</v>
      </c>
      <c r="U50" s="132" t="s">
        <v>640</v>
      </c>
    </row>
    <row r="51" spans="1:21" s="74" customFormat="1" ht="126" x14ac:dyDescent="0.35">
      <c r="A51" s="84" t="s">
        <v>631</v>
      </c>
      <c r="B51" s="130" t="s">
        <v>871</v>
      </c>
      <c r="C51" s="84" t="s">
        <v>866</v>
      </c>
      <c r="D51" s="84" t="s">
        <v>469</v>
      </c>
      <c r="E51" s="84" t="s">
        <v>632</v>
      </c>
      <c r="F51" s="84" t="s">
        <v>633</v>
      </c>
      <c r="G51" s="84" t="s">
        <v>634</v>
      </c>
      <c r="H51" s="84" t="s">
        <v>653</v>
      </c>
      <c r="I51" s="84" t="s">
        <v>656</v>
      </c>
      <c r="J51" s="130" t="s">
        <v>44</v>
      </c>
      <c r="K51" s="130" t="s">
        <v>45</v>
      </c>
      <c r="L51" s="123">
        <v>1</v>
      </c>
      <c r="M51" s="84" t="s">
        <v>657</v>
      </c>
      <c r="N51" s="84">
        <v>2</v>
      </c>
      <c r="O51" s="76" t="s">
        <v>867</v>
      </c>
      <c r="P51" s="132">
        <v>0</v>
      </c>
      <c r="Q51" s="133" t="s">
        <v>485</v>
      </c>
      <c r="R51" s="132" t="s">
        <v>638</v>
      </c>
      <c r="S51" s="130" t="s">
        <v>48</v>
      </c>
      <c r="T51" s="132" t="s">
        <v>639</v>
      </c>
      <c r="U51" s="132" t="s">
        <v>640</v>
      </c>
    </row>
    <row r="52" spans="1:21" s="74" customFormat="1" ht="126" x14ac:dyDescent="0.35">
      <c r="A52" s="84" t="s">
        <v>631</v>
      </c>
      <c r="B52" s="130" t="s">
        <v>871</v>
      </c>
      <c r="C52" s="84" t="s">
        <v>866</v>
      </c>
      <c r="D52" s="84" t="s">
        <v>469</v>
      </c>
      <c r="E52" s="84" t="s">
        <v>632</v>
      </c>
      <c r="F52" s="84" t="s">
        <v>633</v>
      </c>
      <c r="G52" s="84" t="s">
        <v>634</v>
      </c>
      <c r="H52" s="84" t="s">
        <v>653</v>
      </c>
      <c r="I52" s="84" t="s">
        <v>658</v>
      </c>
      <c r="J52" s="130" t="s">
        <v>44</v>
      </c>
      <c r="K52" s="130" t="s">
        <v>45</v>
      </c>
      <c r="L52" s="123">
        <v>1</v>
      </c>
      <c r="M52" s="84" t="s">
        <v>659</v>
      </c>
      <c r="N52" s="84">
        <v>2</v>
      </c>
      <c r="O52" s="76" t="s">
        <v>867</v>
      </c>
      <c r="P52" s="132">
        <v>0</v>
      </c>
      <c r="Q52" s="133" t="s">
        <v>485</v>
      </c>
      <c r="R52" s="132" t="s">
        <v>638</v>
      </c>
      <c r="S52" s="130" t="s">
        <v>48</v>
      </c>
      <c r="T52" s="132" t="s">
        <v>639</v>
      </c>
      <c r="U52" s="132" t="s">
        <v>640</v>
      </c>
    </row>
    <row r="53" spans="1:21" s="74" customFormat="1" ht="126" x14ac:dyDescent="0.35">
      <c r="A53" s="84" t="s">
        <v>631</v>
      </c>
      <c r="B53" s="130" t="s">
        <v>871</v>
      </c>
      <c r="C53" s="84" t="s">
        <v>866</v>
      </c>
      <c r="D53" s="84" t="s">
        <v>469</v>
      </c>
      <c r="E53" s="84" t="s">
        <v>632</v>
      </c>
      <c r="F53" s="84" t="s">
        <v>633</v>
      </c>
      <c r="G53" s="84" t="s">
        <v>634</v>
      </c>
      <c r="H53" s="84" t="s">
        <v>653</v>
      </c>
      <c r="I53" s="84" t="s">
        <v>660</v>
      </c>
      <c r="J53" s="130" t="s">
        <v>44</v>
      </c>
      <c r="K53" s="130" t="s">
        <v>45</v>
      </c>
      <c r="L53" s="123">
        <v>1</v>
      </c>
      <c r="M53" s="84" t="s">
        <v>661</v>
      </c>
      <c r="N53" s="84">
        <v>2</v>
      </c>
      <c r="O53" s="76" t="s">
        <v>867</v>
      </c>
      <c r="P53" s="132">
        <v>0</v>
      </c>
      <c r="Q53" s="133" t="s">
        <v>485</v>
      </c>
      <c r="R53" s="132" t="s">
        <v>638</v>
      </c>
      <c r="S53" s="130" t="s">
        <v>48</v>
      </c>
      <c r="T53" s="132" t="s">
        <v>639</v>
      </c>
      <c r="U53" s="132" t="s">
        <v>640</v>
      </c>
    </row>
    <row r="54" spans="1:21" s="74" customFormat="1" ht="154" x14ac:dyDescent="0.35">
      <c r="A54" s="84" t="s">
        <v>631</v>
      </c>
      <c r="B54" s="131" t="s">
        <v>590</v>
      </c>
      <c r="C54" s="84" t="s">
        <v>866</v>
      </c>
      <c r="D54" s="84" t="s">
        <v>469</v>
      </c>
      <c r="E54" s="84" t="s">
        <v>470</v>
      </c>
      <c r="F54" s="84" t="s">
        <v>571</v>
      </c>
      <c r="G54" s="84" t="s">
        <v>662</v>
      </c>
      <c r="H54" s="84" t="s">
        <v>663</v>
      </c>
      <c r="I54" s="84" t="s">
        <v>664</v>
      </c>
      <c r="J54" s="130" t="s">
        <v>44</v>
      </c>
      <c r="K54" s="130" t="s">
        <v>474</v>
      </c>
      <c r="L54" s="123">
        <v>1</v>
      </c>
      <c r="M54" s="84" t="s">
        <v>665</v>
      </c>
      <c r="N54" s="84">
        <v>46</v>
      </c>
      <c r="O54" s="76" t="s">
        <v>867</v>
      </c>
      <c r="P54" s="132">
        <v>0</v>
      </c>
      <c r="Q54" s="133" t="s">
        <v>485</v>
      </c>
      <c r="R54" s="132" t="s">
        <v>638</v>
      </c>
      <c r="S54" s="130" t="s">
        <v>48</v>
      </c>
      <c r="T54" s="132" t="s">
        <v>639</v>
      </c>
      <c r="U54" s="132" t="s">
        <v>640</v>
      </c>
    </row>
    <row r="55" spans="1:21" s="74" customFormat="1" ht="154" x14ac:dyDescent="0.35">
      <c r="A55" s="84" t="s">
        <v>631</v>
      </c>
      <c r="B55" s="131" t="s">
        <v>590</v>
      </c>
      <c r="C55" s="84" t="s">
        <v>866</v>
      </c>
      <c r="D55" s="84" t="s">
        <v>469</v>
      </c>
      <c r="E55" s="84" t="s">
        <v>470</v>
      </c>
      <c r="F55" s="84" t="s">
        <v>571</v>
      </c>
      <c r="G55" s="84" t="s">
        <v>662</v>
      </c>
      <c r="H55" s="84" t="s">
        <v>663</v>
      </c>
      <c r="I55" s="84" t="s">
        <v>666</v>
      </c>
      <c r="J55" s="130" t="s">
        <v>44</v>
      </c>
      <c r="K55" s="130" t="s">
        <v>474</v>
      </c>
      <c r="L55" s="123">
        <v>1</v>
      </c>
      <c r="M55" s="84" t="s">
        <v>667</v>
      </c>
      <c r="N55" s="84">
        <v>9</v>
      </c>
      <c r="O55" s="76" t="s">
        <v>867</v>
      </c>
      <c r="P55" s="132">
        <v>0</v>
      </c>
      <c r="Q55" s="133" t="s">
        <v>485</v>
      </c>
      <c r="R55" s="132" t="s">
        <v>638</v>
      </c>
      <c r="S55" s="130" t="s">
        <v>48</v>
      </c>
      <c r="T55" s="132" t="s">
        <v>639</v>
      </c>
      <c r="U55" s="132" t="s">
        <v>640</v>
      </c>
    </row>
    <row r="56" spans="1:21" s="74" customFormat="1" ht="154" x14ac:dyDescent="0.35">
      <c r="A56" s="84" t="s">
        <v>631</v>
      </c>
      <c r="B56" s="131" t="s">
        <v>590</v>
      </c>
      <c r="C56" s="84" t="s">
        <v>866</v>
      </c>
      <c r="D56" s="84" t="s">
        <v>469</v>
      </c>
      <c r="E56" s="84" t="s">
        <v>470</v>
      </c>
      <c r="F56" s="84" t="s">
        <v>571</v>
      </c>
      <c r="G56" s="84" t="s">
        <v>662</v>
      </c>
      <c r="H56" s="84" t="s">
        <v>663</v>
      </c>
      <c r="I56" s="84" t="s">
        <v>668</v>
      </c>
      <c r="J56" s="130" t="s">
        <v>44</v>
      </c>
      <c r="K56" s="130" t="s">
        <v>474</v>
      </c>
      <c r="L56" s="123">
        <v>1</v>
      </c>
      <c r="M56" s="84" t="s">
        <v>669</v>
      </c>
      <c r="N56" s="84">
        <v>5</v>
      </c>
      <c r="O56" s="76" t="s">
        <v>867</v>
      </c>
      <c r="P56" s="132">
        <v>0</v>
      </c>
      <c r="Q56" s="133" t="s">
        <v>485</v>
      </c>
      <c r="R56" s="132" t="s">
        <v>638</v>
      </c>
      <c r="S56" s="130" t="s">
        <v>48</v>
      </c>
      <c r="T56" s="132" t="s">
        <v>639</v>
      </c>
      <c r="U56" s="132" t="s">
        <v>640</v>
      </c>
    </row>
    <row r="57" spans="1:21" s="74" customFormat="1" ht="154" x14ac:dyDescent="0.35">
      <c r="A57" s="84" t="s">
        <v>631</v>
      </c>
      <c r="B57" s="131" t="s">
        <v>590</v>
      </c>
      <c r="C57" s="84" t="s">
        <v>866</v>
      </c>
      <c r="D57" s="84" t="s">
        <v>469</v>
      </c>
      <c r="E57" s="84" t="s">
        <v>470</v>
      </c>
      <c r="F57" s="84" t="s">
        <v>571</v>
      </c>
      <c r="G57" s="84" t="s">
        <v>662</v>
      </c>
      <c r="H57" s="84" t="s">
        <v>663</v>
      </c>
      <c r="I57" s="84" t="s">
        <v>670</v>
      </c>
      <c r="J57" s="130" t="s">
        <v>44</v>
      </c>
      <c r="K57" s="130" t="s">
        <v>474</v>
      </c>
      <c r="L57" s="123">
        <v>1</v>
      </c>
      <c r="M57" s="84" t="s">
        <v>671</v>
      </c>
      <c r="N57" s="84">
        <v>60</v>
      </c>
      <c r="O57" s="76" t="s">
        <v>867</v>
      </c>
      <c r="P57" s="132">
        <v>0.05</v>
      </c>
      <c r="Q57" s="133" t="s">
        <v>485</v>
      </c>
      <c r="R57" s="132" t="s">
        <v>672</v>
      </c>
      <c r="S57" s="130" t="s">
        <v>510</v>
      </c>
      <c r="T57" s="132" t="s">
        <v>673</v>
      </c>
      <c r="U57" s="132" t="s">
        <v>640</v>
      </c>
    </row>
    <row r="58" spans="1:21" s="74" customFormat="1" ht="154" x14ac:dyDescent="0.35">
      <c r="A58" s="84" t="s">
        <v>631</v>
      </c>
      <c r="B58" s="131" t="s">
        <v>590</v>
      </c>
      <c r="C58" s="84" t="s">
        <v>866</v>
      </c>
      <c r="D58" s="84" t="s">
        <v>469</v>
      </c>
      <c r="E58" s="84" t="s">
        <v>470</v>
      </c>
      <c r="F58" s="84" t="s">
        <v>571</v>
      </c>
      <c r="G58" s="84" t="s">
        <v>662</v>
      </c>
      <c r="H58" s="84" t="s">
        <v>663</v>
      </c>
      <c r="I58" s="84" t="s">
        <v>674</v>
      </c>
      <c r="J58" s="130" t="s">
        <v>44</v>
      </c>
      <c r="K58" s="130" t="s">
        <v>474</v>
      </c>
      <c r="L58" s="123">
        <v>1</v>
      </c>
      <c r="M58" s="84" t="s">
        <v>675</v>
      </c>
      <c r="N58" s="84">
        <v>2</v>
      </c>
      <c r="O58" s="76" t="s">
        <v>867</v>
      </c>
      <c r="P58" s="132">
        <v>0</v>
      </c>
      <c r="Q58" s="133" t="s">
        <v>485</v>
      </c>
      <c r="R58" s="132" t="s">
        <v>638</v>
      </c>
      <c r="S58" s="130" t="s">
        <v>48</v>
      </c>
      <c r="T58" s="132" t="s">
        <v>673</v>
      </c>
      <c r="U58" s="132" t="s">
        <v>640</v>
      </c>
    </row>
    <row r="59" spans="1:21" s="74" customFormat="1" ht="154" x14ac:dyDescent="0.35">
      <c r="A59" s="84" t="s">
        <v>631</v>
      </c>
      <c r="B59" s="131" t="s">
        <v>590</v>
      </c>
      <c r="C59" s="84" t="s">
        <v>866</v>
      </c>
      <c r="D59" s="84" t="s">
        <v>469</v>
      </c>
      <c r="E59" s="84" t="s">
        <v>470</v>
      </c>
      <c r="F59" s="84" t="s">
        <v>571</v>
      </c>
      <c r="G59" s="84" t="s">
        <v>662</v>
      </c>
      <c r="H59" s="84" t="s">
        <v>663</v>
      </c>
      <c r="I59" s="84" t="s">
        <v>676</v>
      </c>
      <c r="J59" s="130" t="s">
        <v>44</v>
      </c>
      <c r="K59" s="130" t="s">
        <v>474</v>
      </c>
      <c r="L59" s="123">
        <v>1</v>
      </c>
      <c r="M59" s="84" t="s">
        <v>677</v>
      </c>
      <c r="N59" s="84">
        <v>10</v>
      </c>
      <c r="O59" s="76" t="s">
        <v>867</v>
      </c>
      <c r="P59" s="127">
        <v>0</v>
      </c>
      <c r="Q59" s="129" t="s">
        <v>485</v>
      </c>
      <c r="R59" s="127" t="s">
        <v>678</v>
      </c>
      <c r="S59" s="128" t="s">
        <v>48</v>
      </c>
      <c r="T59" s="127" t="s">
        <v>673</v>
      </c>
      <c r="U59" s="127" t="s">
        <v>640</v>
      </c>
    </row>
    <row r="60" spans="1:21" s="74" customFormat="1" ht="112" x14ac:dyDescent="0.35">
      <c r="A60" s="84" t="s">
        <v>679</v>
      </c>
      <c r="B60" s="121" t="s">
        <v>467</v>
      </c>
      <c r="C60" s="84" t="s">
        <v>866</v>
      </c>
      <c r="D60" s="84" t="s">
        <v>469</v>
      </c>
      <c r="E60" s="84" t="s">
        <v>470</v>
      </c>
      <c r="F60" s="84" t="s">
        <v>192</v>
      </c>
      <c r="G60" s="84" t="s">
        <v>680</v>
      </c>
      <c r="H60" s="84" t="s">
        <v>681</v>
      </c>
      <c r="I60" s="84" t="s">
        <v>682</v>
      </c>
      <c r="J60" s="126" t="s">
        <v>26</v>
      </c>
      <c r="K60" s="126" t="s">
        <v>474</v>
      </c>
      <c r="L60" s="123">
        <v>1</v>
      </c>
      <c r="M60" s="84" t="s">
        <v>683</v>
      </c>
      <c r="N60" s="84">
        <v>1</v>
      </c>
      <c r="O60" s="76" t="s">
        <v>867</v>
      </c>
      <c r="P60" s="95">
        <v>0</v>
      </c>
      <c r="Q60" s="113" t="s">
        <v>684</v>
      </c>
      <c r="R60" s="113" t="s">
        <v>685</v>
      </c>
      <c r="S60" s="113"/>
      <c r="T60" s="113"/>
      <c r="U60" s="113"/>
    </row>
    <row r="61" spans="1:21" s="74" customFormat="1" ht="112" x14ac:dyDescent="0.35">
      <c r="A61" s="84" t="s">
        <v>679</v>
      </c>
      <c r="B61" s="121" t="s">
        <v>467</v>
      </c>
      <c r="C61" s="84" t="s">
        <v>866</v>
      </c>
      <c r="D61" s="84" t="s">
        <v>469</v>
      </c>
      <c r="E61" s="84" t="s">
        <v>470</v>
      </c>
      <c r="F61" s="84" t="s">
        <v>192</v>
      </c>
      <c r="G61" s="84" t="s">
        <v>686</v>
      </c>
      <c r="H61" s="84" t="s">
        <v>681</v>
      </c>
      <c r="I61" s="84" t="s">
        <v>687</v>
      </c>
      <c r="J61" s="121" t="s">
        <v>26</v>
      </c>
      <c r="K61" s="121" t="s">
        <v>474</v>
      </c>
      <c r="L61" s="84">
        <v>2</v>
      </c>
      <c r="M61" s="84" t="s">
        <v>687</v>
      </c>
      <c r="N61" s="84">
        <v>2</v>
      </c>
      <c r="O61" s="76" t="s">
        <v>867</v>
      </c>
      <c r="P61" s="125">
        <v>0</v>
      </c>
      <c r="Q61" s="113" t="s">
        <v>684</v>
      </c>
      <c r="R61" s="122" t="s">
        <v>236</v>
      </c>
      <c r="S61" s="122" t="s">
        <v>236</v>
      </c>
      <c r="T61" s="122" t="s">
        <v>236</v>
      </c>
      <c r="U61" s="122" t="s">
        <v>236</v>
      </c>
    </row>
    <row r="62" spans="1:21" s="74" customFormat="1" ht="112" x14ac:dyDescent="0.35">
      <c r="A62" s="84" t="s">
        <v>679</v>
      </c>
      <c r="B62" s="121" t="s">
        <v>467</v>
      </c>
      <c r="C62" s="84" t="s">
        <v>866</v>
      </c>
      <c r="D62" s="84" t="s">
        <v>469</v>
      </c>
      <c r="E62" s="84" t="s">
        <v>470</v>
      </c>
      <c r="F62" s="84" t="s">
        <v>562</v>
      </c>
      <c r="G62" s="84" t="s">
        <v>688</v>
      </c>
      <c r="H62" s="84" t="s">
        <v>681</v>
      </c>
      <c r="I62" s="84" t="s">
        <v>689</v>
      </c>
      <c r="J62" s="121" t="s">
        <v>26</v>
      </c>
      <c r="K62" s="121" t="s">
        <v>474</v>
      </c>
      <c r="L62" s="123">
        <v>1</v>
      </c>
      <c r="M62" s="84" t="s">
        <v>689</v>
      </c>
      <c r="N62" s="84">
        <v>1</v>
      </c>
      <c r="O62" s="76" t="s">
        <v>867</v>
      </c>
      <c r="P62" s="95">
        <v>0.1</v>
      </c>
      <c r="Q62" s="113" t="s">
        <v>694</v>
      </c>
      <c r="R62" s="113" t="s">
        <v>690</v>
      </c>
      <c r="S62" s="113" t="s">
        <v>236</v>
      </c>
      <c r="T62" s="113" t="s">
        <v>236</v>
      </c>
      <c r="U62" s="113" t="s">
        <v>236</v>
      </c>
    </row>
    <row r="63" spans="1:21" s="74" customFormat="1" ht="56.25" customHeight="1" x14ac:dyDescent="0.35">
      <c r="A63" s="84" t="s">
        <v>679</v>
      </c>
      <c r="B63" s="121" t="s">
        <v>467</v>
      </c>
      <c r="C63" s="84" t="s">
        <v>866</v>
      </c>
      <c r="D63" s="84" t="s">
        <v>469</v>
      </c>
      <c r="E63" s="84" t="s">
        <v>470</v>
      </c>
      <c r="F63" s="84" t="s">
        <v>562</v>
      </c>
      <c r="G63" s="84" t="s">
        <v>688</v>
      </c>
      <c r="H63" s="84" t="s">
        <v>691</v>
      </c>
      <c r="I63" s="84" t="s">
        <v>692</v>
      </c>
      <c r="J63" s="121" t="s">
        <v>44</v>
      </c>
      <c r="K63" s="121" t="s">
        <v>474</v>
      </c>
      <c r="L63" s="84">
        <v>40</v>
      </c>
      <c r="M63" s="84" t="s">
        <v>693</v>
      </c>
      <c r="N63" s="84">
        <v>40</v>
      </c>
      <c r="O63" s="87">
        <v>0.125</v>
      </c>
      <c r="P63" s="97">
        <v>0.05</v>
      </c>
      <c r="Q63" s="113" t="s">
        <v>694</v>
      </c>
      <c r="R63" s="113" t="s">
        <v>695</v>
      </c>
      <c r="S63" s="113" t="s">
        <v>236</v>
      </c>
      <c r="T63" s="113" t="s">
        <v>236</v>
      </c>
      <c r="U63" s="113" t="s">
        <v>236</v>
      </c>
    </row>
    <row r="64" spans="1:21" s="74" customFormat="1" ht="34.5" customHeight="1" x14ac:dyDescent="0.35">
      <c r="A64" s="154" t="s">
        <v>679</v>
      </c>
      <c r="B64" s="121" t="s">
        <v>467</v>
      </c>
      <c r="C64" s="84" t="s">
        <v>866</v>
      </c>
      <c r="D64" s="154" t="s">
        <v>469</v>
      </c>
      <c r="E64" s="154" t="s">
        <v>470</v>
      </c>
      <c r="F64" s="154" t="s">
        <v>192</v>
      </c>
      <c r="G64" s="154" t="s">
        <v>471</v>
      </c>
      <c r="H64" s="204" t="s">
        <v>681</v>
      </c>
      <c r="I64" s="204" t="s">
        <v>696</v>
      </c>
      <c r="J64" s="121" t="s">
        <v>26</v>
      </c>
      <c r="K64" s="121" t="s">
        <v>474</v>
      </c>
      <c r="L64" s="205">
        <v>1</v>
      </c>
      <c r="M64" s="84" t="s">
        <v>697</v>
      </c>
      <c r="N64" s="84">
        <v>8</v>
      </c>
      <c r="O64" s="76" t="s">
        <v>867</v>
      </c>
      <c r="P64" s="95">
        <v>0</v>
      </c>
      <c r="Q64" s="113" t="s">
        <v>684</v>
      </c>
      <c r="R64" s="113" t="s">
        <v>698</v>
      </c>
      <c r="S64" s="113" t="s">
        <v>699</v>
      </c>
      <c r="T64" s="113" t="s">
        <v>700</v>
      </c>
      <c r="U64" s="113" t="s">
        <v>701</v>
      </c>
    </row>
    <row r="65" spans="1:21" s="74" customFormat="1" ht="130.5" x14ac:dyDescent="0.35">
      <c r="A65" s="154" t="s">
        <v>679</v>
      </c>
      <c r="B65" s="121" t="s">
        <v>467</v>
      </c>
      <c r="C65" s="84" t="s">
        <v>866</v>
      </c>
      <c r="D65" s="154" t="s">
        <v>469</v>
      </c>
      <c r="E65" s="154" t="s">
        <v>470</v>
      </c>
      <c r="F65" s="154" t="s">
        <v>192</v>
      </c>
      <c r="G65" s="154" t="s">
        <v>471</v>
      </c>
      <c r="H65" s="204"/>
      <c r="I65" s="204"/>
      <c r="J65" s="121" t="s">
        <v>26</v>
      </c>
      <c r="K65" s="121" t="s">
        <v>474</v>
      </c>
      <c r="L65" s="204"/>
      <c r="M65" s="84" t="s">
        <v>702</v>
      </c>
      <c r="N65" s="84">
        <v>200</v>
      </c>
      <c r="O65" s="76" t="s">
        <v>867</v>
      </c>
      <c r="P65" s="124">
        <v>0.16500000000000001</v>
      </c>
      <c r="Q65" s="113" t="s">
        <v>694</v>
      </c>
      <c r="R65" s="113" t="s">
        <v>703</v>
      </c>
      <c r="S65" s="113" t="s">
        <v>704</v>
      </c>
      <c r="T65" s="113" t="s">
        <v>705</v>
      </c>
      <c r="U65" s="113" t="s">
        <v>706</v>
      </c>
    </row>
    <row r="66" spans="1:21" s="74" customFormat="1" ht="56" x14ac:dyDescent="0.35">
      <c r="A66" s="154" t="s">
        <v>679</v>
      </c>
      <c r="B66" s="121" t="s">
        <v>467</v>
      </c>
      <c r="C66" s="84" t="s">
        <v>866</v>
      </c>
      <c r="D66" s="154" t="s">
        <v>469</v>
      </c>
      <c r="E66" s="154" t="s">
        <v>470</v>
      </c>
      <c r="F66" s="154" t="s">
        <v>192</v>
      </c>
      <c r="G66" s="154" t="s">
        <v>471</v>
      </c>
      <c r="H66" s="204"/>
      <c r="I66" s="204"/>
      <c r="J66" s="121" t="s">
        <v>26</v>
      </c>
      <c r="K66" s="121" t="s">
        <v>474</v>
      </c>
      <c r="L66" s="204"/>
      <c r="M66" s="84" t="s">
        <v>707</v>
      </c>
      <c r="N66" s="84">
        <v>4</v>
      </c>
      <c r="O66" s="76" t="s">
        <v>867</v>
      </c>
      <c r="P66" s="113">
        <v>0</v>
      </c>
      <c r="Q66" s="113" t="s">
        <v>684</v>
      </c>
      <c r="R66" s="113" t="s">
        <v>236</v>
      </c>
      <c r="S66" s="113" t="s">
        <v>236</v>
      </c>
      <c r="T66" s="113" t="s">
        <v>236</v>
      </c>
      <c r="U66" s="113" t="s">
        <v>236</v>
      </c>
    </row>
    <row r="67" spans="1:21" s="74" customFormat="1" ht="20.25" customHeight="1" x14ac:dyDescent="0.35">
      <c r="A67" s="154" t="s">
        <v>679</v>
      </c>
      <c r="B67" s="121" t="s">
        <v>467</v>
      </c>
      <c r="C67" s="84" t="s">
        <v>866</v>
      </c>
      <c r="D67" s="154" t="s">
        <v>469</v>
      </c>
      <c r="E67" s="154" t="s">
        <v>470</v>
      </c>
      <c r="F67" s="154" t="s">
        <v>192</v>
      </c>
      <c r="G67" s="154" t="s">
        <v>471</v>
      </c>
      <c r="H67" s="204"/>
      <c r="I67" s="204"/>
      <c r="J67" s="121" t="s">
        <v>26</v>
      </c>
      <c r="K67" s="121" t="s">
        <v>474</v>
      </c>
      <c r="L67" s="204"/>
      <c r="M67" s="84" t="s">
        <v>708</v>
      </c>
      <c r="N67" s="84">
        <v>4</v>
      </c>
      <c r="O67" s="76" t="s">
        <v>867</v>
      </c>
      <c r="P67" s="113">
        <v>0</v>
      </c>
      <c r="Q67" s="113" t="s">
        <v>684</v>
      </c>
      <c r="R67" s="113" t="s">
        <v>236</v>
      </c>
      <c r="S67" s="113" t="s">
        <v>236</v>
      </c>
      <c r="T67" s="113" t="s">
        <v>236</v>
      </c>
      <c r="U67" s="113" t="s">
        <v>236</v>
      </c>
    </row>
    <row r="68" spans="1:21" s="74" customFormat="1" ht="112" x14ac:dyDescent="0.35">
      <c r="A68" s="84" t="s">
        <v>679</v>
      </c>
      <c r="B68" s="121" t="s">
        <v>467</v>
      </c>
      <c r="C68" s="84" t="s">
        <v>866</v>
      </c>
      <c r="D68" s="84" t="s">
        <v>469</v>
      </c>
      <c r="E68" s="84" t="s">
        <v>470</v>
      </c>
      <c r="F68" s="84" t="s">
        <v>192</v>
      </c>
      <c r="G68" s="84" t="s">
        <v>686</v>
      </c>
      <c r="H68" s="84" t="s">
        <v>681</v>
      </c>
      <c r="I68" s="84" t="s">
        <v>709</v>
      </c>
      <c r="J68" s="121" t="s">
        <v>26</v>
      </c>
      <c r="K68" s="121" t="s">
        <v>474</v>
      </c>
      <c r="L68" s="84">
        <v>8</v>
      </c>
      <c r="M68" s="84" t="s">
        <v>710</v>
      </c>
      <c r="N68" s="84">
        <v>8</v>
      </c>
      <c r="O68" s="76" t="s">
        <v>867</v>
      </c>
      <c r="P68" s="95">
        <v>0</v>
      </c>
      <c r="Q68" s="113" t="s">
        <v>684</v>
      </c>
      <c r="R68" s="113" t="s">
        <v>711</v>
      </c>
      <c r="S68" s="113" t="s">
        <v>236</v>
      </c>
      <c r="T68" s="113" t="s">
        <v>236</v>
      </c>
      <c r="U68" s="113" t="s">
        <v>236</v>
      </c>
    </row>
    <row r="69" spans="1:21" s="74" customFormat="1" ht="112" x14ac:dyDescent="0.35">
      <c r="A69" s="84" t="s">
        <v>679</v>
      </c>
      <c r="B69" s="121" t="s">
        <v>467</v>
      </c>
      <c r="C69" s="84" t="s">
        <v>866</v>
      </c>
      <c r="D69" s="84" t="s">
        <v>469</v>
      </c>
      <c r="E69" s="84" t="s">
        <v>712</v>
      </c>
      <c r="F69" s="84" t="s">
        <v>192</v>
      </c>
      <c r="G69" s="84" t="s">
        <v>471</v>
      </c>
      <c r="H69" s="84" t="s">
        <v>681</v>
      </c>
      <c r="I69" s="84" t="s">
        <v>713</v>
      </c>
      <c r="J69" s="121" t="s">
        <v>44</v>
      </c>
      <c r="K69" s="121" t="s">
        <v>474</v>
      </c>
      <c r="L69" s="84">
        <v>35</v>
      </c>
      <c r="M69" s="84" t="s">
        <v>714</v>
      </c>
      <c r="N69" s="84">
        <v>35</v>
      </c>
      <c r="O69" s="87">
        <v>0.14285714285714285</v>
      </c>
      <c r="P69" s="95">
        <v>0</v>
      </c>
      <c r="Q69" s="113" t="s">
        <v>715</v>
      </c>
      <c r="R69" s="113" t="s">
        <v>716</v>
      </c>
      <c r="S69" s="113" t="s">
        <v>236</v>
      </c>
      <c r="T69" s="113" t="s">
        <v>236</v>
      </c>
      <c r="U69" s="113" t="s">
        <v>236</v>
      </c>
    </row>
    <row r="70" spans="1:21" s="74" customFormat="1" ht="39.75" customHeight="1" x14ac:dyDescent="0.35">
      <c r="A70" s="154" t="s">
        <v>679</v>
      </c>
      <c r="B70" s="121" t="s">
        <v>467</v>
      </c>
      <c r="C70" s="84" t="s">
        <v>866</v>
      </c>
      <c r="D70" s="154" t="s">
        <v>469</v>
      </c>
      <c r="E70" s="154" t="s">
        <v>712</v>
      </c>
      <c r="F70" s="154" t="s">
        <v>192</v>
      </c>
      <c r="G70" s="154" t="s">
        <v>717</v>
      </c>
      <c r="H70" s="204" t="s">
        <v>681</v>
      </c>
      <c r="I70" s="204" t="s">
        <v>718</v>
      </c>
      <c r="J70" s="121" t="s">
        <v>26</v>
      </c>
      <c r="K70" s="121" t="s">
        <v>474</v>
      </c>
      <c r="L70" s="205">
        <v>1</v>
      </c>
      <c r="M70" s="84" t="s">
        <v>719</v>
      </c>
      <c r="N70" s="84">
        <v>1</v>
      </c>
      <c r="O70" s="76" t="s">
        <v>867</v>
      </c>
      <c r="P70" s="95">
        <v>0</v>
      </c>
      <c r="Q70" s="113" t="s">
        <v>684</v>
      </c>
      <c r="R70" s="113" t="s">
        <v>236</v>
      </c>
      <c r="S70" s="113" t="s">
        <v>236</v>
      </c>
      <c r="T70" s="113" t="s">
        <v>236</v>
      </c>
      <c r="U70" s="113" t="s">
        <v>236</v>
      </c>
    </row>
    <row r="71" spans="1:21" s="74" customFormat="1" ht="43.5" x14ac:dyDescent="0.35">
      <c r="A71" s="154" t="s">
        <v>679</v>
      </c>
      <c r="B71" s="121" t="s">
        <v>467</v>
      </c>
      <c r="C71" s="84" t="s">
        <v>866</v>
      </c>
      <c r="D71" s="154" t="s">
        <v>469</v>
      </c>
      <c r="E71" s="154" t="s">
        <v>712</v>
      </c>
      <c r="F71" s="154" t="s">
        <v>192</v>
      </c>
      <c r="G71" s="154" t="s">
        <v>717</v>
      </c>
      <c r="H71" s="204"/>
      <c r="I71" s="204"/>
      <c r="J71" s="121" t="s">
        <v>26</v>
      </c>
      <c r="K71" s="121" t="s">
        <v>474</v>
      </c>
      <c r="L71" s="204"/>
      <c r="M71" s="84" t="s">
        <v>720</v>
      </c>
      <c r="N71" s="84">
        <v>13</v>
      </c>
      <c r="O71" s="76" t="s">
        <v>867</v>
      </c>
      <c r="P71" s="113">
        <v>0</v>
      </c>
      <c r="Q71" s="113" t="s">
        <v>684</v>
      </c>
      <c r="R71" s="113" t="s">
        <v>721</v>
      </c>
      <c r="S71" s="113" t="s">
        <v>236</v>
      </c>
      <c r="T71" s="113" t="s">
        <v>236</v>
      </c>
      <c r="U71" s="113" t="s">
        <v>236</v>
      </c>
    </row>
    <row r="72" spans="1:21" s="74" customFormat="1" ht="116" x14ac:dyDescent="0.35">
      <c r="A72" s="84" t="s">
        <v>679</v>
      </c>
      <c r="B72" s="121" t="s">
        <v>467</v>
      </c>
      <c r="C72" s="84" t="s">
        <v>866</v>
      </c>
      <c r="D72" s="84" t="s">
        <v>469</v>
      </c>
      <c r="E72" s="84" t="s">
        <v>470</v>
      </c>
      <c r="F72" s="84" t="s">
        <v>192</v>
      </c>
      <c r="G72" s="84" t="s">
        <v>722</v>
      </c>
      <c r="H72" s="84" t="s">
        <v>681</v>
      </c>
      <c r="I72" s="84" t="s">
        <v>723</v>
      </c>
      <c r="J72" s="121" t="s">
        <v>44</v>
      </c>
      <c r="K72" s="121" t="s">
        <v>474</v>
      </c>
      <c r="L72" s="123">
        <v>1</v>
      </c>
      <c r="M72" s="84" t="s">
        <v>724</v>
      </c>
      <c r="N72" s="84" t="s">
        <v>725</v>
      </c>
      <c r="O72" s="87">
        <v>2.5000000000000001E-2</v>
      </c>
      <c r="P72" s="95">
        <v>0</v>
      </c>
      <c r="Q72" s="122" t="s">
        <v>727</v>
      </c>
      <c r="R72" s="113" t="s">
        <v>728</v>
      </c>
      <c r="S72" s="113" t="s">
        <v>729</v>
      </c>
      <c r="T72" s="113" t="s">
        <v>730</v>
      </c>
      <c r="U72" s="113" t="s">
        <v>731</v>
      </c>
    </row>
    <row r="73" spans="1:21" s="74" customFormat="1" ht="37.5" customHeight="1" x14ac:dyDescent="0.35">
      <c r="A73" s="155" t="s">
        <v>732</v>
      </c>
      <c r="B73" s="131" t="s">
        <v>590</v>
      </c>
      <c r="C73" s="84" t="s">
        <v>866</v>
      </c>
      <c r="D73" s="155" t="s">
        <v>469</v>
      </c>
      <c r="E73" s="155" t="s">
        <v>470</v>
      </c>
      <c r="F73" s="155" t="s">
        <v>571</v>
      </c>
      <c r="G73" s="155" t="s">
        <v>555</v>
      </c>
      <c r="H73" s="206" t="s">
        <v>734</v>
      </c>
      <c r="I73" s="206" t="s">
        <v>735</v>
      </c>
      <c r="J73" s="115" t="s">
        <v>26</v>
      </c>
      <c r="K73" s="121" t="s">
        <v>474</v>
      </c>
      <c r="L73" s="204">
        <v>5</v>
      </c>
      <c r="M73" s="115" t="s">
        <v>736</v>
      </c>
      <c r="N73" s="115">
        <v>1</v>
      </c>
      <c r="O73" s="76" t="s">
        <v>867</v>
      </c>
      <c r="P73" s="114">
        <v>0</v>
      </c>
      <c r="Q73" s="88" t="s">
        <v>485</v>
      </c>
      <c r="R73" s="106" t="s">
        <v>737</v>
      </c>
      <c r="S73" s="76" t="s">
        <v>48</v>
      </c>
      <c r="T73" s="87"/>
      <c r="U73" s="87"/>
    </row>
    <row r="74" spans="1:21" s="74" customFormat="1" ht="252" x14ac:dyDescent="0.35">
      <c r="A74" s="155" t="s">
        <v>732</v>
      </c>
      <c r="B74" s="131" t="s">
        <v>590</v>
      </c>
      <c r="C74" s="84" t="s">
        <v>866</v>
      </c>
      <c r="D74" s="155" t="s">
        <v>469</v>
      </c>
      <c r="E74" s="155" t="s">
        <v>470</v>
      </c>
      <c r="F74" s="155" t="s">
        <v>571</v>
      </c>
      <c r="G74" s="155" t="s">
        <v>555</v>
      </c>
      <c r="H74" s="206"/>
      <c r="I74" s="206"/>
      <c r="J74" s="115" t="s">
        <v>26</v>
      </c>
      <c r="K74" s="121" t="s">
        <v>474</v>
      </c>
      <c r="L74" s="204"/>
      <c r="M74" s="115" t="s">
        <v>738</v>
      </c>
      <c r="N74" s="115">
        <v>1</v>
      </c>
      <c r="O74" s="76" t="s">
        <v>867</v>
      </c>
      <c r="P74" s="114">
        <v>0</v>
      </c>
      <c r="Q74" s="88" t="s">
        <v>485</v>
      </c>
      <c r="R74" s="106" t="s">
        <v>739</v>
      </c>
      <c r="S74" s="76" t="s">
        <v>48</v>
      </c>
      <c r="T74" s="87"/>
      <c r="U74" s="87"/>
    </row>
    <row r="75" spans="1:21" s="74" customFormat="1" ht="213.75" customHeight="1" x14ac:dyDescent="0.35">
      <c r="A75" s="155" t="s">
        <v>732</v>
      </c>
      <c r="B75" s="131" t="s">
        <v>590</v>
      </c>
      <c r="C75" s="84" t="s">
        <v>866</v>
      </c>
      <c r="D75" s="155" t="s">
        <v>469</v>
      </c>
      <c r="E75" s="155" t="s">
        <v>470</v>
      </c>
      <c r="F75" s="155" t="s">
        <v>571</v>
      </c>
      <c r="G75" s="155" t="s">
        <v>555</v>
      </c>
      <c r="H75" s="206"/>
      <c r="I75" s="206"/>
      <c r="J75" s="115" t="s">
        <v>26</v>
      </c>
      <c r="K75" s="121" t="s">
        <v>474</v>
      </c>
      <c r="L75" s="204"/>
      <c r="M75" s="115" t="s">
        <v>740</v>
      </c>
      <c r="N75" s="115">
        <v>1</v>
      </c>
      <c r="O75" s="76" t="s">
        <v>867</v>
      </c>
      <c r="P75" s="114">
        <v>0</v>
      </c>
      <c r="Q75" s="88" t="s">
        <v>485</v>
      </c>
      <c r="R75" s="106" t="s">
        <v>741</v>
      </c>
      <c r="S75" s="76" t="s">
        <v>48</v>
      </c>
      <c r="T75" s="87"/>
      <c r="U75" s="87"/>
    </row>
    <row r="76" spans="1:21" s="74" customFormat="1" ht="247.5" customHeight="1" x14ac:dyDescent="0.35">
      <c r="A76" s="155" t="s">
        <v>732</v>
      </c>
      <c r="B76" s="131" t="s">
        <v>590</v>
      </c>
      <c r="C76" s="84" t="s">
        <v>866</v>
      </c>
      <c r="D76" s="155" t="s">
        <v>469</v>
      </c>
      <c r="E76" s="155" t="s">
        <v>470</v>
      </c>
      <c r="F76" s="155" t="s">
        <v>571</v>
      </c>
      <c r="G76" s="155" t="s">
        <v>555</v>
      </c>
      <c r="H76" s="206"/>
      <c r="I76" s="206"/>
      <c r="J76" s="115" t="s">
        <v>26</v>
      </c>
      <c r="K76" s="121" t="s">
        <v>474</v>
      </c>
      <c r="L76" s="204"/>
      <c r="M76" s="115" t="s">
        <v>742</v>
      </c>
      <c r="N76" s="115">
        <v>1</v>
      </c>
      <c r="O76" s="76" t="s">
        <v>867</v>
      </c>
      <c r="P76" s="114">
        <v>0</v>
      </c>
      <c r="Q76" s="88" t="s">
        <v>485</v>
      </c>
      <c r="R76" s="106" t="s">
        <v>743</v>
      </c>
      <c r="S76" s="76" t="s">
        <v>744</v>
      </c>
      <c r="T76" s="87" t="s">
        <v>745</v>
      </c>
      <c r="U76" s="87" t="s">
        <v>746</v>
      </c>
    </row>
    <row r="77" spans="1:21" s="74" customFormat="1" ht="196" x14ac:dyDescent="0.35">
      <c r="A77" s="155" t="s">
        <v>732</v>
      </c>
      <c r="B77" s="131" t="s">
        <v>590</v>
      </c>
      <c r="C77" s="84" t="s">
        <v>866</v>
      </c>
      <c r="D77" s="155" t="s">
        <v>469</v>
      </c>
      <c r="E77" s="155" t="s">
        <v>470</v>
      </c>
      <c r="F77" s="155" t="s">
        <v>571</v>
      </c>
      <c r="G77" s="155" t="s">
        <v>555</v>
      </c>
      <c r="H77" s="206"/>
      <c r="I77" s="206"/>
      <c r="J77" s="115" t="s">
        <v>26</v>
      </c>
      <c r="K77" s="121" t="s">
        <v>474</v>
      </c>
      <c r="L77" s="204"/>
      <c r="M77" s="115" t="s">
        <v>747</v>
      </c>
      <c r="N77" s="115">
        <v>1</v>
      </c>
      <c r="O77" s="76" t="s">
        <v>867</v>
      </c>
      <c r="P77" s="114">
        <v>0</v>
      </c>
      <c r="Q77" s="88" t="s">
        <v>485</v>
      </c>
      <c r="R77" s="106" t="s">
        <v>748</v>
      </c>
      <c r="S77" s="76" t="s">
        <v>510</v>
      </c>
      <c r="T77" s="87" t="s">
        <v>749</v>
      </c>
      <c r="U77" s="87" t="s">
        <v>750</v>
      </c>
    </row>
    <row r="78" spans="1:21" s="74" customFormat="1" ht="238" x14ac:dyDescent="0.35">
      <c r="A78" s="155" t="s">
        <v>732</v>
      </c>
      <c r="B78" s="131" t="s">
        <v>590</v>
      </c>
      <c r="C78" s="84" t="s">
        <v>866</v>
      </c>
      <c r="D78" s="155" t="s">
        <v>469</v>
      </c>
      <c r="E78" s="155" t="s">
        <v>470</v>
      </c>
      <c r="F78" s="155" t="s">
        <v>571</v>
      </c>
      <c r="G78" s="155" t="s">
        <v>555</v>
      </c>
      <c r="H78" s="206"/>
      <c r="I78" s="206"/>
      <c r="J78" s="115" t="s">
        <v>26</v>
      </c>
      <c r="K78" s="121" t="s">
        <v>474</v>
      </c>
      <c r="L78" s="204"/>
      <c r="M78" s="115" t="s">
        <v>751</v>
      </c>
      <c r="N78" s="115">
        <v>1</v>
      </c>
      <c r="O78" s="76" t="s">
        <v>867</v>
      </c>
      <c r="P78" s="114">
        <v>0</v>
      </c>
      <c r="Q78" s="88" t="s">
        <v>485</v>
      </c>
      <c r="R78" s="106" t="s">
        <v>752</v>
      </c>
      <c r="S78" s="76" t="s">
        <v>48</v>
      </c>
      <c r="T78" s="87"/>
      <c r="U78" s="87"/>
    </row>
    <row r="79" spans="1:21" s="74" customFormat="1" ht="196" x14ac:dyDescent="0.35">
      <c r="A79" s="155" t="s">
        <v>732</v>
      </c>
      <c r="B79" s="131" t="s">
        <v>590</v>
      </c>
      <c r="C79" s="84" t="s">
        <v>866</v>
      </c>
      <c r="D79" s="155" t="s">
        <v>469</v>
      </c>
      <c r="E79" s="155" t="s">
        <v>470</v>
      </c>
      <c r="F79" s="155" t="s">
        <v>571</v>
      </c>
      <c r="G79" s="155" t="s">
        <v>555</v>
      </c>
      <c r="H79" s="206"/>
      <c r="I79" s="206"/>
      <c r="J79" s="115" t="s">
        <v>26</v>
      </c>
      <c r="K79" s="121" t="s">
        <v>474</v>
      </c>
      <c r="L79" s="204"/>
      <c r="M79" s="115" t="s">
        <v>753</v>
      </c>
      <c r="N79" s="115">
        <v>1</v>
      </c>
      <c r="O79" s="76" t="s">
        <v>867</v>
      </c>
      <c r="P79" s="114">
        <v>0</v>
      </c>
      <c r="Q79" s="88" t="s">
        <v>485</v>
      </c>
      <c r="R79" s="106" t="s">
        <v>754</v>
      </c>
      <c r="S79" s="76" t="s">
        <v>48</v>
      </c>
      <c r="T79" s="87"/>
      <c r="U79" s="87"/>
    </row>
    <row r="80" spans="1:21" s="74" customFormat="1" ht="71.25" customHeight="1" x14ac:dyDescent="0.35">
      <c r="A80" s="115" t="s">
        <v>732</v>
      </c>
      <c r="B80" s="131" t="s">
        <v>590</v>
      </c>
      <c r="C80" s="84" t="s">
        <v>866</v>
      </c>
      <c r="D80" s="115" t="s">
        <v>469</v>
      </c>
      <c r="E80" s="115" t="s">
        <v>470</v>
      </c>
      <c r="F80" s="115" t="s">
        <v>755</v>
      </c>
      <c r="G80" s="115" t="s">
        <v>756</v>
      </c>
      <c r="H80" s="115" t="s">
        <v>757</v>
      </c>
      <c r="I80" s="115" t="s">
        <v>758</v>
      </c>
      <c r="J80" s="115" t="s">
        <v>26</v>
      </c>
      <c r="K80" s="130" t="s">
        <v>474</v>
      </c>
      <c r="L80" s="119">
        <v>1</v>
      </c>
      <c r="M80" s="115" t="s">
        <v>759</v>
      </c>
      <c r="N80" s="115">
        <v>1</v>
      </c>
      <c r="O80" s="118">
        <v>0.3</v>
      </c>
      <c r="P80" s="118">
        <v>0.3</v>
      </c>
      <c r="Q80" s="88" t="s">
        <v>515</v>
      </c>
      <c r="R80" s="117" t="s">
        <v>760</v>
      </c>
      <c r="S80" s="76" t="s">
        <v>761</v>
      </c>
      <c r="T80" s="117"/>
      <c r="U80" s="117"/>
    </row>
    <row r="81" spans="1:21" s="74" customFormat="1" ht="33.75" customHeight="1" x14ac:dyDescent="0.35">
      <c r="A81" s="155" t="s">
        <v>732</v>
      </c>
      <c r="B81" s="131" t="s">
        <v>590</v>
      </c>
      <c r="C81" s="84" t="s">
        <v>866</v>
      </c>
      <c r="D81" s="155" t="s">
        <v>469</v>
      </c>
      <c r="E81" s="155" t="s">
        <v>470</v>
      </c>
      <c r="F81" s="155" t="s">
        <v>755</v>
      </c>
      <c r="G81" s="155" t="s">
        <v>762</v>
      </c>
      <c r="H81" s="206" t="s">
        <v>763</v>
      </c>
      <c r="I81" s="206" t="s">
        <v>764</v>
      </c>
      <c r="J81" s="115" t="s">
        <v>26</v>
      </c>
      <c r="K81" s="130" t="s">
        <v>474</v>
      </c>
      <c r="L81" s="207">
        <v>1</v>
      </c>
      <c r="M81" s="115" t="s">
        <v>765</v>
      </c>
      <c r="N81" s="115">
        <v>10</v>
      </c>
      <c r="O81" s="118">
        <v>0.2</v>
      </c>
      <c r="P81" s="118">
        <v>0</v>
      </c>
      <c r="Q81" s="88" t="s">
        <v>475</v>
      </c>
      <c r="R81" s="117" t="s">
        <v>766</v>
      </c>
      <c r="S81" s="76" t="s">
        <v>761</v>
      </c>
      <c r="T81" s="117" t="s">
        <v>767</v>
      </c>
      <c r="U81" s="117" t="s">
        <v>768</v>
      </c>
    </row>
    <row r="82" spans="1:21" s="74" customFormat="1" ht="22.5" customHeight="1" x14ac:dyDescent="0.35">
      <c r="A82" s="155" t="s">
        <v>732</v>
      </c>
      <c r="B82" s="131" t="s">
        <v>590</v>
      </c>
      <c r="C82" s="84" t="s">
        <v>866</v>
      </c>
      <c r="D82" s="155" t="s">
        <v>469</v>
      </c>
      <c r="E82" s="155" t="s">
        <v>470</v>
      </c>
      <c r="F82" s="155" t="s">
        <v>755</v>
      </c>
      <c r="G82" s="155" t="s">
        <v>762</v>
      </c>
      <c r="H82" s="206"/>
      <c r="I82" s="206"/>
      <c r="J82" s="115" t="s">
        <v>26</v>
      </c>
      <c r="K82" s="130" t="s">
        <v>474</v>
      </c>
      <c r="L82" s="207"/>
      <c r="M82" s="115" t="s">
        <v>769</v>
      </c>
      <c r="N82" s="115">
        <v>20</v>
      </c>
      <c r="O82" s="118">
        <v>0.3</v>
      </c>
      <c r="P82" s="118">
        <v>0</v>
      </c>
      <c r="Q82" s="88" t="s">
        <v>475</v>
      </c>
      <c r="R82" s="117" t="s">
        <v>770</v>
      </c>
      <c r="S82" s="76" t="s">
        <v>761</v>
      </c>
      <c r="T82" s="117" t="s">
        <v>767</v>
      </c>
      <c r="U82" s="117" t="s">
        <v>768</v>
      </c>
    </row>
    <row r="83" spans="1:21" s="74" customFormat="1" ht="33.75" customHeight="1" x14ac:dyDescent="0.35">
      <c r="A83" s="155" t="s">
        <v>732</v>
      </c>
      <c r="B83" s="131" t="s">
        <v>590</v>
      </c>
      <c r="C83" s="84" t="s">
        <v>866</v>
      </c>
      <c r="D83" s="155" t="s">
        <v>469</v>
      </c>
      <c r="E83" s="155" t="s">
        <v>470</v>
      </c>
      <c r="F83" s="155" t="s">
        <v>755</v>
      </c>
      <c r="G83" s="155" t="s">
        <v>762</v>
      </c>
      <c r="H83" s="206"/>
      <c r="I83" s="206"/>
      <c r="J83" s="115" t="s">
        <v>26</v>
      </c>
      <c r="K83" s="130" t="s">
        <v>474</v>
      </c>
      <c r="L83" s="207"/>
      <c r="M83" s="115" t="s">
        <v>771</v>
      </c>
      <c r="N83" s="115">
        <v>35</v>
      </c>
      <c r="O83" s="118">
        <v>0.2</v>
      </c>
      <c r="P83" s="118">
        <v>0</v>
      </c>
      <c r="Q83" s="88" t="s">
        <v>475</v>
      </c>
      <c r="R83" s="117" t="s">
        <v>770</v>
      </c>
      <c r="S83" s="76" t="s">
        <v>761</v>
      </c>
      <c r="T83" s="117" t="s">
        <v>767</v>
      </c>
      <c r="U83" s="117" t="s">
        <v>768</v>
      </c>
    </row>
    <row r="84" spans="1:21" s="74" customFormat="1" ht="98" x14ac:dyDescent="0.35">
      <c r="A84" s="155" t="s">
        <v>732</v>
      </c>
      <c r="B84" s="131" t="s">
        <v>590</v>
      </c>
      <c r="C84" s="84" t="s">
        <v>866</v>
      </c>
      <c r="D84" s="155" t="s">
        <v>469</v>
      </c>
      <c r="E84" s="155" t="s">
        <v>470</v>
      </c>
      <c r="F84" s="155" t="s">
        <v>755</v>
      </c>
      <c r="G84" s="155" t="s">
        <v>762</v>
      </c>
      <c r="H84" s="206"/>
      <c r="I84" s="206"/>
      <c r="J84" s="115" t="s">
        <v>26</v>
      </c>
      <c r="K84" s="130" t="s">
        <v>474</v>
      </c>
      <c r="L84" s="207"/>
      <c r="M84" s="115" t="s">
        <v>772</v>
      </c>
      <c r="N84" s="115">
        <v>35</v>
      </c>
      <c r="O84" s="118">
        <v>0.15</v>
      </c>
      <c r="P84" s="118">
        <v>0</v>
      </c>
      <c r="Q84" s="88" t="s">
        <v>475</v>
      </c>
      <c r="R84" s="117" t="s">
        <v>770</v>
      </c>
      <c r="S84" s="76" t="s">
        <v>48</v>
      </c>
      <c r="T84" s="117" t="s">
        <v>767</v>
      </c>
      <c r="U84" s="117" t="s">
        <v>768</v>
      </c>
    </row>
    <row r="85" spans="1:21" s="74" customFormat="1" ht="409.5" x14ac:dyDescent="0.35">
      <c r="A85" s="115" t="s">
        <v>732</v>
      </c>
      <c r="B85" s="131" t="s">
        <v>590</v>
      </c>
      <c r="C85" s="84" t="s">
        <v>866</v>
      </c>
      <c r="D85" s="115" t="s">
        <v>469</v>
      </c>
      <c r="E85" s="115" t="s">
        <v>470</v>
      </c>
      <c r="F85" s="115" t="s">
        <v>773</v>
      </c>
      <c r="G85" s="115" t="s">
        <v>762</v>
      </c>
      <c r="H85" s="115" t="s">
        <v>774</v>
      </c>
      <c r="I85" s="115" t="s">
        <v>775</v>
      </c>
      <c r="J85" s="115" t="s">
        <v>26</v>
      </c>
      <c r="K85" s="87" t="s">
        <v>474</v>
      </c>
      <c r="L85" s="115">
        <v>10</v>
      </c>
      <c r="M85" s="115" t="s">
        <v>776</v>
      </c>
      <c r="N85" s="115">
        <v>10</v>
      </c>
      <c r="O85" s="114">
        <v>0.2</v>
      </c>
      <c r="P85" s="114">
        <v>0.9</v>
      </c>
      <c r="Q85" s="88" t="s">
        <v>515</v>
      </c>
      <c r="R85" s="106" t="s">
        <v>777</v>
      </c>
      <c r="S85" s="76" t="s">
        <v>100</v>
      </c>
      <c r="T85" s="87" t="s">
        <v>48</v>
      </c>
      <c r="U85" s="116" t="s">
        <v>48</v>
      </c>
    </row>
    <row r="86" spans="1:21" s="74" customFormat="1" ht="315" customHeight="1" x14ac:dyDescent="0.35">
      <c r="A86" s="115" t="s">
        <v>732</v>
      </c>
      <c r="B86" s="131" t="s">
        <v>590</v>
      </c>
      <c r="C86" s="84" t="s">
        <v>866</v>
      </c>
      <c r="D86" s="115" t="s">
        <v>469</v>
      </c>
      <c r="E86" s="115" t="s">
        <v>470</v>
      </c>
      <c r="F86" s="115" t="s">
        <v>571</v>
      </c>
      <c r="G86" s="115" t="s">
        <v>778</v>
      </c>
      <c r="H86" s="115" t="s">
        <v>779</v>
      </c>
      <c r="I86" s="115" t="s">
        <v>780</v>
      </c>
      <c r="J86" s="115" t="s">
        <v>26</v>
      </c>
      <c r="K86" s="130" t="s">
        <v>247</v>
      </c>
      <c r="L86" s="115">
        <v>2000</v>
      </c>
      <c r="M86" s="115" t="s">
        <v>781</v>
      </c>
      <c r="N86" s="115">
        <v>2000</v>
      </c>
      <c r="O86" s="114">
        <v>0.1</v>
      </c>
      <c r="P86" s="114">
        <v>1.8499999999999999E-2</v>
      </c>
      <c r="Q86" s="88" t="s">
        <v>475</v>
      </c>
      <c r="R86" s="106" t="s">
        <v>782</v>
      </c>
      <c r="S86" s="76" t="s">
        <v>100</v>
      </c>
      <c r="T86" s="76" t="s">
        <v>783</v>
      </c>
      <c r="U86" s="76" t="s">
        <v>784</v>
      </c>
    </row>
    <row r="87" spans="1:21" s="74" customFormat="1" ht="120" customHeight="1" x14ac:dyDescent="0.35">
      <c r="A87" s="115" t="s">
        <v>732</v>
      </c>
      <c r="B87" s="131" t="s">
        <v>590</v>
      </c>
      <c r="C87" s="84" t="s">
        <v>866</v>
      </c>
      <c r="D87" s="115" t="s">
        <v>469</v>
      </c>
      <c r="E87" s="115" t="s">
        <v>470</v>
      </c>
      <c r="F87" s="115" t="s">
        <v>571</v>
      </c>
      <c r="G87" s="115" t="s">
        <v>778</v>
      </c>
      <c r="H87" s="115" t="s">
        <v>785</v>
      </c>
      <c r="I87" s="115" t="s">
        <v>786</v>
      </c>
      <c r="J87" s="115" t="s">
        <v>26</v>
      </c>
      <c r="K87" s="130" t="s">
        <v>247</v>
      </c>
      <c r="L87" s="115">
        <v>500</v>
      </c>
      <c r="M87" s="115" t="s">
        <v>787</v>
      </c>
      <c r="N87" s="115">
        <v>15</v>
      </c>
      <c r="O87" s="114">
        <v>0.13333333333333333</v>
      </c>
      <c r="P87" s="114">
        <v>1.0666666666666667</v>
      </c>
      <c r="Q87" s="88" t="s">
        <v>475</v>
      </c>
      <c r="R87" s="106" t="s">
        <v>788</v>
      </c>
      <c r="S87" s="76" t="s">
        <v>761</v>
      </c>
      <c r="T87" s="87" t="s">
        <v>789</v>
      </c>
      <c r="U87" s="87" t="s">
        <v>790</v>
      </c>
    </row>
    <row r="88" spans="1:21" s="74" customFormat="1" ht="70" x14ac:dyDescent="0.35">
      <c r="A88" s="80" t="s">
        <v>791</v>
      </c>
      <c r="B88" s="131" t="s">
        <v>590</v>
      </c>
      <c r="C88" s="84" t="s">
        <v>866</v>
      </c>
      <c r="D88" s="79" t="s">
        <v>469</v>
      </c>
      <c r="E88" s="79" t="s">
        <v>470</v>
      </c>
      <c r="F88" s="79" t="s">
        <v>541</v>
      </c>
      <c r="G88" s="81" t="s">
        <v>587</v>
      </c>
      <c r="H88" s="81" t="s">
        <v>792</v>
      </c>
      <c r="I88" s="81" t="s">
        <v>793</v>
      </c>
      <c r="J88" s="92" t="s">
        <v>44</v>
      </c>
      <c r="K88" s="113" t="s">
        <v>474</v>
      </c>
      <c r="L88" s="93">
        <v>350000</v>
      </c>
      <c r="M88" s="80" t="s">
        <v>794</v>
      </c>
      <c r="N88" s="79">
        <v>350000</v>
      </c>
      <c r="O88" s="76" t="s">
        <v>867</v>
      </c>
      <c r="P88" s="112">
        <v>0</v>
      </c>
      <c r="Q88" s="88" t="s">
        <v>485</v>
      </c>
      <c r="R88" s="75"/>
      <c r="S88" s="76" t="s">
        <v>61</v>
      </c>
      <c r="T88" s="75" t="s">
        <v>795</v>
      </c>
      <c r="U88" s="75" t="s">
        <v>796</v>
      </c>
    </row>
    <row r="89" spans="1:21" s="74" customFormat="1" ht="98" x14ac:dyDescent="0.35">
      <c r="A89" s="80" t="s">
        <v>791</v>
      </c>
      <c r="B89" s="131" t="s">
        <v>590</v>
      </c>
      <c r="C89" s="84" t="s">
        <v>866</v>
      </c>
      <c r="D89" s="81" t="s">
        <v>469</v>
      </c>
      <c r="E89" s="81" t="s">
        <v>470</v>
      </c>
      <c r="F89" s="79" t="s">
        <v>541</v>
      </c>
      <c r="G89" s="81" t="s">
        <v>587</v>
      </c>
      <c r="H89" s="81" t="s">
        <v>797</v>
      </c>
      <c r="I89" s="81" t="s">
        <v>798</v>
      </c>
      <c r="J89" s="92" t="s">
        <v>44</v>
      </c>
      <c r="K89" s="110" t="s">
        <v>474</v>
      </c>
      <c r="L89" s="81">
        <v>300</v>
      </c>
      <c r="M89" s="80" t="s">
        <v>799</v>
      </c>
      <c r="N89" s="79">
        <v>300</v>
      </c>
      <c r="O89" s="98">
        <v>0.17</v>
      </c>
      <c r="P89" s="78">
        <v>0.30333333333333329</v>
      </c>
      <c r="Q89" s="88" t="s">
        <v>515</v>
      </c>
      <c r="R89" s="75" t="s">
        <v>800</v>
      </c>
      <c r="S89" s="76" t="s">
        <v>48</v>
      </c>
      <c r="T89" s="75"/>
      <c r="U89" s="75"/>
    </row>
    <row r="90" spans="1:21" s="74" customFormat="1" ht="98" x14ac:dyDescent="0.35">
      <c r="A90" s="80" t="s">
        <v>791</v>
      </c>
      <c r="B90" s="131" t="s">
        <v>590</v>
      </c>
      <c r="C90" s="84" t="s">
        <v>866</v>
      </c>
      <c r="D90" s="81" t="s">
        <v>469</v>
      </c>
      <c r="E90" s="81" t="s">
        <v>470</v>
      </c>
      <c r="F90" s="79" t="s">
        <v>541</v>
      </c>
      <c r="G90" s="81" t="s">
        <v>587</v>
      </c>
      <c r="H90" s="81" t="s">
        <v>801</v>
      </c>
      <c r="I90" s="81" t="s">
        <v>802</v>
      </c>
      <c r="J90" s="92" t="s">
        <v>44</v>
      </c>
      <c r="K90" s="86" t="s">
        <v>474</v>
      </c>
      <c r="L90" s="81">
        <v>150</v>
      </c>
      <c r="M90" s="80" t="s">
        <v>803</v>
      </c>
      <c r="N90" s="79">
        <v>150</v>
      </c>
      <c r="O90" s="76" t="s">
        <v>867</v>
      </c>
      <c r="P90" s="78">
        <v>1.3333333333333334E-2</v>
      </c>
      <c r="Q90" s="88" t="s">
        <v>485</v>
      </c>
      <c r="R90" s="75" t="s">
        <v>804</v>
      </c>
      <c r="S90" s="76" t="s">
        <v>48</v>
      </c>
      <c r="T90" s="75"/>
      <c r="U90" s="75"/>
    </row>
    <row r="91" spans="1:21" s="74" customFormat="1" ht="87" x14ac:dyDescent="0.35">
      <c r="A91" s="80" t="s">
        <v>791</v>
      </c>
      <c r="B91" s="131" t="s">
        <v>590</v>
      </c>
      <c r="C91" s="84" t="s">
        <v>866</v>
      </c>
      <c r="D91" s="106" t="s">
        <v>469</v>
      </c>
      <c r="E91" s="106" t="s">
        <v>470</v>
      </c>
      <c r="F91" s="79" t="s">
        <v>541</v>
      </c>
      <c r="G91" s="81" t="s">
        <v>587</v>
      </c>
      <c r="H91" s="106" t="s">
        <v>805</v>
      </c>
      <c r="I91" s="81" t="s">
        <v>806</v>
      </c>
      <c r="J91" s="108" t="s">
        <v>44</v>
      </c>
      <c r="K91" s="107" t="s">
        <v>474</v>
      </c>
      <c r="L91" s="106">
        <v>250</v>
      </c>
      <c r="M91" s="106" t="s">
        <v>807</v>
      </c>
      <c r="N91" s="105">
        <v>250</v>
      </c>
      <c r="O91" s="104">
        <v>7.0000000000000007E-2</v>
      </c>
      <c r="P91" s="78">
        <v>0.14000000000000001</v>
      </c>
      <c r="Q91" s="88" t="s">
        <v>475</v>
      </c>
      <c r="R91" s="103" t="s">
        <v>808</v>
      </c>
      <c r="S91" s="76"/>
      <c r="T91" s="75"/>
      <c r="U91" s="75"/>
    </row>
    <row r="92" spans="1:21" s="74" customFormat="1" ht="98" x14ac:dyDescent="0.35">
      <c r="A92" s="80" t="s">
        <v>791</v>
      </c>
      <c r="B92" s="131" t="s">
        <v>590</v>
      </c>
      <c r="C92" s="84" t="s">
        <v>866</v>
      </c>
      <c r="D92" s="81" t="s">
        <v>469</v>
      </c>
      <c r="E92" s="81" t="s">
        <v>470</v>
      </c>
      <c r="F92" s="79" t="s">
        <v>571</v>
      </c>
      <c r="G92" s="81" t="s">
        <v>809</v>
      </c>
      <c r="H92" s="81" t="s">
        <v>810</v>
      </c>
      <c r="I92" s="81" t="s">
        <v>811</v>
      </c>
      <c r="J92" s="102" t="s">
        <v>44</v>
      </c>
      <c r="K92" s="101" t="s">
        <v>474</v>
      </c>
      <c r="L92" s="81">
        <v>40</v>
      </c>
      <c r="M92" s="80" t="s">
        <v>812</v>
      </c>
      <c r="N92" s="79">
        <v>20</v>
      </c>
      <c r="O92" s="100">
        <v>0.5</v>
      </c>
      <c r="P92" s="78">
        <v>0.15</v>
      </c>
      <c r="Q92" s="88" t="s">
        <v>475</v>
      </c>
      <c r="R92" s="94" t="s">
        <v>813</v>
      </c>
      <c r="S92" s="76" t="s">
        <v>61</v>
      </c>
      <c r="T92" s="75" t="s">
        <v>814</v>
      </c>
      <c r="U92" s="75" t="s">
        <v>796</v>
      </c>
    </row>
    <row r="93" spans="1:21" s="74" customFormat="1" ht="98" x14ac:dyDescent="0.35">
      <c r="A93" s="80" t="s">
        <v>791</v>
      </c>
      <c r="B93" s="131" t="s">
        <v>590</v>
      </c>
      <c r="C93" s="84" t="s">
        <v>866</v>
      </c>
      <c r="D93" s="81" t="s">
        <v>469</v>
      </c>
      <c r="E93" s="81" t="s">
        <v>470</v>
      </c>
      <c r="F93" s="79" t="s">
        <v>571</v>
      </c>
      <c r="G93" s="81" t="s">
        <v>809</v>
      </c>
      <c r="H93" s="81" t="s">
        <v>815</v>
      </c>
      <c r="I93" s="81" t="s">
        <v>816</v>
      </c>
      <c r="J93" s="92" t="s">
        <v>44</v>
      </c>
      <c r="K93" s="86" t="s">
        <v>474</v>
      </c>
      <c r="L93" s="81">
        <v>20</v>
      </c>
      <c r="M93" s="80" t="s">
        <v>817</v>
      </c>
      <c r="N93" s="79">
        <v>20</v>
      </c>
      <c r="O93" s="76" t="s">
        <v>867</v>
      </c>
      <c r="P93" s="78">
        <v>0.25</v>
      </c>
      <c r="Q93" s="99" t="s">
        <v>515</v>
      </c>
      <c r="R93" s="94" t="s">
        <v>818</v>
      </c>
      <c r="S93" s="76"/>
      <c r="T93" s="95"/>
      <c r="U93" s="95"/>
    </row>
    <row r="94" spans="1:21" s="74" customFormat="1" ht="98" x14ac:dyDescent="0.35">
      <c r="A94" s="80" t="s">
        <v>791</v>
      </c>
      <c r="B94" s="121" t="s">
        <v>467</v>
      </c>
      <c r="C94" s="84" t="s">
        <v>866</v>
      </c>
      <c r="D94" s="81" t="s">
        <v>469</v>
      </c>
      <c r="E94" s="81" t="s">
        <v>470</v>
      </c>
      <c r="F94" s="79" t="s">
        <v>541</v>
      </c>
      <c r="G94" s="81" t="s">
        <v>819</v>
      </c>
      <c r="H94" s="81" t="s">
        <v>820</v>
      </c>
      <c r="I94" s="81" t="s">
        <v>821</v>
      </c>
      <c r="J94" s="92" t="s">
        <v>44</v>
      </c>
      <c r="K94" s="86" t="s">
        <v>474</v>
      </c>
      <c r="L94" s="81">
        <v>6</v>
      </c>
      <c r="M94" s="80" t="s">
        <v>822</v>
      </c>
      <c r="N94" s="79">
        <v>6</v>
      </c>
      <c r="O94" s="76" t="s">
        <v>867</v>
      </c>
      <c r="P94" s="78">
        <v>0</v>
      </c>
      <c r="Q94" s="88" t="s">
        <v>485</v>
      </c>
      <c r="R94" s="95"/>
      <c r="S94" s="76" t="s">
        <v>48</v>
      </c>
      <c r="T94" s="95"/>
      <c r="U94" s="95"/>
    </row>
    <row r="95" spans="1:21" s="74" customFormat="1" ht="112" x14ac:dyDescent="0.35">
      <c r="A95" s="80" t="s">
        <v>791</v>
      </c>
      <c r="B95" s="131" t="s">
        <v>540</v>
      </c>
      <c r="C95" s="84" t="s">
        <v>866</v>
      </c>
      <c r="D95" s="81" t="s">
        <v>469</v>
      </c>
      <c r="E95" s="81" t="s">
        <v>470</v>
      </c>
      <c r="F95" s="79" t="s">
        <v>541</v>
      </c>
      <c r="G95" s="81" t="s">
        <v>587</v>
      </c>
      <c r="H95" s="81" t="s">
        <v>824</v>
      </c>
      <c r="I95" s="81" t="s">
        <v>825</v>
      </c>
      <c r="J95" s="92" t="s">
        <v>44</v>
      </c>
      <c r="K95" s="86" t="s">
        <v>474</v>
      </c>
      <c r="L95" s="81">
        <v>30</v>
      </c>
      <c r="M95" s="80" t="s">
        <v>826</v>
      </c>
      <c r="N95" s="79">
        <v>30</v>
      </c>
      <c r="O95" s="98">
        <v>0.15</v>
      </c>
      <c r="P95" s="97">
        <v>9.9999999999999992E-2</v>
      </c>
      <c r="Q95" s="88" t="s">
        <v>475</v>
      </c>
      <c r="R95" s="75" t="s">
        <v>827</v>
      </c>
      <c r="S95" s="76" t="s">
        <v>61</v>
      </c>
      <c r="T95" s="75" t="s">
        <v>828</v>
      </c>
      <c r="U95" s="75" t="s">
        <v>796</v>
      </c>
    </row>
    <row r="96" spans="1:21" s="74" customFormat="1" ht="112" x14ac:dyDescent="0.35">
      <c r="A96" s="80" t="s">
        <v>791</v>
      </c>
      <c r="B96" s="131" t="s">
        <v>540</v>
      </c>
      <c r="C96" s="84" t="s">
        <v>866</v>
      </c>
      <c r="D96" s="81" t="s">
        <v>469</v>
      </c>
      <c r="E96" s="81" t="s">
        <v>470</v>
      </c>
      <c r="F96" s="79" t="s">
        <v>541</v>
      </c>
      <c r="G96" s="81" t="s">
        <v>587</v>
      </c>
      <c r="H96" s="81" t="s">
        <v>829</v>
      </c>
      <c r="I96" s="81" t="s">
        <v>830</v>
      </c>
      <c r="J96" s="92" t="s">
        <v>44</v>
      </c>
      <c r="K96" s="86" t="s">
        <v>474</v>
      </c>
      <c r="L96" s="81">
        <v>20</v>
      </c>
      <c r="M96" s="80" t="s">
        <v>831</v>
      </c>
      <c r="N96" s="79">
        <v>20</v>
      </c>
      <c r="O96" s="96">
        <v>0.1</v>
      </c>
      <c r="P96" s="78">
        <v>0</v>
      </c>
      <c r="Q96" s="88" t="s">
        <v>475</v>
      </c>
      <c r="R96" s="95" t="s">
        <v>832</v>
      </c>
      <c r="S96" s="76" t="s">
        <v>61</v>
      </c>
      <c r="T96" s="75" t="s">
        <v>833</v>
      </c>
      <c r="U96" s="75" t="s">
        <v>796</v>
      </c>
    </row>
    <row r="97" spans="1:21" s="74" customFormat="1" ht="87" x14ac:dyDescent="0.35">
      <c r="A97" s="80" t="s">
        <v>791</v>
      </c>
      <c r="B97" s="131" t="s">
        <v>590</v>
      </c>
      <c r="C97" s="84" t="s">
        <v>866</v>
      </c>
      <c r="D97" s="81" t="s">
        <v>469</v>
      </c>
      <c r="E97" s="81" t="s">
        <v>470</v>
      </c>
      <c r="F97" s="79" t="s">
        <v>571</v>
      </c>
      <c r="G97" s="81" t="s">
        <v>809</v>
      </c>
      <c r="H97" s="81" t="s">
        <v>834</v>
      </c>
      <c r="I97" s="81" t="s">
        <v>835</v>
      </c>
      <c r="J97" s="92" t="s">
        <v>44</v>
      </c>
      <c r="K97" s="86" t="s">
        <v>474</v>
      </c>
      <c r="L97" s="81">
        <v>5400</v>
      </c>
      <c r="M97" s="80" t="s">
        <v>836</v>
      </c>
      <c r="N97" s="79">
        <v>5400</v>
      </c>
      <c r="O97" s="91">
        <v>6.4799999999999996E-2</v>
      </c>
      <c r="P97" s="78">
        <v>1.8518518518518517E-2</v>
      </c>
      <c r="Q97" s="88" t="s">
        <v>475</v>
      </c>
      <c r="R97" s="94" t="s">
        <v>837</v>
      </c>
      <c r="S97" s="76" t="s">
        <v>61</v>
      </c>
      <c r="T97" s="75" t="s">
        <v>838</v>
      </c>
      <c r="U97" s="75" t="s">
        <v>796</v>
      </c>
    </row>
    <row r="98" spans="1:21" s="74" customFormat="1" ht="87" x14ac:dyDescent="0.35">
      <c r="A98" s="80" t="s">
        <v>791</v>
      </c>
      <c r="B98" s="131" t="s">
        <v>590</v>
      </c>
      <c r="C98" s="84" t="s">
        <v>866</v>
      </c>
      <c r="D98" s="81" t="s">
        <v>469</v>
      </c>
      <c r="E98" s="81" t="s">
        <v>470</v>
      </c>
      <c r="F98" s="79" t="s">
        <v>571</v>
      </c>
      <c r="G98" s="81" t="s">
        <v>809</v>
      </c>
      <c r="H98" s="81" t="s">
        <v>839</v>
      </c>
      <c r="I98" s="81" t="s">
        <v>840</v>
      </c>
      <c r="J98" s="92" t="s">
        <v>44</v>
      </c>
      <c r="K98" s="86" t="s">
        <v>474</v>
      </c>
      <c r="L98" s="81">
        <v>11450</v>
      </c>
      <c r="M98" s="80" t="s">
        <v>841</v>
      </c>
      <c r="N98" s="79">
        <v>11450</v>
      </c>
      <c r="O98" s="91">
        <v>0.13100436681222707</v>
      </c>
      <c r="P98" s="78">
        <v>0.17545851528384279</v>
      </c>
      <c r="Q98" s="88" t="s">
        <v>515</v>
      </c>
      <c r="R98" s="95" t="s">
        <v>842</v>
      </c>
      <c r="S98" s="76"/>
      <c r="T98" s="75"/>
      <c r="U98" s="75"/>
    </row>
    <row r="99" spans="1:21" s="74" customFormat="1" ht="87" x14ac:dyDescent="0.35">
      <c r="A99" s="80" t="s">
        <v>791</v>
      </c>
      <c r="B99" s="131" t="s">
        <v>540</v>
      </c>
      <c r="C99" s="84" t="s">
        <v>866</v>
      </c>
      <c r="D99" s="81" t="s">
        <v>469</v>
      </c>
      <c r="E99" s="81" t="s">
        <v>470</v>
      </c>
      <c r="F99" s="79" t="s">
        <v>571</v>
      </c>
      <c r="G99" s="81" t="s">
        <v>572</v>
      </c>
      <c r="H99" s="81" t="s">
        <v>843</v>
      </c>
      <c r="I99" s="81" t="s">
        <v>844</v>
      </c>
      <c r="J99" s="92" t="s">
        <v>44</v>
      </c>
      <c r="K99" s="86" t="s">
        <v>474</v>
      </c>
      <c r="L99" s="81">
        <v>15000</v>
      </c>
      <c r="M99" s="80" t="s">
        <v>845</v>
      </c>
      <c r="N99" s="79">
        <v>15000</v>
      </c>
      <c r="O99" s="91">
        <v>0.25</v>
      </c>
      <c r="P99" s="78">
        <v>0.59786666666666666</v>
      </c>
      <c r="Q99" s="88" t="s">
        <v>515</v>
      </c>
      <c r="R99" s="94" t="s">
        <v>846</v>
      </c>
      <c r="S99" s="76"/>
      <c r="T99" s="75"/>
      <c r="U99" s="75"/>
    </row>
    <row r="100" spans="1:21" s="74" customFormat="1" ht="98" x14ac:dyDescent="0.35">
      <c r="A100" s="80" t="s">
        <v>791</v>
      </c>
      <c r="B100" s="131" t="s">
        <v>590</v>
      </c>
      <c r="C100" s="84" t="s">
        <v>866</v>
      </c>
      <c r="D100" s="81" t="s">
        <v>469</v>
      </c>
      <c r="E100" s="81" t="s">
        <v>470</v>
      </c>
      <c r="F100" s="79" t="s">
        <v>571</v>
      </c>
      <c r="G100" s="81" t="s">
        <v>778</v>
      </c>
      <c r="H100" s="81" t="s">
        <v>847</v>
      </c>
      <c r="I100" s="81" t="s">
        <v>848</v>
      </c>
      <c r="J100" s="92" t="s">
        <v>44</v>
      </c>
      <c r="K100" s="86" t="s">
        <v>474</v>
      </c>
      <c r="L100" s="93">
        <v>220000</v>
      </c>
      <c r="M100" s="80" t="s">
        <v>849</v>
      </c>
      <c r="N100" s="79">
        <v>220000</v>
      </c>
      <c r="O100" s="91">
        <v>0.25</v>
      </c>
      <c r="P100" s="78">
        <v>0</v>
      </c>
      <c r="Q100" s="88" t="s">
        <v>475</v>
      </c>
      <c r="R100" s="75" t="s">
        <v>850</v>
      </c>
      <c r="S100" s="76" t="s">
        <v>61</v>
      </c>
      <c r="T100" s="75" t="s">
        <v>795</v>
      </c>
      <c r="U100" s="75" t="s">
        <v>796</v>
      </c>
    </row>
    <row r="101" spans="1:21" s="74" customFormat="1" ht="56" x14ac:dyDescent="0.35">
      <c r="A101" s="80" t="s">
        <v>791</v>
      </c>
      <c r="B101" s="131" t="s">
        <v>590</v>
      </c>
      <c r="C101" s="84" t="s">
        <v>866</v>
      </c>
      <c r="D101" s="81" t="s">
        <v>469</v>
      </c>
      <c r="E101" s="81" t="s">
        <v>470</v>
      </c>
      <c r="F101" s="79" t="s">
        <v>571</v>
      </c>
      <c r="G101" s="81" t="s">
        <v>778</v>
      </c>
      <c r="H101" s="81" t="s">
        <v>851</v>
      </c>
      <c r="I101" s="81" t="s">
        <v>852</v>
      </c>
      <c r="J101" s="92" t="s">
        <v>44</v>
      </c>
      <c r="K101" s="86" t="s">
        <v>474</v>
      </c>
      <c r="L101" s="93">
        <v>150000</v>
      </c>
      <c r="M101" s="80" t="s">
        <v>853</v>
      </c>
      <c r="N101" s="79">
        <v>150000</v>
      </c>
      <c r="O101" s="91">
        <v>0.2</v>
      </c>
      <c r="P101" s="78">
        <v>0</v>
      </c>
      <c r="Q101" s="88" t="s">
        <v>475</v>
      </c>
      <c r="R101" s="75" t="s">
        <v>850</v>
      </c>
      <c r="S101" s="76" t="s">
        <v>61</v>
      </c>
      <c r="T101" s="75" t="s">
        <v>795</v>
      </c>
      <c r="U101" s="75" t="s">
        <v>796</v>
      </c>
    </row>
    <row r="102" spans="1:21" s="74" customFormat="1" ht="70" x14ac:dyDescent="0.35">
      <c r="A102" s="80" t="s">
        <v>791</v>
      </c>
      <c r="B102" s="131" t="s">
        <v>590</v>
      </c>
      <c r="C102" s="84" t="s">
        <v>866</v>
      </c>
      <c r="D102" s="81" t="s">
        <v>469</v>
      </c>
      <c r="E102" s="81" t="s">
        <v>470</v>
      </c>
      <c r="F102" s="79" t="s">
        <v>541</v>
      </c>
      <c r="G102" s="81" t="s">
        <v>587</v>
      </c>
      <c r="H102" s="81" t="s">
        <v>854</v>
      </c>
      <c r="I102" s="81" t="s">
        <v>855</v>
      </c>
      <c r="J102" s="92" t="s">
        <v>44</v>
      </c>
      <c r="K102" s="86" t="s">
        <v>474</v>
      </c>
      <c r="L102" s="81">
        <v>40</v>
      </c>
      <c r="M102" s="80" t="s">
        <v>856</v>
      </c>
      <c r="N102" s="79">
        <v>40</v>
      </c>
      <c r="O102" s="91">
        <v>0.2</v>
      </c>
      <c r="P102" s="78">
        <v>0</v>
      </c>
      <c r="Q102" s="88" t="s">
        <v>475</v>
      </c>
      <c r="R102" s="75" t="s">
        <v>850</v>
      </c>
      <c r="S102" s="76" t="s">
        <v>61</v>
      </c>
      <c r="T102" s="75" t="s">
        <v>795</v>
      </c>
      <c r="U102" s="75" t="s">
        <v>796</v>
      </c>
    </row>
    <row r="103" spans="1:21" s="74" customFormat="1" ht="98" x14ac:dyDescent="0.35">
      <c r="A103" s="80" t="s">
        <v>791</v>
      </c>
      <c r="B103" s="131" t="s">
        <v>590</v>
      </c>
      <c r="C103" s="84" t="s">
        <v>866</v>
      </c>
      <c r="D103" s="81" t="s">
        <v>469</v>
      </c>
      <c r="E103" s="81" t="s">
        <v>470</v>
      </c>
      <c r="F103" s="79" t="s">
        <v>571</v>
      </c>
      <c r="G103" s="81" t="s">
        <v>778</v>
      </c>
      <c r="H103" s="81" t="s">
        <v>857</v>
      </c>
      <c r="I103" s="81" t="s">
        <v>858</v>
      </c>
      <c r="J103" s="90" t="s">
        <v>44</v>
      </c>
      <c r="K103" s="86" t="s">
        <v>474</v>
      </c>
      <c r="L103" s="81">
        <v>15</v>
      </c>
      <c r="M103" s="80" t="s">
        <v>859</v>
      </c>
      <c r="N103" s="79">
        <v>15</v>
      </c>
      <c r="O103" s="89">
        <v>0.1</v>
      </c>
      <c r="P103" s="78">
        <v>0</v>
      </c>
      <c r="Q103" s="88" t="s">
        <v>475</v>
      </c>
      <c r="R103" s="75" t="s">
        <v>850</v>
      </c>
      <c r="S103" s="76" t="s">
        <v>61</v>
      </c>
      <c r="T103" s="75" t="s">
        <v>795</v>
      </c>
      <c r="U103" s="75" t="s">
        <v>796</v>
      </c>
    </row>
    <row r="104" spans="1:21" s="74" customFormat="1" ht="45" customHeight="1" x14ac:dyDescent="0.35">
      <c r="A104" s="80" t="s">
        <v>791</v>
      </c>
      <c r="B104" s="131" t="s">
        <v>590</v>
      </c>
      <c r="C104" s="84" t="s">
        <v>866</v>
      </c>
      <c r="D104" s="81" t="s">
        <v>469</v>
      </c>
      <c r="E104" s="81" t="s">
        <v>470</v>
      </c>
      <c r="F104" s="79" t="s">
        <v>571</v>
      </c>
      <c r="G104" s="81" t="s">
        <v>778</v>
      </c>
      <c r="H104" s="81" t="s">
        <v>860</v>
      </c>
      <c r="I104" s="81" t="s">
        <v>861</v>
      </c>
      <c r="J104" s="83" t="s">
        <v>44</v>
      </c>
      <c r="K104" s="86" t="s">
        <v>474</v>
      </c>
      <c r="L104" s="81">
        <v>18</v>
      </c>
      <c r="M104" s="80" t="s">
        <v>862</v>
      </c>
      <c r="N104" s="79">
        <v>18</v>
      </c>
      <c r="O104" s="75">
        <v>0.17</v>
      </c>
      <c r="P104" s="78">
        <v>0</v>
      </c>
      <c r="Q104" s="77" t="s">
        <v>475</v>
      </c>
      <c r="R104" s="75" t="s">
        <v>850</v>
      </c>
      <c r="S104" s="76" t="s">
        <v>61</v>
      </c>
      <c r="T104" s="75" t="s">
        <v>795</v>
      </c>
      <c r="U104" s="75" t="s">
        <v>796</v>
      </c>
    </row>
    <row r="105" spans="1:21" s="74" customFormat="1" ht="70" x14ac:dyDescent="0.35">
      <c r="A105" s="80" t="s">
        <v>791</v>
      </c>
      <c r="B105" s="131" t="s">
        <v>590</v>
      </c>
      <c r="C105" s="84" t="s">
        <v>866</v>
      </c>
      <c r="D105" s="81" t="s">
        <v>469</v>
      </c>
      <c r="E105" s="81" t="s">
        <v>470</v>
      </c>
      <c r="F105" s="79" t="s">
        <v>571</v>
      </c>
      <c r="G105" s="81" t="s">
        <v>778</v>
      </c>
      <c r="H105" s="81" t="s">
        <v>863</v>
      </c>
      <c r="I105" s="81" t="s">
        <v>864</v>
      </c>
      <c r="J105" s="83" t="s">
        <v>44</v>
      </c>
      <c r="K105" s="82" t="s">
        <v>474</v>
      </c>
      <c r="L105" s="81">
        <v>50</v>
      </c>
      <c r="M105" s="80" t="s">
        <v>865</v>
      </c>
      <c r="N105" s="79">
        <v>50</v>
      </c>
      <c r="O105" s="75">
        <v>0.3</v>
      </c>
      <c r="P105" s="78">
        <v>0</v>
      </c>
      <c r="Q105" s="77" t="s">
        <v>475</v>
      </c>
      <c r="R105" s="75" t="s">
        <v>850</v>
      </c>
      <c r="S105" s="76" t="s">
        <v>61</v>
      </c>
      <c r="T105" s="75" t="s">
        <v>795</v>
      </c>
      <c r="U105" s="75" t="s">
        <v>796</v>
      </c>
    </row>
  </sheetData>
  <autoFilter ref="A3:U105" xr:uid="{41818C94-FC41-4C32-AD99-2F3CF139EE6C}"/>
  <mergeCells count="13">
    <mergeCell ref="H73:H79"/>
    <mergeCell ref="I73:I79"/>
    <mergeCell ref="L73:L79"/>
    <mergeCell ref="I81:I84"/>
    <mergeCell ref="L81:L84"/>
    <mergeCell ref="H81:H84"/>
    <mergeCell ref="D1:N1"/>
    <mergeCell ref="H64:H67"/>
    <mergeCell ref="I64:I67"/>
    <mergeCell ref="L64:L67"/>
    <mergeCell ref="H70:H71"/>
    <mergeCell ref="I70:I71"/>
    <mergeCell ref="L70:L71"/>
  </mergeCells>
  <dataValidations count="2">
    <dataValidation type="list" allowBlank="1" showInputMessage="1" showErrorMessage="1" sqref="Q4:Q30 R6:R10 Q73:Q105 Q44:Q59" xr:uid="{E5A4E618-ACA1-4C64-B925-1E711243794C}">
      <formula1>"Cumplido, No cumplido, Sin proyección de avance en este periodo"</formula1>
    </dataValidation>
    <dataValidation type="list" allowBlank="1" showInputMessage="1" showErrorMessage="1" sqref="S73:S105 S44:S59 S4:S30" xr:uid="{8A6C6D2E-58CA-4556-99C0-97CD44AB4906}">
      <formula1>"Normativas, Presupuesto y financiera, Fallas en gestión e implementación, Fallas en planeación, Coordinación interinstitucional, Decisiones de Alto Gobierno – Gobernanza, Concertaciones o consulta previa, No aplica, Otro"</formula1>
    </dataValidation>
  </dataValidations>
  <hyperlinks>
    <hyperlink ref="T79" r:id="rId1" display="https://www.minenergia.gov.co/documents/13280/2025-02-28_Decreto_Colombia_Solar.pdf" xr:uid="{419DFA3E-C512-409F-A4C5-696B67A416D1}"/>
  </hyperlinks>
  <pageMargins left="0.7" right="0.7" top="0.75" bottom="0.75" header="0.3" footer="0.3"/>
  <pageSetup scale="13" fitToHeight="0"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7D572-E1D3-470E-B105-7A35755603FB}">
  <sheetPr>
    <pageSetUpPr fitToPage="1"/>
  </sheetPr>
  <dimension ref="A1:T229"/>
  <sheetViews>
    <sheetView showGridLines="0" view="pageBreakPreview" topLeftCell="K1" zoomScale="80" zoomScaleNormal="60" zoomScaleSheetLayoutView="80" workbookViewId="0">
      <pane ySplit="1" topLeftCell="A2" activePane="bottomLeft" state="frozen"/>
      <selection pane="bottomLeft" activeCell="O1" sqref="O1"/>
    </sheetView>
  </sheetViews>
  <sheetFormatPr baseColWidth="10" defaultColWidth="9.1796875" defaultRowHeight="14.5" x14ac:dyDescent="0.35"/>
  <cols>
    <col min="1" max="5" width="35.453125" style="1" customWidth="1"/>
    <col min="6" max="7" width="41" style="1" customWidth="1"/>
    <col min="8" max="8" width="30" style="1" customWidth="1"/>
    <col min="9" max="11" width="41.453125" style="1" customWidth="1"/>
    <col min="12" max="12" width="44" style="60" customWidth="1"/>
    <col min="13" max="13" width="21" style="3" customWidth="1"/>
    <col min="14" max="14" width="27.54296875" style="3" bestFit="1" customWidth="1"/>
    <col min="15" max="15" width="23.81640625" style="3" bestFit="1" customWidth="1"/>
    <col min="16" max="16" width="88.26953125" style="1" customWidth="1"/>
    <col min="17" max="17" width="52" style="1" customWidth="1"/>
    <col min="18" max="18" width="40.7265625" style="1" customWidth="1"/>
    <col min="19" max="19" width="52" style="1" customWidth="1"/>
    <col min="20" max="20" width="4.54296875" style="1" customWidth="1"/>
    <col min="21" max="16384" width="9.1796875" style="1"/>
  </cols>
  <sheetData>
    <row r="1" spans="1:19" ht="29" x14ac:dyDescent="0.35">
      <c r="A1" s="8" t="s">
        <v>0</v>
      </c>
      <c r="B1" s="8" t="s">
        <v>1</v>
      </c>
      <c r="C1" s="8" t="s">
        <v>2</v>
      </c>
      <c r="D1" s="8" t="s">
        <v>3</v>
      </c>
      <c r="E1" s="8" t="s">
        <v>4</v>
      </c>
      <c r="F1" s="8" t="s">
        <v>5</v>
      </c>
      <c r="G1" s="8" t="s">
        <v>6</v>
      </c>
      <c r="H1" s="8" t="s">
        <v>7</v>
      </c>
      <c r="I1" s="8" t="s">
        <v>8</v>
      </c>
      <c r="J1" s="8" t="s">
        <v>9</v>
      </c>
      <c r="K1" s="8" t="s">
        <v>10</v>
      </c>
      <c r="L1" s="56" t="s">
        <v>11</v>
      </c>
      <c r="M1" s="25" t="s">
        <v>12</v>
      </c>
      <c r="N1" s="36" t="s">
        <v>13</v>
      </c>
      <c r="O1" s="36" t="s">
        <v>14</v>
      </c>
      <c r="P1" s="36" t="s">
        <v>15</v>
      </c>
      <c r="Q1" s="36" t="s">
        <v>16</v>
      </c>
      <c r="R1" s="36" t="s">
        <v>17</v>
      </c>
      <c r="S1" s="36" t="s">
        <v>18</v>
      </c>
    </row>
    <row r="2" spans="1:19" ht="75" customHeight="1" x14ac:dyDescent="0.35">
      <c r="A2" s="40" t="s">
        <v>19</v>
      </c>
      <c r="B2" s="2" t="s">
        <v>20</v>
      </c>
      <c r="C2" s="2" t="s">
        <v>21</v>
      </c>
      <c r="D2" s="2" t="s">
        <v>22</v>
      </c>
      <c r="E2" s="2" t="s">
        <v>22</v>
      </c>
      <c r="F2" s="2" t="s">
        <v>22</v>
      </c>
      <c r="G2" s="2" t="s">
        <v>23</v>
      </c>
      <c r="H2" s="200" t="s">
        <v>24</v>
      </c>
      <c r="I2" s="200" t="s">
        <v>25</v>
      </c>
      <c r="J2" s="5" t="s">
        <v>26</v>
      </c>
      <c r="K2" s="5" t="s">
        <v>27</v>
      </c>
      <c r="L2" s="2" t="s">
        <v>28</v>
      </c>
      <c r="M2" s="26">
        <v>4</v>
      </c>
      <c r="N2" s="5">
        <v>1</v>
      </c>
      <c r="O2" s="5">
        <v>1</v>
      </c>
      <c r="P2" s="2" t="s">
        <v>29</v>
      </c>
      <c r="Q2" s="39" t="str">
        <f t="shared" ref="Q2:Q65" si="0">+IF(O2&lt;N2,"Escriba cuál fue el cuello de botella que se presento para no lograr el resultado planeado","No es necesario diligenciar esta celda")</f>
        <v>No es necesario diligenciar esta celda</v>
      </c>
      <c r="R2" s="39"/>
      <c r="S2" s="39" t="str">
        <f>+IF(Q2="No es necesario diligenciar esta celda","No es necesario diligenciar esta celda","Favor escriba cuál va a ser el mecanismo de solución para ponerse al día en la ejecución del indicador")</f>
        <v>No es necesario diligenciar esta celda</v>
      </c>
    </row>
    <row r="3" spans="1:19" ht="188.5" x14ac:dyDescent="0.35">
      <c r="A3" s="40" t="s">
        <v>19</v>
      </c>
      <c r="B3" s="2" t="s">
        <v>20</v>
      </c>
      <c r="C3" s="2" t="s">
        <v>21</v>
      </c>
      <c r="D3" s="2" t="s">
        <v>22</v>
      </c>
      <c r="E3" s="2" t="s">
        <v>22</v>
      </c>
      <c r="F3" s="2" t="s">
        <v>22</v>
      </c>
      <c r="G3" s="2" t="s">
        <v>23</v>
      </c>
      <c r="H3" s="200"/>
      <c r="I3" s="200"/>
      <c r="J3" s="5" t="s">
        <v>26</v>
      </c>
      <c r="K3" s="5" t="s">
        <v>27</v>
      </c>
      <c r="L3" s="2" t="s">
        <v>30</v>
      </c>
      <c r="M3" s="26">
        <v>4</v>
      </c>
      <c r="N3" s="5">
        <v>1</v>
      </c>
      <c r="O3" s="5">
        <v>1</v>
      </c>
      <c r="P3" s="2" t="s">
        <v>31</v>
      </c>
      <c r="Q3" s="39" t="str">
        <f t="shared" si="0"/>
        <v>No es necesario diligenciar esta celda</v>
      </c>
      <c r="R3" s="39"/>
      <c r="S3" s="39" t="str">
        <f t="shared" ref="S3:S67" si="1">+IF(Q3="No es necesario diligenciar esta celda","No es necesario diligenciar esta celda","Favor escriba cuál va a ser el mecanismo de solución para ponerse al día en la ejecución del indicador")</f>
        <v>No es necesario diligenciar esta celda</v>
      </c>
    </row>
    <row r="4" spans="1:19" ht="333.5" x14ac:dyDescent="0.35">
      <c r="A4" s="40" t="s">
        <v>19</v>
      </c>
      <c r="B4" s="2" t="s">
        <v>20</v>
      </c>
      <c r="C4" s="2" t="s">
        <v>21</v>
      </c>
      <c r="D4" s="2" t="s">
        <v>22</v>
      </c>
      <c r="E4" s="2" t="s">
        <v>22</v>
      </c>
      <c r="F4" s="2" t="s">
        <v>22</v>
      </c>
      <c r="G4" s="2" t="s">
        <v>23</v>
      </c>
      <c r="H4" s="2" t="s">
        <v>32</v>
      </c>
      <c r="I4" s="2" t="s">
        <v>33</v>
      </c>
      <c r="J4" s="5" t="s">
        <v>26</v>
      </c>
      <c r="K4" s="5" t="s">
        <v>27</v>
      </c>
      <c r="L4" s="2" t="s">
        <v>34</v>
      </c>
      <c r="M4" s="26">
        <v>4</v>
      </c>
      <c r="N4" s="5">
        <v>1</v>
      </c>
      <c r="O4" s="5">
        <v>1</v>
      </c>
      <c r="P4" s="2" t="s">
        <v>35</v>
      </c>
      <c r="Q4" s="39" t="str">
        <f t="shared" si="0"/>
        <v>No es necesario diligenciar esta celda</v>
      </c>
      <c r="R4" s="39"/>
      <c r="S4" s="39" t="str">
        <f t="shared" si="1"/>
        <v>No es necesario diligenciar esta celda</v>
      </c>
    </row>
    <row r="5" spans="1:19" ht="333.5" x14ac:dyDescent="0.35">
      <c r="A5" s="40" t="s">
        <v>19</v>
      </c>
      <c r="B5" s="2" t="s">
        <v>20</v>
      </c>
      <c r="C5" s="2" t="s">
        <v>21</v>
      </c>
      <c r="D5" s="2" t="s">
        <v>22</v>
      </c>
      <c r="E5" s="2" t="s">
        <v>22</v>
      </c>
      <c r="F5" s="2" t="s">
        <v>22</v>
      </c>
      <c r="G5" s="2" t="s">
        <v>23</v>
      </c>
      <c r="H5" s="2" t="s">
        <v>36</v>
      </c>
      <c r="I5" s="2" t="s">
        <v>37</v>
      </c>
      <c r="J5" s="5" t="s">
        <v>26</v>
      </c>
      <c r="K5" s="5" t="s">
        <v>27</v>
      </c>
      <c r="L5" s="2" t="s">
        <v>38</v>
      </c>
      <c r="M5" s="26">
        <v>4</v>
      </c>
      <c r="N5" s="5">
        <v>1</v>
      </c>
      <c r="O5" s="5">
        <v>1</v>
      </c>
      <c r="P5" s="2" t="s">
        <v>39</v>
      </c>
      <c r="Q5" s="39" t="str">
        <f t="shared" si="0"/>
        <v>No es necesario diligenciar esta celda</v>
      </c>
      <c r="R5" s="39"/>
      <c r="S5" s="39" t="str">
        <f t="shared" si="1"/>
        <v>No es necesario diligenciar esta celda</v>
      </c>
    </row>
    <row r="6" spans="1:19" ht="87" x14ac:dyDescent="0.35">
      <c r="A6" s="40" t="s">
        <v>40</v>
      </c>
      <c r="B6" s="2" t="s">
        <v>41</v>
      </c>
      <c r="C6" s="2" t="s">
        <v>21</v>
      </c>
      <c r="D6" s="200" t="s">
        <v>22</v>
      </c>
      <c r="E6" s="2" t="s">
        <v>22</v>
      </c>
      <c r="F6" s="2" t="s">
        <v>22</v>
      </c>
      <c r="G6" s="2" t="s">
        <v>23</v>
      </c>
      <c r="H6" s="2" t="s">
        <v>42</v>
      </c>
      <c r="I6" s="2" t="s">
        <v>43</v>
      </c>
      <c r="J6" s="5" t="s">
        <v>44</v>
      </c>
      <c r="K6" s="5" t="s">
        <v>45</v>
      </c>
      <c r="L6" s="2" t="s">
        <v>46</v>
      </c>
      <c r="M6" s="27">
        <v>1000000000</v>
      </c>
      <c r="N6" s="27">
        <v>300000000</v>
      </c>
      <c r="O6" s="5">
        <v>0</v>
      </c>
      <c r="P6" s="4" t="s">
        <v>47</v>
      </c>
      <c r="Q6" s="4" t="s">
        <v>47</v>
      </c>
      <c r="R6" s="39" t="s">
        <v>48</v>
      </c>
      <c r="S6" s="39" t="s">
        <v>49</v>
      </c>
    </row>
    <row r="7" spans="1:19" ht="87" x14ac:dyDescent="0.35">
      <c r="A7" s="40" t="s">
        <v>40</v>
      </c>
      <c r="B7" s="2" t="s">
        <v>41</v>
      </c>
      <c r="C7" s="2" t="s">
        <v>21</v>
      </c>
      <c r="D7" s="200"/>
      <c r="E7" s="2" t="s">
        <v>22</v>
      </c>
      <c r="F7" s="2" t="s">
        <v>22</v>
      </c>
      <c r="G7" s="2" t="s">
        <v>23</v>
      </c>
      <c r="H7" s="2" t="s">
        <v>50</v>
      </c>
      <c r="I7" s="2" t="s">
        <v>51</v>
      </c>
      <c r="J7" s="5" t="s">
        <v>44</v>
      </c>
      <c r="K7" s="5" t="s">
        <v>45</v>
      </c>
      <c r="L7" s="2" t="s">
        <v>52</v>
      </c>
      <c r="M7" s="26">
        <v>6</v>
      </c>
      <c r="N7" s="5">
        <v>1</v>
      </c>
      <c r="O7" s="5">
        <v>2</v>
      </c>
      <c r="P7" s="2" t="s">
        <v>53</v>
      </c>
      <c r="Q7" s="39" t="str">
        <f t="shared" si="0"/>
        <v>No es necesario diligenciar esta celda</v>
      </c>
      <c r="R7" s="39"/>
      <c r="S7" s="39" t="str">
        <f t="shared" si="1"/>
        <v>No es necesario diligenciar esta celda</v>
      </c>
    </row>
    <row r="8" spans="1:19" ht="290" x14ac:dyDescent="0.35">
      <c r="A8" s="40" t="s">
        <v>54</v>
      </c>
      <c r="B8" s="2" t="s">
        <v>55</v>
      </c>
      <c r="C8" s="2" t="s">
        <v>21</v>
      </c>
      <c r="D8" s="2" t="s">
        <v>22</v>
      </c>
      <c r="E8" s="2" t="s">
        <v>22</v>
      </c>
      <c r="F8" s="2" t="s">
        <v>22</v>
      </c>
      <c r="G8" s="2" t="s">
        <v>23</v>
      </c>
      <c r="H8" s="200" t="s">
        <v>56</v>
      </c>
      <c r="I8" s="200" t="s">
        <v>57</v>
      </c>
      <c r="J8" s="5" t="s">
        <v>44</v>
      </c>
      <c r="K8" s="5" t="s">
        <v>27</v>
      </c>
      <c r="L8" s="2" t="s">
        <v>58</v>
      </c>
      <c r="M8" s="27">
        <v>2500000</v>
      </c>
      <c r="N8" s="5">
        <f>+M8/4</f>
        <v>625000</v>
      </c>
      <c r="O8" s="50">
        <v>22966</v>
      </c>
      <c r="P8" s="2"/>
      <c r="Q8" s="4" t="s">
        <v>60</v>
      </c>
      <c r="R8" s="4" t="s">
        <v>61</v>
      </c>
      <c r="S8" s="4" t="s">
        <v>62</v>
      </c>
    </row>
    <row r="9" spans="1:19" ht="75" customHeight="1" x14ac:dyDescent="0.35">
      <c r="A9" s="40" t="s">
        <v>54</v>
      </c>
      <c r="B9" s="2" t="s">
        <v>55</v>
      </c>
      <c r="C9" s="2" t="s">
        <v>21</v>
      </c>
      <c r="D9" s="2" t="s">
        <v>22</v>
      </c>
      <c r="E9" s="2" t="s">
        <v>22</v>
      </c>
      <c r="F9" s="2" t="s">
        <v>22</v>
      </c>
      <c r="G9" s="2" t="s">
        <v>23</v>
      </c>
      <c r="H9" s="200"/>
      <c r="I9" s="200"/>
      <c r="J9" s="5" t="s">
        <v>44</v>
      </c>
      <c r="K9" s="5" t="s">
        <v>27</v>
      </c>
      <c r="L9" s="2" t="s">
        <v>63</v>
      </c>
      <c r="M9" s="27">
        <v>3000000</v>
      </c>
      <c r="N9" s="5">
        <f t="shared" ref="N9:N22" si="2">+M9/4</f>
        <v>750000</v>
      </c>
      <c r="O9" s="50">
        <v>370300</v>
      </c>
      <c r="P9" s="2"/>
      <c r="Q9" s="4" t="s">
        <v>65</v>
      </c>
      <c r="R9" s="4" t="s">
        <v>61</v>
      </c>
      <c r="S9" s="4" t="s">
        <v>66</v>
      </c>
    </row>
    <row r="10" spans="1:19" ht="75" customHeight="1" x14ac:dyDescent="0.35">
      <c r="A10" s="40" t="s">
        <v>54</v>
      </c>
      <c r="B10" s="2" t="s">
        <v>55</v>
      </c>
      <c r="C10" s="2" t="s">
        <v>21</v>
      </c>
      <c r="D10" s="2" t="s">
        <v>22</v>
      </c>
      <c r="E10" s="2" t="s">
        <v>22</v>
      </c>
      <c r="F10" s="2" t="s">
        <v>22</v>
      </c>
      <c r="G10" s="2" t="s">
        <v>23</v>
      </c>
      <c r="H10" s="200"/>
      <c r="I10" s="200"/>
      <c r="J10" s="5" t="s">
        <v>44</v>
      </c>
      <c r="K10" s="5" t="s">
        <v>27</v>
      </c>
      <c r="L10" s="2" t="s">
        <v>67</v>
      </c>
      <c r="M10" s="27">
        <v>3000000</v>
      </c>
      <c r="N10" s="5">
        <f t="shared" si="2"/>
        <v>750000</v>
      </c>
      <c r="O10" s="50">
        <v>269422</v>
      </c>
      <c r="P10" s="2"/>
      <c r="Q10" s="4" t="s">
        <v>69</v>
      </c>
      <c r="R10" s="4" t="s">
        <v>61</v>
      </c>
      <c r="S10" s="4" t="s">
        <v>70</v>
      </c>
    </row>
    <row r="11" spans="1:19" ht="75" customHeight="1" x14ac:dyDescent="0.35">
      <c r="A11" s="40" t="s">
        <v>54</v>
      </c>
      <c r="B11" s="2" t="s">
        <v>55</v>
      </c>
      <c r="C11" s="2" t="s">
        <v>21</v>
      </c>
      <c r="D11" s="2" t="s">
        <v>22</v>
      </c>
      <c r="E11" s="2" t="s">
        <v>22</v>
      </c>
      <c r="F11" s="2" t="s">
        <v>22</v>
      </c>
      <c r="G11" s="2" t="s">
        <v>23</v>
      </c>
      <c r="H11" s="200"/>
      <c r="I11" s="200"/>
      <c r="J11" s="5" t="s">
        <v>44</v>
      </c>
      <c r="K11" s="5" t="s">
        <v>27</v>
      </c>
      <c r="L11" s="2" t="s">
        <v>71</v>
      </c>
      <c r="M11" s="27">
        <v>5000000</v>
      </c>
      <c r="N11" s="5">
        <f t="shared" si="2"/>
        <v>1250000</v>
      </c>
      <c r="O11" s="50">
        <v>705365</v>
      </c>
      <c r="P11" s="2"/>
      <c r="Q11" s="4" t="s">
        <v>73</v>
      </c>
      <c r="R11" s="4" t="s">
        <v>61</v>
      </c>
      <c r="S11" s="4" t="s">
        <v>70</v>
      </c>
    </row>
    <row r="12" spans="1:19" ht="75" customHeight="1" x14ac:dyDescent="0.35">
      <c r="A12" s="40" t="s">
        <v>54</v>
      </c>
      <c r="B12" s="2" t="s">
        <v>55</v>
      </c>
      <c r="C12" s="2" t="s">
        <v>21</v>
      </c>
      <c r="D12" s="2" t="s">
        <v>22</v>
      </c>
      <c r="E12" s="2" t="s">
        <v>22</v>
      </c>
      <c r="F12" s="2" t="s">
        <v>22</v>
      </c>
      <c r="G12" s="2" t="s">
        <v>23</v>
      </c>
      <c r="H12" s="200"/>
      <c r="I12" s="200"/>
      <c r="J12" s="5" t="s">
        <v>44</v>
      </c>
      <c r="K12" s="5" t="s">
        <v>27</v>
      </c>
      <c r="L12" s="2" t="s">
        <v>74</v>
      </c>
      <c r="M12" s="27">
        <v>1350000</v>
      </c>
      <c r="N12" s="5">
        <f t="shared" si="2"/>
        <v>337500</v>
      </c>
      <c r="O12" s="50">
        <v>321877</v>
      </c>
      <c r="P12" s="2"/>
      <c r="Q12" s="4" t="s">
        <v>76</v>
      </c>
      <c r="R12" s="4" t="s">
        <v>61</v>
      </c>
      <c r="S12" s="4" t="s">
        <v>77</v>
      </c>
    </row>
    <row r="13" spans="1:19" ht="75" customHeight="1" x14ac:dyDescent="0.35">
      <c r="A13" s="40" t="s">
        <v>54</v>
      </c>
      <c r="B13" s="2" t="s">
        <v>55</v>
      </c>
      <c r="C13" s="2" t="s">
        <v>21</v>
      </c>
      <c r="D13" s="2" t="s">
        <v>22</v>
      </c>
      <c r="E13" s="2" t="s">
        <v>22</v>
      </c>
      <c r="F13" s="2" t="s">
        <v>22</v>
      </c>
      <c r="G13" s="2" t="s">
        <v>23</v>
      </c>
      <c r="H13" s="200"/>
      <c r="I13" s="200"/>
      <c r="J13" s="5" t="s">
        <v>44</v>
      </c>
      <c r="K13" s="5" t="s">
        <v>27</v>
      </c>
      <c r="L13" s="2" t="s">
        <v>78</v>
      </c>
      <c r="M13" s="27">
        <v>1350000</v>
      </c>
      <c r="N13" s="5">
        <f t="shared" si="2"/>
        <v>337500</v>
      </c>
      <c r="O13" s="50">
        <v>313570</v>
      </c>
      <c r="P13" s="2"/>
      <c r="Q13" s="4" t="s">
        <v>80</v>
      </c>
      <c r="R13" s="4" t="s">
        <v>61</v>
      </c>
      <c r="S13" s="4" t="s">
        <v>81</v>
      </c>
    </row>
    <row r="14" spans="1:19" ht="75" customHeight="1" x14ac:dyDescent="0.35">
      <c r="A14" s="40" t="s">
        <v>54</v>
      </c>
      <c r="B14" s="2" t="s">
        <v>55</v>
      </c>
      <c r="C14" s="2" t="s">
        <v>21</v>
      </c>
      <c r="D14" s="2" t="s">
        <v>22</v>
      </c>
      <c r="E14" s="2" t="s">
        <v>22</v>
      </c>
      <c r="F14" s="2" t="s">
        <v>22</v>
      </c>
      <c r="G14" s="2" t="s">
        <v>23</v>
      </c>
      <c r="H14" s="200" t="s">
        <v>82</v>
      </c>
      <c r="I14" s="200" t="s">
        <v>83</v>
      </c>
      <c r="J14" s="5" t="s">
        <v>44</v>
      </c>
      <c r="K14" s="5" t="s">
        <v>27</v>
      </c>
      <c r="L14" s="2" t="s">
        <v>84</v>
      </c>
      <c r="M14" s="26">
        <v>100</v>
      </c>
      <c r="N14" s="5">
        <f t="shared" si="2"/>
        <v>25</v>
      </c>
      <c r="O14" s="50">
        <v>29</v>
      </c>
      <c r="P14" s="2"/>
      <c r="Q14" s="4" t="str">
        <f t="shared" si="0"/>
        <v>No es necesario diligenciar esta celda</v>
      </c>
      <c r="R14" s="4"/>
      <c r="S14" s="4" t="str">
        <f t="shared" si="1"/>
        <v>No es necesario diligenciar esta celda</v>
      </c>
    </row>
    <row r="15" spans="1:19" ht="75" customHeight="1" x14ac:dyDescent="0.35">
      <c r="A15" s="40" t="s">
        <v>54</v>
      </c>
      <c r="B15" s="2" t="s">
        <v>55</v>
      </c>
      <c r="C15" s="2" t="s">
        <v>21</v>
      </c>
      <c r="D15" s="2" t="s">
        <v>22</v>
      </c>
      <c r="E15" s="2" t="s">
        <v>22</v>
      </c>
      <c r="F15" s="2" t="s">
        <v>22</v>
      </c>
      <c r="G15" s="2" t="s">
        <v>23</v>
      </c>
      <c r="H15" s="200"/>
      <c r="I15" s="200"/>
      <c r="J15" s="5" t="s">
        <v>44</v>
      </c>
      <c r="K15" s="5" t="s">
        <v>27</v>
      </c>
      <c r="L15" s="2" t="s">
        <v>85</v>
      </c>
      <c r="M15" s="26">
        <v>140</v>
      </c>
      <c r="N15" s="5">
        <f t="shared" si="2"/>
        <v>35</v>
      </c>
      <c r="O15" s="50">
        <v>42</v>
      </c>
      <c r="P15" s="2"/>
      <c r="Q15" s="4" t="str">
        <f t="shared" si="0"/>
        <v>No es necesario diligenciar esta celda</v>
      </c>
      <c r="R15" s="4"/>
      <c r="S15" s="4" t="str">
        <f t="shared" si="1"/>
        <v>No es necesario diligenciar esta celda</v>
      </c>
    </row>
    <row r="16" spans="1:19" ht="116" x14ac:dyDescent="0.35">
      <c r="A16" s="40" t="s">
        <v>54</v>
      </c>
      <c r="B16" s="2" t="s">
        <v>55</v>
      </c>
      <c r="C16" s="2" t="s">
        <v>21</v>
      </c>
      <c r="D16" s="2" t="s">
        <v>22</v>
      </c>
      <c r="E16" s="2" t="s">
        <v>22</v>
      </c>
      <c r="F16" s="2" t="s">
        <v>22</v>
      </c>
      <c r="G16" s="2" t="s">
        <v>23</v>
      </c>
      <c r="H16" s="200"/>
      <c r="I16" s="200"/>
      <c r="J16" s="5" t="s">
        <v>44</v>
      </c>
      <c r="K16" s="5" t="s">
        <v>27</v>
      </c>
      <c r="L16" s="2" t="s">
        <v>86</v>
      </c>
      <c r="M16" s="26">
        <v>2400</v>
      </c>
      <c r="N16" s="5">
        <v>60</v>
      </c>
      <c r="O16" s="50">
        <v>21</v>
      </c>
      <c r="P16" s="2"/>
      <c r="Q16" s="4" t="s">
        <v>88</v>
      </c>
      <c r="R16" s="4" t="s">
        <v>61</v>
      </c>
      <c r="S16" s="4" t="s">
        <v>89</v>
      </c>
    </row>
    <row r="17" spans="1:19" ht="130.5" x14ac:dyDescent="0.35">
      <c r="A17" s="40" t="s">
        <v>54</v>
      </c>
      <c r="B17" s="2" t="s">
        <v>55</v>
      </c>
      <c r="C17" s="2" t="s">
        <v>21</v>
      </c>
      <c r="D17" s="2" t="s">
        <v>22</v>
      </c>
      <c r="E17" s="2" t="s">
        <v>22</v>
      </c>
      <c r="F17" s="2" t="s">
        <v>22</v>
      </c>
      <c r="G17" s="2" t="s">
        <v>23</v>
      </c>
      <c r="H17" s="200"/>
      <c r="I17" s="200"/>
      <c r="J17" s="5" t="s">
        <v>44</v>
      </c>
      <c r="K17" s="5" t="s">
        <v>27</v>
      </c>
      <c r="L17" s="2" t="s">
        <v>90</v>
      </c>
      <c r="M17" s="26">
        <v>120</v>
      </c>
      <c r="N17" s="5">
        <f t="shared" si="2"/>
        <v>30</v>
      </c>
      <c r="O17" s="50">
        <v>11</v>
      </c>
      <c r="P17" s="2"/>
      <c r="Q17" s="4" t="s">
        <v>92</v>
      </c>
      <c r="R17" s="4" t="s">
        <v>61</v>
      </c>
      <c r="S17" s="4" t="s">
        <v>93</v>
      </c>
    </row>
    <row r="18" spans="1:19" ht="87" x14ac:dyDescent="0.35">
      <c r="A18" s="40" t="s">
        <v>54</v>
      </c>
      <c r="B18" s="2" t="s">
        <v>55</v>
      </c>
      <c r="C18" s="2" t="s">
        <v>21</v>
      </c>
      <c r="D18" s="2" t="s">
        <v>22</v>
      </c>
      <c r="E18" s="2" t="s">
        <v>22</v>
      </c>
      <c r="F18" s="2" t="s">
        <v>22</v>
      </c>
      <c r="G18" s="2" t="s">
        <v>23</v>
      </c>
      <c r="H18" s="200"/>
      <c r="I18" s="200"/>
      <c r="J18" s="5" t="s">
        <v>26</v>
      </c>
      <c r="K18" s="5" t="s">
        <v>45</v>
      </c>
      <c r="L18" s="2" t="s">
        <v>94</v>
      </c>
      <c r="M18" s="26">
        <v>4</v>
      </c>
      <c r="N18" s="5">
        <f t="shared" si="2"/>
        <v>1</v>
      </c>
      <c r="O18" s="50">
        <v>-1</v>
      </c>
      <c r="P18" s="2"/>
      <c r="Q18" s="4" t="str">
        <f t="shared" si="0"/>
        <v>Escriba cuál fue el cuello de botella que se presento para no lograr el resultado planeado</v>
      </c>
      <c r="R18" s="4"/>
      <c r="S18" s="4" t="str">
        <f t="shared" si="1"/>
        <v>Favor escriba cuál va a ser el mecanismo de solución para ponerse al día en la ejecución del indicador</v>
      </c>
    </row>
    <row r="19" spans="1:19" ht="159.5" x14ac:dyDescent="0.35">
      <c r="A19" s="40" t="s">
        <v>54</v>
      </c>
      <c r="B19" s="2" t="s">
        <v>55</v>
      </c>
      <c r="C19" s="2" t="s">
        <v>21</v>
      </c>
      <c r="D19" s="2" t="s">
        <v>22</v>
      </c>
      <c r="E19" s="2" t="s">
        <v>22</v>
      </c>
      <c r="F19" s="2" t="s">
        <v>22</v>
      </c>
      <c r="G19" s="2" t="s">
        <v>23</v>
      </c>
      <c r="H19" s="200" t="s">
        <v>95</v>
      </c>
      <c r="I19" s="200" t="s">
        <v>96</v>
      </c>
      <c r="J19" s="5" t="s">
        <v>26</v>
      </c>
      <c r="K19" s="5" t="s">
        <v>45</v>
      </c>
      <c r="L19" s="2" t="s">
        <v>97</v>
      </c>
      <c r="M19" s="26">
        <v>88</v>
      </c>
      <c r="N19" s="5">
        <f t="shared" si="2"/>
        <v>22</v>
      </c>
      <c r="O19" s="50">
        <v>6</v>
      </c>
      <c r="P19" s="2"/>
      <c r="Q19" s="4" t="s">
        <v>99</v>
      </c>
      <c r="R19" s="4" t="s">
        <v>100</v>
      </c>
      <c r="S19" s="4" t="s">
        <v>101</v>
      </c>
    </row>
    <row r="20" spans="1:19" ht="87" x14ac:dyDescent="0.35">
      <c r="A20" s="40" t="s">
        <v>54</v>
      </c>
      <c r="B20" s="2" t="s">
        <v>55</v>
      </c>
      <c r="C20" s="2" t="s">
        <v>21</v>
      </c>
      <c r="D20" s="2" t="s">
        <v>22</v>
      </c>
      <c r="E20" s="2" t="s">
        <v>22</v>
      </c>
      <c r="F20" s="2" t="s">
        <v>22</v>
      </c>
      <c r="G20" s="2" t="s">
        <v>23</v>
      </c>
      <c r="H20" s="200"/>
      <c r="I20" s="200"/>
      <c r="J20" s="5" t="s">
        <v>26</v>
      </c>
      <c r="K20" s="5" t="s">
        <v>45</v>
      </c>
      <c r="L20" s="2" t="s">
        <v>102</v>
      </c>
      <c r="M20" s="26">
        <v>132</v>
      </c>
      <c r="N20" s="5">
        <f t="shared" si="2"/>
        <v>33</v>
      </c>
      <c r="O20" s="50">
        <v>44</v>
      </c>
      <c r="P20" s="2"/>
      <c r="Q20" s="4" t="str">
        <f t="shared" si="0"/>
        <v>No es necesario diligenciar esta celda</v>
      </c>
      <c r="R20" s="4"/>
      <c r="S20" s="4" t="str">
        <f t="shared" si="1"/>
        <v>No es necesario diligenciar esta celda</v>
      </c>
    </row>
    <row r="21" spans="1:19" ht="174" x14ac:dyDescent="0.35">
      <c r="A21" s="40" t="s">
        <v>54</v>
      </c>
      <c r="B21" s="2" t="s">
        <v>55</v>
      </c>
      <c r="C21" s="2" t="s">
        <v>21</v>
      </c>
      <c r="D21" s="2" t="s">
        <v>22</v>
      </c>
      <c r="E21" s="2" t="s">
        <v>22</v>
      </c>
      <c r="F21" s="2" t="s">
        <v>22</v>
      </c>
      <c r="G21" s="2" t="s">
        <v>23</v>
      </c>
      <c r="H21" s="200"/>
      <c r="I21" s="200"/>
      <c r="J21" s="5" t="s">
        <v>26</v>
      </c>
      <c r="K21" s="5" t="s">
        <v>45</v>
      </c>
      <c r="L21" s="2" t="s">
        <v>103</v>
      </c>
      <c r="M21" s="26">
        <v>1320</v>
      </c>
      <c r="N21" s="5">
        <f t="shared" si="2"/>
        <v>330</v>
      </c>
      <c r="O21" s="50">
        <v>12</v>
      </c>
      <c r="P21" s="2"/>
      <c r="Q21" s="4" t="s">
        <v>105</v>
      </c>
      <c r="R21" s="4" t="s">
        <v>48</v>
      </c>
      <c r="S21" s="4" t="s">
        <v>106</v>
      </c>
    </row>
    <row r="22" spans="1:19" ht="87" x14ac:dyDescent="0.35">
      <c r="A22" s="40" t="s">
        <v>54</v>
      </c>
      <c r="B22" s="2" t="s">
        <v>55</v>
      </c>
      <c r="C22" s="2" t="s">
        <v>21</v>
      </c>
      <c r="D22" s="2" t="s">
        <v>22</v>
      </c>
      <c r="E22" s="2" t="s">
        <v>22</v>
      </c>
      <c r="F22" s="2" t="s">
        <v>22</v>
      </c>
      <c r="G22" s="2" t="s">
        <v>23</v>
      </c>
      <c r="H22" s="200"/>
      <c r="I22" s="200"/>
      <c r="J22" s="5" t="s">
        <v>26</v>
      </c>
      <c r="K22" s="5" t="s">
        <v>45</v>
      </c>
      <c r="L22" s="2" t="s">
        <v>107</v>
      </c>
      <c r="M22" s="26">
        <v>200</v>
      </c>
      <c r="N22" s="5">
        <f t="shared" si="2"/>
        <v>50</v>
      </c>
      <c r="O22" s="50">
        <v>60</v>
      </c>
      <c r="P22" s="2"/>
      <c r="Q22" s="4" t="str">
        <f t="shared" si="0"/>
        <v>No es necesario diligenciar esta celda</v>
      </c>
      <c r="R22" s="4"/>
      <c r="S22" s="4" t="str">
        <f t="shared" si="1"/>
        <v>No es necesario diligenciar esta celda</v>
      </c>
    </row>
    <row r="23" spans="1:19" ht="43.5" x14ac:dyDescent="0.35">
      <c r="A23" s="40" t="s">
        <v>108</v>
      </c>
      <c r="B23" s="2" t="s">
        <v>109</v>
      </c>
      <c r="C23" s="2" t="s">
        <v>21</v>
      </c>
      <c r="D23" s="2" t="s">
        <v>22</v>
      </c>
      <c r="E23" s="2" t="s">
        <v>22</v>
      </c>
      <c r="F23" s="2" t="s">
        <v>22</v>
      </c>
      <c r="G23" s="2" t="s">
        <v>23</v>
      </c>
      <c r="H23" s="200" t="s">
        <v>110</v>
      </c>
      <c r="I23" s="200" t="s">
        <v>111</v>
      </c>
      <c r="J23" s="5" t="s">
        <v>26</v>
      </c>
      <c r="K23" s="5" t="s">
        <v>27</v>
      </c>
      <c r="L23" s="2" t="s">
        <v>112</v>
      </c>
      <c r="M23" s="26">
        <v>1</v>
      </c>
      <c r="N23" s="5">
        <v>1</v>
      </c>
      <c r="O23" s="5">
        <v>1</v>
      </c>
      <c r="P23" s="2" t="s">
        <v>113</v>
      </c>
      <c r="Q23" s="39" t="str">
        <f t="shared" si="0"/>
        <v>No es necesario diligenciar esta celda</v>
      </c>
      <c r="R23" s="39"/>
      <c r="S23" s="39" t="str">
        <f t="shared" si="1"/>
        <v>No es necesario diligenciar esta celda</v>
      </c>
    </row>
    <row r="24" spans="1:19" ht="87" x14ac:dyDescent="0.35">
      <c r="A24" s="40" t="s">
        <v>108</v>
      </c>
      <c r="B24" s="2" t="s">
        <v>109</v>
      </c>
      <c r="C24" s="2" t="s">
        <v>21</v>
      </c>
      <c r="D24" s="2" t="s">
        <v>22</v>
      </c>
      <c r="E24" s="2" t="s">
        <v>22</v>
      </c>
      <c r="F24" s="2" t="s">
        <v>22</v>
      </c>
      <c r="G24" s="2" t="s">
        <v>23</v>
      </c>
      <c r="H24" s="200"/>
      <c r="I24" s="200"/>
      <c r="J24" s="5" t="s">
        <v>26</v>
      </c>
      <c r="K24" s="5" t="s">
        <v>114</v>
      </c>
      <c r="L24" s="2" t="s">
        <v>115</v>
      </c>
      <c r="M24" s="26">
        <v>1</v>
      </c>
      <c r="N24" s="5">
        <v>0</v>
      </c>
      <c r="O24" s="5">
        <v>0</v>
      </c>
      <c r="P24" s="2" t="s">
        <v>116</v>
      </c>
      <c r="Q24" s="39" t="str">
        <f t="shared" si="0"/>
        <v>No es necesario diligenciar esta celda</v>
      </c>
      <c r="R24" s="39"/>
      <c r="S24" s="39" t="str">
        <f t="shared" si="1"/>
        <v>No es necesario diligenciar esta celda</v>
      </c>
    </row>
    <row r="25" spans="1:19" ht="87" x14ac:dyDescent="0.35">
      <c r="A25" s="40" t="s">
        <v>108</v>
      </c>
      <c r="B25" s="2" t="s">
        <v>109</v>
      </c>
      <c r="C25" s="2" t="s">
        <v>21</v>
      </c>
      <c r="D25" s="2" t="s">
        <v>22</v>
      </c>
      <c r="E25" s="2" t="s">
        <v>22</v>
      </c>
      <c r="F25" s="2" t="s">
        <v>22</v>
      </c>
      <c r="G25" s="2" t="s">
        <v>23</v>
      </c>
      <c r="H25" s="200" t="s">
        <v>117</v>
      </c>
      <c r="I25" s="200" t="s">
        <v>118</v>
      </c>
      <c r="J25" s="5" t="s">
        <v>26</v>
      </c>
      <c r="K25" s="5" t="s">
        <v>114</v>
      </c>
      <c r="L25" s="2" t="s">
        <v>119</v>
      </c>
      <c r="M25" s="26">
        <v>1</v>
      </c>
      <c r="N25" s="5">
        <v>1</v>
      </c>
      <c r="O25" s="5">
        <v>1</v>
      </c>
      <c r="P25" s="2" t="s">
        <v>120</v>
      </c>
      <c r="Q25" s="39" t="str">
        <f t="shared" si="0"/>
        <v>No es necesario diligenciar esta celda</v>
      </c>
      <c r="R25" s="39"/>
      <c r="S25" s="39" t="str">
        <f t="shared" si="1"/>
        <v>No es necesario diligenciar esta celda</v>
      </c>
    </row>
    <row r="26" spans="1:19" ht="60" customHeight="1" x14ac:dyDescent="0.35">
      <c r="A26" s="40" t="s">
        <v>108</v>
      </c>
      <c r="B26" s="2" t="s">
        <v>109</v>
      </c>
      <c r="C26" s="2" t="s">
        <v>21</v>
      </c>
      <c r="D26" s="2" t="s">
        <v>22</v>
      </c>
      <c r="E26" s="2" t="s">
        <v>22</v>
      </c>
      <c r="F26" s="2" t="s">
        <v>22</v>
      </c>
      <c r="G26" s="2" t="s">
        <v>23</v>
      </c>
      <c r="H26" s="200"/>
      <c r="I26" s="200"/>
      <c r="J26" s="5" t="s">
        <v>26</v>
      </c>
      <c r="K26" s="5" t="s">
        <v>114</v>
      </c>
      <c r="L26" s="2" t="s">
        <v>121</v>
      </c>
      <c r="M26" s="26">
        <v>1</v>
      </c>
      <c r="N26" s="5">
        <v>1</v>
      </c>
      <c r="O26" s="5">
        <v>1</v>
      </c>
      <c r="P26" s="2" t="s">
        <v>122</v>
      </c>
      <c r="Q26" s="39" t="str">
        <f t="shared" si="0"/>
        <v>No es necesario diligenciar esta celda</v>
      </c>
      <c r="R26" s="39"/>
      <c r="S26" s="39" t="str">
        <f t="shared" si="1"/>
        <v>No es necesario diligenciar esta celda</v>
      </c>
    </row>
    <row r="27" spans="1:19" ht="120" customHeight="1" x14ac:dyDescent="0.35">
      <c r="A27" s="40" t="s">
        <v>108</v>
      </c>
      <c r="B27" s="2" t="s">
        <v>109</v>
      </c>
      <c r="C27" s="2" t="s">
        <v>21</v>
      </c>
      <c r="D27" s="2" t="s">
        <v>22</v>
      </c>
      <c r="E27" s="2" t="s">
        <v>22</v>
      </c>
      <c r="F27" s="2" t="s">
        <v>22</v>
      </c>
      <c r="G27" s="2" t="s">
        <v>23</v>
      </c>
      <c r="H27" s="200"/>
      <c r="I27" s="200"/>
      <c r="J27" s="5" t="s">
        <v>26</v>
      </c>
      <c r="K27" s="5" t="s">
        <v>114</v>
      </c>
      <c r="L27" s="2" t="s">
        <v>123</v>
      </c>
      <c r="M27" s="26">
        <v>1</v>
      </c>
      <c r="N27" s="5">
        <v>0</v>
      </c>
      <c r="O27" s="5">
        <v>0</v>
      </c>
      <c r="P27" s="2" t="s">
        <v>124</v>
      </c>
      <c r="Q27" s="39" t="str">
        <f t="shared" si="0"/>
        <v>No es necesario diligenciar esta celda</v>
      </c>
      <c r="R27" s="39"/>
      <c r="S27" s="39" t="str">
        <f t="shared" si="1"/>
        <v>No es necesario diligenciar esta celda</v>
      </c>
    </row>
    <row r="28" spans="1:19" ht="90" customHeight="1" x14ac:dyDescent="0.35">
      <c r="A28" s="40" t="s">
        <v>108</v>
      </c>
      <c r="B28" s="2" t="s">
        <v>109</v>
      </c>
      <c r="C28" s="2" t="s">
        <v>21</v>
      </c>
      <c r="D28" s="2" t="s">
        <v>22</v>
      </c>
      <c r="E28" s="2" t="s">
        <v>22</v>
      </c>
      <c r="F28" s="2" t="s">
        <v>22</v>
      </c>
      <c r="G28" s="2" t="s">
        <v>23</v>
      </c>
      <c r="H28" s="200"/>
      <c r="I28" s="200"/>
      <c r="J28" s="5" t="s">
        <v>26</v>
      </c>
      <c r="K28" s="5" t="s">
        <v>114</v>
      </c>
      <c r="L28" s="2" t="s">
        <v>125</v>
      </c>
      <c r="M28" s="26">
        <v>1</v>
      </c>
      <c r="N28" s="5">
        <v>0</v>
      </c>
      <c r="O28" s="5">
        <v>0</v>
      </c>
      <c r="P28" s="2" t="s">
        <v>126</v>
      </c>
      <c r="Q28" s="39" t="str">
        <f t="shared" si="0"/>
        <v>No es necesario diligenciar esta celda</v>
      </c>
      <c r="R28" s="39"/>
      <c r="S28" s="39" t="str">
        <f t="shared" si="1"/>
        <v>No es necesario diligenciar esta celda</v>
      </c>
    </row>
    <row r="29" spans="1:19" ht="75" customHeight="1" x14ac:dyDescent="0.35">
      <c r="A29" s="40" t="s">
        <v>108</v>
      </c>
      <c r="B29" s="2" t="s">
        <v>109</v>
      </c>
      <c r="C29" s="2" t="s">
        <v>21</v>
      </c>
      <c r="D29" s="2" t="s">
        <v>22</v>
      </c>
      <c r="E29" s="2" t="s">
        <v>22</v>
      </c>
      <c r="F29" s="2" t="s">
        <v>22</v>
      </c>
      <c r="G29" s="2" t="s">
        <v>23</v>
      </c>
      <c r="H29" s="2" t="s">
        <v>127</v>
      </c>
      <c r="I29" s="2" t="s">
        <v>128</v>
      </c>
      <c r="J29" s="5" t="s">
        <v>26</v>
      </c>
      <c r="K29" s="5" t="s">
        <v>114</v>
      </c>
      <c r="L29" s="2" t="s">
        <v>129</v>
      </c>
      <c r="M29" s="26">
        <v>1</v>
      </c>
      <c r="N29" s="5">
        <v>0</v>
      </c>
      <c r="O29" s="5">
        <v>0</v>
      </c>
      <c r="P29" s="2" t="s">
        <v>126</v>
      </c>
      <c r="Q29" s="39" t="str">
        <f t="shared" si="0"/>
        <v>No es necesario diligenciar esta celda</v>
      </c>
      <c r="R29" s="39"/>
      <c r="S29" s="39" t="str">
        <f t="shared" si="1"/>
        <v>No es necesario diligenciar esta celda</v>
      </c>
    </row>
    <row r="30" spans="1:19" ht="72.5" x14ac:dyDescent="0.35">
      <c r="A30" s="40" t="s">
        <v>130</v>
      </c>
      <c r="B30" s="2" t="s">
        <v>131</v>
      </c>
      <c r="C30" s="2" t="s">
        <v>21</v>
      </c>
      <c r="D30" s="2" t="s">
        <v>22</v>
      </c>
      <c r="E30" s="2" t="s">
        <v>22</v>
      </c>
      <c r="F30" s="2" t="s">
        <v>22</v>
      </c>
      <c r="G30" s="2" t="s">
        <v>23</v>
      </c>
      <c r="H30" s="200" t="s">
        <v>132</v>
      </c>
      <c r="I30" s="200" t="s">
        <v>133</v>
      </c>
      <c r="J30" s="5" t="s">
        <v>134</v>
      </c>
      <c r="K30" s="5" t="s">
        <v>135</v>
      </c>
      <c r="L30" s="2" t="s">
        <v>136</v>
      </c>
      <c r="M30" s="26">
        <v>4</v>
      </c>
      <c r="N30" s="5">
        <v>1</v>
      </c>
      <c r="O30" s="5">
        <v>1</v>
      </c>
      <c r="P30" s="2" t="s">
        <v>137</v>
      </c>
      <c r="Q30" s="39" t="str">
        <f t="shared" si="0"/>
        <v>No es necesario diligenciar esta celda</v>
      </c>
      <c r="R30" s="39"/>
      <c r="S30" s="39" t="str">
        <f t="shared" si="1"/>
        <v>No es necesario diligenciar esta celda</v>
      </c>
    </row>
    <row r="31" spans="1:19" ht="72.5" x14ac:dyDescent="0.35">
      <c r="A31" s="40" t="s">
        <v>130</v>
      </c>
      <c r="B31" s="2" t="s">
        <v>131</v>
      </c>
      <c r="C31" s="2" t="s">
        <v>21</v>
      </c>
      <c r="D31" s="2" t="s">
        <v>22</v>
      </c>
      <c r="E31" s="2" t="s">
        <v>22</v>
      </c>
      <c r="F31" s="2" t="s">
        <v>22</v>
      </c>
      <c r="G31" s="2" t="s">
        <v>23</v>
      </c>
      <c r="H31" s="200"/>
      <c r="I31" s="200"/>
      <c r="J31" s="5" t="s">
        <v>134</v>
      </c>
      <c r="K31" s="5" t="s">
        <v>135</v>
      </c>
      <c r="L31" s="2" t="s">
        <v>138</v>
      </c>
      <c r="M31" s="26">
        <v>12</v>
      </c>
      <c r="N31" s="5">
        <v>3</v>
      </c>
      <c r="O31" s="5">
        <v>3</v>
      </c>
      <c r="P31" s="2" t="s">
        <v>139</v>
      </c>
      <c r="Q31" s="39" t="str">
        <f t="shared" si="0"/>
        <v>No es necesario diligenciar esta celda</v>
      </c>
      <c r="R31" s="39"/>
      <c r="S31" s="39" t="str">
        <f t="shared" si="1"/>
        <v>No es necesario diligenciar esta celda</v>
      </c>
    </row>
    <row r="32" spans="1:19" ht="72.5" x14ac:dyDescent="0.35">
      <c r="A32" s="40" t="s">
        <v>130</v>
      </c>
      <c r="B32" s="2" t="s">
        <v>131</v>
      </c>
      <c r="C32" s="2" t="s">
        <v>21</v>
      </c>
      <c r="D32" s="2" t="s">
        <v>22</v>
      </c>
      <c r="E32" s="2" t="s">
        <v>22</v>
      </c>
      <c r="F32" s="2" t="s">
        <v>22</v>
      </c>
      <c r="G32" s="2" t="s">
        <v>23</v>
      </c>
      <c r="H32" s="200"/>
      <c r="I32" s="200"/>
      <c r="J32" s="5" t="s">
        <v>134</v>
      </c>
      <c r="K32" s="5" t="s">
        <v>135</v>
      </c>
      <c r="L32" s="2" t="s">
        <v>140</v>
      </c>
      <c r="M32" s="26">
        <v>12</v>
      </c>
      <c r="N32" s="5">
        <v>3</v>
      </c>
      <c r="O32" s="5">
        <v>3</v>
      </c>
      <c r="P32" s="2" t="s">
        <v>141</v>
      </c>
      <c r="Q32" s="39" t="str">
        <f t="shared" si="0"/>
        <v>No es necesario diligenciar esta celda</v>
      </c>
      <c r="R32" s="39"/>
      <c r="S32" s="39" t="str">
        <f t="shared" si="1"/>
        <v>No es necesario diligenciar esta celda</v>
      </c>
    </row>
    <row r="33" spans="1:19" ht="72.5" x14ac:dyDescent="0.35">
      <c r="A33" s="40" t="s">
        <v>130</v>
      </c>
      <c r="B33" s="2" t="s">
        <v>131</v>
      </c>
      <c r="C33" s="2" t="s">
        <v>21</v>
      </c>
      <c r="D33" s="2" t="s">
        <v>22</v>
      </c>
      <c r="E33" s="2" t="s">
        <v>22</v>
      </c>
      <c r="F33" s="2" t="s">
        <v>22</v>
      </c>
      <c r="G33" s="2" t="s">
        <v>23</v>
      </c>
      <c r="H33" s="200"/>
      <c r="I33" s="200"/>
      <c r="J33" s="5" t="s">
        <v>134</v>
      </c>
      <c r="K33" s="5" t="s">
        <v>135</v>
      </c>
      <c r="L33" s="2" t="s">
        <v>142</v>
      </c>
      <c r="M33" s="26">
        <v>12</v>
      </c>
      <c r="N33" s="5">
        <v>3</v>
      </c>
      <c r="O33" s="5">
        <v>3</v>
      </c>
      <c r="P33" s="2" t="s">
        <v>143</v>
      </c>
      <c r="Q33" s="39" t="str">
        <f t="shared" si="0"/>
        <v>No es necesario diligenciar esta celda</v>
      </c>
      <c r="R33" s="39"/>
      <c r="S33" s="39" t="str">
        <f t="shared" si="1"/>
        <v>No es necesario diligenciar esta celda</v>
      </c>
    </row>
    <row r="34" spans="1:19" ht="87" x14ac:dyDescent="0.35">
      <c r="A34" s="40" t="s">
        <v>144</v>
      </c>
      <c r="B34" s="2" t="s">
        <v>131</v>
      </c>
      <c r="C34" s="2" t="s">
        <v>21</v>
      </c>
      <c r="D34" s="2" t="s">
        <v>22</v>
      </c>
      <c r="E34" s="2" t="s">
        <v>22</v>
      </c>
      <c r="F34" s="2" t="s">
        <v>22</v>
      </c>
      <c r="G34" s="2" t="s">
        <v>23</v>
      </c>
      <c r="H34" s="200" t="s">
        <v>145</v>
      </c>
      <c r="I34" s="200" t="s">
        <v>146</v>
      </c>
      <c r="J34" s="5" t="s">
        <v>26</v>
      </c>
      <c r="K34" s="5" t="s">
        <v>114</v>
      </c>
      <c r="L34" s="2" t="s">
        <v>147</v>
      </c>
      <c r="M34" s="26">
        <v>1</v>
      </c>
      <c r="N34" s="5">
        <v>1</v>
      </c>
      <c r="O34" s="5">
        <v>1</v>
      </c>
      <c r="P34" s="2" t="s">
        <v>148</v>
      </c>
      <c r="Q34" s="39" t="str">
        <f t="shared" si="0"/>
        <v>No es necesario diligenciar esta celda</v>
      </c>
      <c r="R34" s="39"/>
      <c r="S34" s="39" t="str">
        <f t="shared" si="1"/>
        <v>No es necesario diligenciar esta celda</v>
      </c>
    </row>
    <row r="35" spans="1:19" ht="87" x14ac:dyDescent="0.35">
      <c r="A35" s="40" t="s">
        <v>144</v>
      </c>
      <c r="B35" s="2" t="s">
        <v>131</v>
      </c>
      <c r="C35" s="2" t="s">
        <v>21</v>
      </c>
      <c r="D35" s="2" t="s">
        <v>22</v>
      </c>
      <c r="E35" s="2" t="s">
        <v>22</v>
      </c>
      <c r="F35" s="2" t="s">
        <v>22</v>
      </c>
      <c r="G35" s="2" t="s">
        <v>23</v>
      </c>
      <c r="H35" s="200"/>
      <c r="I35" s="200"/>
      <c r="J35" s="5" t="s">
        <v>26</v>
      </c>
      <c r="K35" s="5" t="s">
        <v>114</v>
      </c>
      <c r="L35" s="2" t="s">
        <v>149</v>
      </c>
      <c r="M35" s="26">
        <v>1</v>
      </c>
      <c r="N35" s="5">
        <v>0</v>
      </c>
      <c r="O35" s="5">
        <v>0</v>
      </c>
      <c r="P35" s="2" t="s">
        <v>150</v>
      </c>
      <c r="Q35" s="39" t="str">
        <f t="shared" si="0"/>
        <v>No es necesario diligenciar esta celda</v>
      </c>
      <c r="R35" s="39"/>
      <c r="S35" s="39" t="str">
        <f t="shared" si="1"/>
        <v>No es necesario diligenciar esta celda</v>
      </c>
    </row>
    <row r="36" spans="1:19" ht="87" x14ac:dyDescent="0.35">
      <c r="A36" s="40" t="s">
        <v>144</v>
      </c>
      <c r="B36" s="2" t="s">
        <v>131</v>
      </c>
      <c r="C36" s="2" t="s">
        <v>21</v>
      </c>
      <c r="D36" s="2" t="s">
        <v>22</v>
      </c>
      <c r="E36" s="2" t="s">
        <v>22</v>
      </c>
      <c r="F36" s="2" t="s">
        <v>22</v>
      </c>
      <c r="G36" s="2" t="s">
        <v>23</v>
      </c>
      <c r="H36" s="200"/>
      <c r="I36" s="200"/>
      <c r="J36" s="5" t="s">
        <v>26</v>
      </c>
      <c r="K36" s="5" t="s">
        <v>114</v>
      </c>
      <c r="L36" s="2" t="s">
        <v>151</v>
      </c>
      <c r="M36" s="26">
        <v>1</v>
      </c>
      <c r="N36" s="5">
        <v>0</v>
      </c>
      <c r="O36" s="5">
        <v>0</v>
      </c>
      <c r="P36" s="2" t="s">
        <v>152</v>
      </c>
      <c r="Q36" s="39" t="str">
        <f t="shared" si="0"/>
        <v>No es necesario diligenciar esta celda</v>
      </c>
      <c r="R36" s="39"/>
      <c r="S36" s="39" t="str">
        <f t="shared" si="1"/>
        <v>No es necesario diligenciar esta celda</v>
      </c>
    </row>
    <row r="37" spans="1:19" ht="87" x14ac:dyDescent="0.35">
      <c r="A37" s="40" t="s">
        <v>144</v>
      </c>
      <c r="B37" s="2" t="s">
        <v>131</v>
      </c>
      <c r="C37" s="2" t="s">
        <v>21</v>
      </c>
      <c r="D37" s="2" t="s">
        <v>22</v>
      </c>
      <c r="E37" s="2" t="s">
        <v>22</v>
      </c>
      <c r="F37" s="2" t="s">
        <v>22</v>
      </c>
      <c r="G37" s="2" t="s">
        <v>23</v>
      </c>
      <c r="H37" s="200"/>
      <c r="I37" s="200"/>
      <c r="J37" s="5" t="s">
        <v>26</v>
      </c>
      <c r="K37" s="5" t="s">
        <v>114</v>
      </c>
      <c r="L37" s="2" t="s">
        <v>153</v>
      </c>
      <c r="M37" s="28">
        <v>1</v>
      </c>
      <c r="N37" s="5">
        <v>0</v>
      </c>
      <c r="O37" s="5">
        <v>1</v>
      </c>
      <c r="P37" s="2" t="s">
        <v>154</v>
      </c>
      <c r="Q37" s="39" t="str">
        <f t="shared" si="0"/>
        <v>No es necesario diligenciar esta celda</v>
      </c>
      <c r="R37" s="39"/>
      <c r="S37" s="39" t="str">
        <f t="shared" si="1"/>
        <v>No es necesario diligenciar esta celda</v>
      </c>
    </row>
    <row r="38" spans="1:19" ht="15" customHeight="1" x14ac:dyDescent="0.35">
      <c r="A38" s="40" t="s">
        <v>144</v>
      </c>
      <c r="B38" s="2" t="s">
        <v>131</v>
      </c>
      <c r="C38" s="2" t="s">
        <v>21</v>
      </c>
      <c r="D38" s="2" t="s">
        <v>22</v>
      </c>
      <c r="E38" s="2" t="s">
        <v>22</v>
      </c>
      <c r="F38" s="2" t="s">
        <v>22</v>
      </c>
      <c r="G38" s="2" t="s">
        <v>23</v>
      </c>
      <c r="H38" s="200" t="s">
        <v>155</v>
      </c>
      <c r="I38" s="200" t="s">
        <v>156</v>
      </c>
      <c r="J38" s="5" t="s">
        <v>26</v>
      </c>
      <c r="K38" s="5" t="s">
        <v>114</v>
      </c>
      <c r="L38" s="2" t="s">
        <v>147</v>
      </c>
      <c r="M38" s="26">
        <v>1</v>
      </c>
      <c r="N38" s="5">
        <v>1</v>
      </c>
      <c r="O38" s="5">
        <v>0</v>
      </c>
      <c r="P38" s="2" t="s">
        <v>157</v>
      </c>
      <c r="Q38" s="39" t="str">
        <f t="shared" si="0"/>
        <v>Escriba cuál fue el cuello de botella que se presento para no lograr el resultado planeado</v>
      </c>
      <c r="R38" s="39"/>
      <c r="S38" s="39" t="str">
        <f t="shared" si="1"/>
        <v>Favor escriba cuál va a ser el mecanismo de solución para ponerse al día en la ejecución del indicador</v>
      </c>
    </row>
    <row r="39" spans="1:19" ht="87" x14ac:dyDescent="0.35">
      <c r="A39" s="40" t="s">
        <v>144</v>
      </c>
      <c r="B39" s="2" t="s">
        <v>131</v>
      </c>
      <c r="C39" s="2" t="s">
        <v>21</v>
      </c>
      <c r="D39" s="2" t="s">
        <v>22</v>
      </c>
      <c r="E39" s="2" t="s">
        <v>22</v>
      </c>
      <c r="F39" s="2" t="s">
        <v>22</v>
      </c>
      <c r="G39" s="2" t="s">
        <v>23</v>
      </c>
      <c r="H39" s="200"/>
      <c r="I39" s="200"/>
      <c r="J39" s="5" t="s">
        <v>26</v>
      </c>
      <c r="K39" s="5" t="s">
        <v>114</v>
      </c>
      <c r="L39" s="2" t="s">
        <v>149</v>
      </c>
      <c r="M39" s="26">
        <v>1</v>
      </c>
      <c r="N39" s="5">
        <v>0</v>
      </c>
      <c r="O39" s="5">
        <v>0</v>
      </c>
      <c r="P39" s="2" t="s">
        <v>150</v>
      </c>
      <c r="Q39" s="39" t="str">
        <f t="shared" si="0"/>
        <v>No es necesario diligenciar esta celda</v>
      </c>
      <c r="R39" s="39"/>
      <c r="S39" s="39" t="str">
        <f t="shared" si="1"/>
        <v>No es necesario diligenciar esta celda</v>
      </c>
    </row>
    <row r="40" spans="1:19" ht="87" x14ac:dyDescent="0.35">
      <c r="A40" s="40" t="s">
        <v>144</v>
      </c>
      <c r="B40" s="2" t="s">
        <v>131</v>
      </c>
      <c r="C40" s="2" t="s">
        <v>21</v>
      </c>
      <c r="D40" s="2" t="s">
        <v>22</v>
      </c>
      <c r="E40" s="2" t="s">
        <v>22</v>
      </c>
      <c r="F40" s="2" t="s">
        <v>22</v>
      </c>
      <c r="G40" s="2" t="s">
        <v>23</v>
      </c>
      <c r="H40" s="200"/>
      <c r="I40" s="200"/>
      <c r="J40" s="5" t="s">
        <v>26</v>
      </c>
      <c r="K40" s="5" t="s">
        <v>114</v>
      </c>
      <c r="L40" s="2" t="s">
        <v>151</v>
      </c>
      <c r="M40" s="26">
        <v>1</v>
      </c>
      <c r="N40" s="5">
        <v>0</v>
      </c>
      <c r="O40" s="5">
        <v>0</v>
      </c>
      <c r="P40" s="2" t="s">
        <v>152</v>
      </c>
      <c r="Q40" s="39" t="str">
        <f t="shared" si="0"/>
        <v>No es necesario diligenciar esta celda</v>
      </c>
      <c r="R40" s="39"/>
      <c r="S40" s="39" t="str">
        <f t="shared" si="1"/>
        <v>No es necesario diligenciar esta celda</v>
      </c>
    </row>
    <row r="41" spans="1:19" ht="87" x14ac:dyDescent="0.35">
      <c r="A41" s="40" t="s">
        <v>144</v>
      </c>
      <c r="B41" s="2" t="s">
        <v>131</v>
      </c>
      <c r="C41" s="2" t="s">
        <v>21</v>
      </c>
      <c r="D41" s="2" t="s">
        <v>22</v>
      </c>
      <c r="E41" s="2" t="s">
        <v>22</v>
      </c>
      <c r="F41" s="2" t="s">
        <v>22</v>
      </c>
      <c r="G41" s="2" t="s">
        <v>23</v>
      </c>
      <c r="H41" s="200"/>
      <c r="I41" s="200"/>
      <c r="J41" s="5" t="s">
        <v>26</v>
      </c>
      <c r="K41" s="5" t="s">
        <v>114</v>
      </c>
      <c r="L41" s="2" t="s">
        <v>153</v>
      </c>
      <c r="M41" s="28">
        <v>1</v>
      </c>
      <c r="N41" s="5">
        <v>0</v>
      </c>
      <c r="O41" s="5">
        <v>1</v>
      </c>
      <c r="P41" s="2" t="s">
        <v>158</v>
      </c>
      <c r="Q41" s="39" t="str">
        <f t="shared" si="0"/>
        <v>No es necesario diligenciar esta celda</v>
      </c>
      <c r="R41" s="39"/>
      <c r="S41" s="39" t="str">
        <f t="shared" si="1"/>
        <v>No es necesario diligenciar esta celda</v>
      </c>
    </row>
    <row r="42" spans="1:19" ht="15" customHeight="1" x14ac:dyDescent="0.35">
      <c r="A42" s="40" t="s">
        <v>144</v>
      </c>
      <c r="B42" s="2" t="s">
        <v>131</v>
      </c>
      <c r="C42" s="2" t="s">
        <v>21</v>
      </c>
      <c r="D42" s="2" t="s">
        <v>22</v>
      </c>
      <c r="E42" s="2" t="s">
        <v>22</v>
      </c>
      <c r="F42" s="2" t="s">
        <v>22</v>
      </c>
      <c r="G42" s="2" t="s">
        <v>23</v>
      </c>
      <c r="H42" s="200" t="s">
        <v>159</v>
      </c>
      <c r="I42" s="200" t="s">
        <v>160</v>
      </c>
      <c r="J42" s="5" t="s">
        <v>26</v>
      </c>
      <c r="K42" s="5" t="s">
        <v>114</v>
      </c>
      <c r="L42" s="2" t="s">
        <v>147</v>
      </c>
      <c r="M42" s="26">
        <v>1</v>
      </c>
      <c r="N42" s="5">
        <v>1</v>
      </c>
      <c r="O42" s="5">
        <v>0</v>
      </c>
      <c r="P42" s="2" t="s">
        <v>157</v>
      </c>
      <c r="Q42" s="39" t="str">
        <f t="shared" si="0"/>
        <v>Escriba cuál fue el cuello de botella que se presento para no lograr el resultado planeado</v>
      </c>
      <c r="R42" s="39"/>
      <c r="S42" s="39" t="str">
        <f t="shared" si="1"/>
        <v>Favor escriba cuál va a ser el mecanismo de solución para ponerse al día en la ejecución del indicador</v>
      </c>
    </row>
    <row r="43" spans="1:19" ht="87" x14ac:dyDescent="0.35">
      <c r="A43" s="40" t="s">
        <v>144</v>
      </c>
      <c r="B43" s="2" t="s">
        <v>131</v>
      </c>
      <c r="C43" s="2" t="s">
        <v>21</v>
      </c>
      <c r="D43" s="2" t="s">
        <v>22</v>
      </c>
      <c r="E43" s="2" t="s">
        <v>22</v>
      </c>
      <c r="F43" s="2" t="s">
        <v>22</v>
      </c>
      <c r="G43" s="2" t="s">
        <v>23</v>
      </c>
      <c r="H43" s="200"/>
      <c r="I43" s="200"/>
      <c r="J43" s="5" t="s">
        <v>26</v>
      </c>
      <c r="K43" s="5" t="s">
        <v>114</v>
      </c>
      <c r="L43" s="2" t="s">
        <v>149</v>
      </c>
      <c r="M43" s="26">
        <v>1</v>
      </c>
      <c r="N43" s="5">
        <v>0</v>
      </c>
      <c r="O43" s="5">
        <v>0</v>
      </c>
      <c r="P43" s="2" t="s">
        <v>150</v>
      </c>
      <c r="Q43" s="39" t="str">
        <f t="shared" si="0"/>
        <v>No es necesario diligenciar esta celda</v>
      </c>
      <c r="R43" s="39"/>
      <c r="S43" s="39" t="str">
        <f t="shared" si="1"/>
        <v>No es necesario diligenciar esta celda</v>
      </c>
    </row>
    <row r="44" spans="1:19" ht="87" x14ac:dyDescent="0.35">
      <c r="A44" s="40" t="s">
        <v>144</v>
      </c>
      <c r="B44" s="2" t="s">
        <v>131</v>
      </c>
      <c r="C44" s="2" t="s">
        <v>21</v>
      </c>
      <c r="D44" s="2" t="s">
        <v>22</v>
      </c>
      <c r="E44" s="2" t="s">
        <v>22</v>
      </c>
      <c r="F44" s="2" t="s">
        <v>22</v>
      </c>
      <c r="G44" s="2" t="s">
        <v>23</v>
      </c>
      <c r="H44" s="200"/>
      <c r="I44" s="200"/>
      <c r="J44" s="5" t="s">
        <v>26</v>
      </c>
      <c r="K44" s="5" t="s">
        <v>114</v>
      </c>
      <c r="L44" s="2" t="s">
        <v>151</v>
      </c>
      <c r="M44" s="26">
        <v>1</v>
      </c>
      <c r="N44" s="5">
        <v>0</v>
      </c>
      <c r="O44" s="5">
        <v>0</v>
      </c>
      <c r="P44" s="2" t="s">
        <v>152</v>
      </c>
      <c r="Q44" s="39" t="str">
        <f t="shared" si="0"/>
        <v>No es necesario diligenciar esta celda</v>
      </c>
      <c r="R44" s="39"/>
      <c r="S44" s="39" t="str">
        <f t="shared" si="1"/>
        <v>No es necesario diligenciar esta celda</v>
      </c>
    </row>
    <row r="45" spans="1:19" ht="87" x14ac:dyDescent="0.35">
      <c r="A45" s="40" t="s">
        <v>144</v>
      </c>
      <c r="B45" s="2" t="s">
        <v>131</v>
      </c>
      <c r="C45" s="2" t="s">
        <v>21</v>
      </c>
      <c r="D45" s="2" t="s">
        <v>22</v>
      </c>
      <c r="E45" s="2" t="s">
        <v>22</v>
      </c>
      <c r="F45" s="2" t="s">
        <v>22</v>
      </c>
      <c r="G45" s="2" t="s">
        <v>23</v>
      </c>
      <c r="H45" s="200"/>
      <c r="I45" s="200"/>
      <c r="J45" s="5" t="s">
        <v>26</v>
      </c>
      <c r="K45" s="5" t="s">
        <v>114</v>
      </c>
      <c r="L45" s="2" t="s">
        <v>153</v>
      </c>
      <c r="M45" s="28">
        <v>1</v>
      </c>
      <c r="N45" s="5">
        <v>0</v>
      </c>
      <c r="O45" s="5"/>
      <c r="P45" s="2"/>
      <c r="Q45" s="39" t="str">
        <f t="shared" si="0"/>
        <v>No es necesario diligenciar esta celda</v>
      </c>
      <c r="R45" s="39"/>
      <c r="S45" s="39" t="str">
        <f t="shared" si="1"/>
        <v>No es necesario diligenciar esta celda</v>
      </c>
    </row>
    <row r="46" spans="1:19" ht="87" x14ac:dyDescent="0.35">
      <c r="A46" s="40" t="s">
        <v>161</v>
      </c>
      <c r="B46" s="2" t="s">
        <v>131</v>
      </c>
      <c r="C46" s="2" t="s">
        <v>21</v>
      </c>
      <c r="D46" s="2" t="s">
        <v>22</v>
      </c>
      <c r="E46" s="2" t="s">
        <v>22</v>
      </c>
      <c r="F46" s="2" t="s">
        <v>22</v>
      </c>
      <c r="G46" s="2" t="s">
        <v>23</v>
      </c>
      <c r="H46" s="2" t="s">
        <v>162</v>
      </c>
      <c r="I46" s="2" t="s">
        <v>163</v>
      </c>
      <c r="J46" s="5" t="s">
        <v>26</v>
      </c>
      <c r="K46" s="5" t="s">
        <v>114</v>
      </c>
      <c r="L46" s="2" t="s">
        <v>164</v>
      </c>
      <c r="M46" s="28">
        <v>0.95</v>
      </c>
      <c r="N46" s="37">
        <v>0.95</v>
      </c>
      <c r="O46" s="38">
        <v>0.9597</v>
      </c>
      <c r="P46" s="51" t="s">
        <v>165</v>
      </c>
      <c r="Q46" s="39" t="str">
        <f t="shared" si="0"/>
        <v>No es necesario diligenciar esta celda</v>
      </c>
      <c r="R46" s="39"/>
      <c r="S46" s="39" t="str">
        <f t="shared" si="1"/>
        <v>No es necesario diligenciar esta celda</v>
      </c>
    </row>
    <row r="47" spans="1:19" ht="409.5" x14ac:dyDescent="0.35">
      <c r="A47" s="40" t="s">
        <v>166</v>
      </c>
      <c r="B47" s="2" t="s">
        <v>167</v>
      </c>
      <c r="C47" s="2" t="s">
        <v>21</v>
      </c>
      <c r="D47" s="2" t="s">
        <v>168</v>
      </c>
      <c r="E47" s="2" t="s">
        <v>169</v>
      </c>
      <c r="F47" s="2" t="s">
        <v>170</v>
      </c>
      <c r="G47" s="2" t="s">
        <v>171</v>
      </c>
      <c r="H47" s="200" t="s">
        <v>172</v>
      </c>
      <c r="I47" s="200" t="s">
        <v>173</v>
      </c>
      <c r="J47" s="5" t="s">
        <v>44</v>
      </c>
      <c r="K47" s="5" t="s">
        <v>114</v>
      </c>
      <c r="L47" s="2" t="s">
        <v>174</v>
      </c>
      <c r="M47" s="28">
        <v>0.2</v>
      </c>
      <c r="N47" s="5">
        <v>0</v>
      </c>
      <c r="O47" s="5">
        <v>0</v>
      </c>
      <c r="P47" s="52" t="s">
        <v>175</v>
      </c>
      <c r="Q47" s="39" t="str">
        <f t="shared" si="0"/>
        <v>No es necesario diligenciar esta celda</v>
      </c>
      <c r="R47" s="39"/>
      <c r="S47" s="39" t="str">
        <f t="shared" si="1"/>
        <v>No es necesario diligenciar esta celda</v>
      </c>
    </row>
    <row r="48" spans="1:19" ht="409.5" x14ac:dyDescent="0.35">
      <c r="A48" s="40" t="s">
        <v>166</v>
      </c>
      <c r="B48" s="2" t="s">
        <v>167</v>
      </c>
      <c r="C48" s="2" t="s">
        <v>21</v>
      </c>
      <c r="D48" s="2" t="s">
        <v>168</v>
      </c>
      <c r="E48" s="2" t="s">
        <v>169</v>
      </c>
      <c r="F48" s="2" t="s">
        <v>170</v>
      </c>
      <c r="G48" s="2" t="s">
        <v>171</v>
      </c>
      <c r="H48" s="200"/>
      <c r="I48" s="200"/>
      <c r="J48" s="5" t="s">
        <v>44</v>
      </c>
      <c r="K48" s="5" t="s">
        <v>114</v>
      </c>
      <c r="L48" s="2" t="s">
        <v>176</v>
      </c>
      <c r="M48" s="26">
        <v>1</v>
      </c>
      <c r="N48" s="5">
        <v>0</v>
      </c>
      <c r="O48" s="5">
        <v>0</v>
      </c>
      <c r="P48" s="2" t="s">
        <v>177</v>
      </c>
      <c r="Q48" s="39" t="str">
        <f t="shared" si="0"/>
        <v>No es necesario diligenciar esta celda</v>
      </c>
      <c r="R48" s="39"/>
      <c r="S48" s="39" t="str">
        <f t="shared" si="1"/>
        <v>No es necesario diligenciar esta celda</v>
      </c>
    </row>
    <row r="49" spans="1:19" ht="116" x14ac:dyDescent="0.35">
      <c r="A49" s="40" t="s">
        <v>166</v>
      </c>
      <c r="B49" s="2" t="s">
        <v>167</v>
      </c>
      <c r="C49" s="2" t="s">
        <v>21</v>
      </c>
      <c r="D49" s="2" t="s">
        <v>168</v>
      </c>
      <c r="E49" s="2" t="s">
        <v>169</v>
      </c>
      <c r="F49" s="2" t="s">
        <v>170</v>
      </c>
      <c r="G49" s="2" t="s">
        <v>171</v>
      </c>
      <c r="H49" s="200"/>
      <c r="I49" s="200"/>
      <c r="J49" s="5" t="s">
        <v>44</v>
      </c>
      <c r="K49" s="5" t="s">
        <v>114</v>
      </c>
      <c r="L49" s="2" t="s">
        <v>178</v>
      </c>
      <c r="M49" s="26">
        <v>1</v>
      </c>
      <c r="N49" s="5">
        <v>0</v>
      </c>
      <c r="O49" s="5">
        <v>0</v>
      </c>
      <c r="P49" s="2" t="s">
        <v>179</v>
      </c>
      <c r="Q49" s="39" t="str">
        <f t="shared" si="0"/>
        <v>No es necesario diligenciar esta celda</v>
      </c>
      <c r="R49" s="39"/>
      <c r="S49" s="39" t="str">
        <f t="shared" si="1"/>
        <v>No es necesario diligenciar esta celda</v>
      </c>
    </row>
    <row r="50" spans="1:19" ht="101.5" x14ac:dyDescent="0.35">
      <c r="A50" s="40" t="s">
        <v>166</v>
      </c>
      <c r="B50" s="2" t="s">
        <v>167</v>
      </c>
      <c r="C50" s="2" t="s">
        <v>21</v>
      </c>
      <c r="D50" s="2" t="s">
        <v>168</v>
      </c>
      <c r="E50" s="2" t="s">
        <v>169</v>
      </c>
      <c r="F50" s="2" t="s">
        <v>170</v>
      </c>
      <c r="G50" s="2" t="s">
        <v>171</v>
      </c>
      <c r="H50" s="200"/>
      <c r="I50" s="200"/>
      <c r="J50" s="5" t="s">
        <v>44</v>
      </c>
      <c r="K50" s="5" t="s">
        <v>114</v>
      </c>
      <c r="L50" s="2" t="s">
        <v>180</v>
      </c>
      <c r="M50" s="26">
        <v>1</v>
      </c>
      <c r="N50" s="5">
        <v>0</v>
      </c>
      <c r="O50" s="5">
        <v>0</v>
      </c>
      <c r="P50" s="2" t="s">
        <v>181</v>
      </c>
      <c r="Q50" s="39" t="str">
        <f t="shared" si="0"/>
        <v>No es necesario diligenciar esta celda</v>
      </c>
      <c r="R50" s="39"/>
      <c r="S50" s="39" t="str">
        <f t="shared" si="1"/>
        <v>No es necesario diligenciar esta celda</v>
      </c>
    </row>
    <row r="51" spans="1:19" ht="406" x14ac:dyDescent="0.35">
      <c r="A51" s="40" t="s">
        <v>166</v>
      </c>
      <c r="B51" s="2" t="s">
        <v>167</v>
      </c>
      <c r="C51" s="2" t="s">
        <v>21</v>
      </c>
      <c r="D51" s="2" t="s">
        <v>168</v>
      </c>
      <c r="E51" s="2" t="s">
        <v>169</v>
      </c>
      <c r="F51" s="2" t="s">
        <v>170</v>
      </c>
      <c r="G51" s="2" t="s">
        <v>171</v>
      </c>
      <c r="H51" s="200" t="s">
        <v>182</v>
      </c>
      <c r="I51" s="200" t="s">
        <v>183</v>
      </c>
      <c r="J51" s="5" t="s">
        <v>26</v>
      </c>
      <c r="K51" s="5" t="s">
        <v>114</v>
      </c>
      <c r="L51" s="2" t="s">
        <v>184</v>
      </c>
      <c r="M51" s="26">
        <v>1</v>
      </c>
      <c r="N51" s="5">
        <v>0</v>
      </c>
      <c r="O51" s="5">
        <v>0</v>
      </c>
      <c r="P51" s="2" t="s">
        <v>185</v>
      </c>
      <c r="Q51" s="39" t="str">
        <f t="shared" si="0"/>
        <v>No es necesario diligenciar esta celda</v>
      </c>
      <c r="R51" s="39"/>
      <c r="S51" s="39" t="str">
        <f t="shared" si="1"/>
        <v>No es necesario diligenciar esta celda</v>
      </c>
    </row>
    <row r="52" spans="1:19" ht="87" x14ac:dyDescent="0.35">
      <c r="A52" s="40" t="s">
        <v>166</v>
      </c>
      <c r="B52" s="2" t="s">
        <v>167</v>
      </c>
      <c r="C52" s="2" t="s">
        <v>21</v>
      </c>
      <c r="D52" s="2" t="s">
        <v>168</v>
      </c>
      <c r="E52" s="2" t="s">
        <v>169</v>
      </c>
      <c r="F52" s="2" t="s">
        <v>170</v>
      </c>
      <c r="G52" s="2" t="s">
        <v>171</v>
      </c>
      <c r="H52" s="200"/>
      <c r="I52" s="200"/>
      <c r="J52" s="5" t="s">
        <v>26</v>
      </c>
      <c r="K52" s="5" t="s">
        <v>114</v>
      </c>
      <c r="L52" s="2" t="s">
        <v>186</v>
      </c>
      <c r="M52" s="26">
        <v>4</v>
      </c>
      <c r="N52" s="5">
        <v>1</v>
      </c>
      <c r="O52" s="5">
        <v>1</v>
      </c>
      <c r="P52" s="2" t="s">
        <v>187</v>
      </c>
      <c r="Q52" s="39" t="str">
        <f t="shared" si="0"/>
        <v>No es necesario diligenciar esta celda</v>
      </c>
      <c r="R52" s="39"/>
      <c r="S52" s="39" t="str">
        <f t="shared" si="1"/>
        <v>No es necesario diligenciar esta celda</v>
      </c>
    </row>
    <row r="53" spans="1:19" ht="87" x14ac:dyDescent="0.35">
      <c r="A53" s="40" t="s">
        <v>166</v>
      </c>
      <c r="B53" s="2" t="s">
        <v>167</v>
      </c>
      <c r="C53" s="2" t="s">
        <v>21</v>
      </c>
      <c r="D53" s="2" t="s">
        <v>168</v>
      </c>
      <c r="E53" s="2" t="s">
        <v>169</v>
      </c>
      <c r="F53" s="2" t="s">
        <v>170</v>
      </c>
      <c r="G53" s="2" t="s">
        <v>171</v>
      </c>
      <c r="H53" s="200"/>
      <c r="I53" s="200"/>
      <c r="J53" s="5" t="s">
        <v>26</v>
      </c>
      <c r="K53" s="5" t="s">
        <v>114</v>
      </c>
      <c r="L53" s="2" t="s">
        <v>188</v>
      </c>
      <c r="M53" s="26">
        <v>4</v>
      </c>
      <c r="N53" s="5">
        <v>1</v>
      </c>
      <c r="O53" s="5">
        <v>1</v>
      </c>
      <c r="P53" s="2" t="s">
        <v>189</v>
      </c>
      <c r="Q53" s="39" t="str">
        <f t="shared" si="0"/>
        <v>No es necesario diligenciar esta celda</v>
      </c>
      <c r="R53" s="39"/>
      <c r="S53" s="39" t="str">
        <f t="shared" si="1"/>
        <v>No es necesario diligenciar esta celda</v>
      </c>
    </row>
    <row r="54" spans="1:19" ht="45" customHeight="1" x14ac:dyDescent="0.35">
      <c r="A54" s="40" t="s">
        <v>166</v>
      </c>
      <c r="B54" s="2" t="s">
        <v>167</v>
      </c>
      <c r="C54" s="2" t="s">
        <v>21</v>
      </c>
      <c r="D54" s="2" t="s">
        <v>190</v>
      </c>
      <c r="E54" s="2" t="s">
        <v>191</v>
      </c>
      <c r="F54" s="2" t="s">
        <v>192</v>
      </c>
      <c r="G54" s="2" t="s">
        <v>193</v>
      </c>
      <c r="H54" s="200" t="s">
        <v>194</v>
      </c>
      <c r="I54" s="200" t="s">
        <v>195</v>
      </c>
      <c r="J54" s="5" t="s">
        <v>44</v>
      </c>
      <c r="K54" s="5" t="s">
        <v>114</v>
      </c>
      <c r="L54" s="2" t="s">
        <v>196</v>
      </c>
      <c r="M54" s="26">
        <v>1</v>
      </c>
      <c r="N54" s="5">
        <v>0</v>
      </c>
      <c r="O54" s="5">
        <v>0</v>
      </c>
      <c r="P54" s="2" t="s">
        <v>197</v>
      </c>
      <c r="Q54" s="39" t="str">
        <f t="shared" si="0"/>
        <v>No es necesario diligenciar esta celda</v>
      </c>
      <c r="R54" s="39"/>
      <c r="S54" s="39" t="str">
        <f t="shared" si="1"/>
        <v>No es necesario diligenciar esta celda</v>
      </c>
    </row>
    <row r="55" spans="1:19" ht="87" x14ac:dyDescent="0.35">
      <c r="A55" s="40" t="s">
        <v>166</v>
      </c>
      <c r="B55" s="2" t="s">
        <v>167</v>
      </c>
      <c r="C55" s="2" t="s">
        <v>21</v>
      </c>
      <c r="D55" s="2" t="s">
        <v>190</v>
      </c>
      <c r="E55" s="2" t="s">
        <v>191</v>
      </c>
      <c r="F55" s="2" t="s">
        <v>192</v>
      </c>
      <c r="G55" s="2" t="s">
        <v>193</v>
      </c>
      <c r="H55" s="200"/>
      <c r="I55" s="200"/>
      <c r="J55" s="5" t="s">
        <v>44</v>
      </c>
      <c r="K55" s="5" t="s">
        <v>114</v>
      </c>
      <c r="L55" s="2" t="s">
        <v>198</v>
      </c>
      <c r="M55" s="26">
        <v>1</v>
      </c>
      <c r="N55" s="5">
        <v>0</v>
      </c>
      <c r="O55" s="5">
        <v>0</v>
      </c>
      <c r="P55" s="2" t="s">
        <v>199</v>
      </c>
      <c r="Q55" s="39" t="str">
        <f t="shared" si="0"/>
        <v>No es necesario diligenciar esta celda</v>
      </c>
      <c r="R55" s="39"/>
      <c r="S55" s="39" t="str">
        <f t="shared" si="1"/>
        <v>No es necesario diligenciar esta celda</v>
      </c>
    </row>
    <row r="56" spans="1:19" ht="87" x14ac:dyDescent="0.35">
      <c r="A56" s="40" t="s">
        <v>166</v>
      </c>
      <c r="B56" s="2" t="s">
        <v>167</v>
      </c>
      <c r="C56" s="2" t="s">
        <v>21</v>
      </c>
      <c r="D56" s="2" t="s">
        <v>190</v>
      </c>
      <c r="E56" s="2" t="s">
        <v>191</v>
      </c>
      <c r="F56" s="2" t="s">
        <v>192</v>
      </c>
      <c r="G56" s="2" t="s">
        <v>193</v>
      </c>
      <c r="H56" s="200"/>
      <c r="I56" s="200"/>
      <c r="J56" s="5" t="s">
        <v>44</v>
      </c>
      <c r="K56" s="5" t="s">
        <v>114</v>
      </c>
      <c r="L56" s="2" t="s">
        <v>200</v>
      </c>
      <c r="M56" s="26">
        <v>1</v>
      </c>
      <c r="N56" s="5">
        <v>0</v>
      </c>
      <c r="O56" s="5">
        <v>0</v>
      </c>
      <c r="P56" s="2" t="s">
        <v>201</v>
      </c>
      <c r="Q56" s="39" t="str">
        <f t="shared" si="0"/>
        <v>No es necesario diligenciar esta celda</v>
      </c>
      <c r="R56" s="39"/>
      <c r="S56" s="39" t="str">
        <f t="shared" si="1"/>
        <v>No es necesario diligenciar esta celda</v>
      </c>
    </row>
    <row r="57" spans="1:19" ht="232" x14ac:dyDescent="0.35">
      <c r="A57" s="40" t="s">
        <v>166</v>
      </c>
      <c r="B57" s="2" t="s">
        <v>167</v>
      </c>
      <c r="C57" s="2" t="s">
        <v>21</v>
      </c>
      <c r="D57" s="2" t="s">
        <v>190</v>
      </c>
      <c r="E57" s="2" t="s">
        <v>191</v>
      </c>
      <c r="F57" s="2" t="s">
        <v>192</v>
      </c>
      <c r="G57" s="2" t="s">
        <v>193</v>
      </c>
      <c r="H57" s="200" t="s">
        <v>202</v>
      </c>
      <c r="I57" s="200" t="s">
        <v>203</v>
      </c>
      <c r="J57" s="5" t="s">
        <v>26</v>
      </c>
      <c r="K57" s="5" t="s">
        <v>114</v>
      </c>
      <c r="L57" s="2" t="s">
        <v>204</v>
      </c>
      <c r="M57" s="26">
        <v>1</v>
      </c>
      <c r="N57" s="5">
        <v>0</v>
      </c>
      <c r="O57" s="5">
        <v>0</v>
      </c>
      <c r="P57" s="52" t="s">
        <v>205</v>
      </c>
      <c r="Q57" s="39" t="str">
        <f t="shared" si="0"/>
        <v>No es necesario diligenciar esta celda</v>
      </c>
      <c r="R57" s="39"/>
      <c r="S57" s="39" t="str">
        <f t="shared" si="1"/>
        <v>No es necesario diligenciar esta celda</v>
      </c>
    </row>
    <row r="58" spans="1:19" ht="116" x14ac:dyDescent="0.35">
      <c r="A58" s="40" t="s">
        <v>166</v>
      </c>
      <c r="B58" s="2" t="s">
        <v>167</v>
      </c>
      <c r="C58" s="2" t="s">
        <v>21</v>
      </c>
      <c r="D58" s="2" t="s">
        <v>190</v>
      </c>
      <c r="E58" s="2" t="s">
        <v>191</v>
      </c>
      <c r="F58" s="2" t="s">
        <v>192</v>
      </c>
      <c r="G58" s="2" t="s">
        <v>193</v>
      </c>
      <c r="H58" s="200"/>
      <c r="I58" s="200"/>
      <c r="J58" s="5" t="s">
        <v>26</v>
      </c>
      <c r="K58" s="5" t="s">
        <v>114</v>
      </c>
      <c r="L58" s="2" t="s">
        <v>206</v>
      </c>
      <c r="M58" s="26">
        <v>4</v>
      </c>
      <c r="N58" s="5">
        <v>1</v>
      </c>
      <c r="O58" s="5">
        <v>1</v>
      </c>
      <c r="P58" s="2" t="s">
        <v>207</v>
      </c>
      <c r="Q58" s="39" t="str">
        <f t="shared" si="0"/>
        <v>No es necesario diligenciar esta celda</v>
      </c>
      <c r="R58" s="39"/>
      <c r="S58" s="39" t="str">
        <f t="shared" si="1"/>
        <v>No es necesario diligenciar esta celda</v>
      </c>
    </row>
    <row r="59" spans="1:19" ht="159.5" x14ac:dyDescent="0.35">
      <c r="A59" s="40" t="s">
        <v>166</v>
      </c>
      <c r="B59" s="2" t="s">
        <v>167</v>
      </c>
      <c r="C59" s="2" t="s">
        <v>21</v>
      </c>
      <c r="D59" s="2" t="s">
        <v>190</v>
      </c>
      <c r="E59" s="2" t="s">
        <v>191</v>
      </c>
      <c r="F59" s="2" t="s">
        <v>192</v>
      </c>
      <c r="G59" s="2" t="s">
        <v>193</v>
      </c>
      <c r="H59" s="200"/>
      <c r="I59" s="200"/>
      <c r="J59" s="5" t="s">
        <v>26</v>
      </c>
      <c r="K59" s="5" t="s">
        <v>114</v>
      </c>
      <c r="L59" s="2" t="s">
        <v>208</v>
      </c>
      <c r="M59" s="26">
        <v>4</v>
      </c>
      <c r="N59" s="5">
        <v>1</v>
      </c>
      <c r="O59" s="5">
        <v>1</v>
      </c>
      <c r="P59" s="2" t="s">
        <v>209</v>
      </c>
      <c r="Q59" s="39" t="str">
        <f t="shared" si="0"/>
        <v>No es necesario diligenciar esta celda</v>
      </c>
      <c r="R59" s="39"/>
      <c r="S59" s="39" t="str">
        <f t="shared" si="1"/>
        <v>No es necesario diligenciar esta celda</v>
      </c>
    </row>
    <row r="60" spans="1:19" ht="64" x14ac:dyDescent="0.35">
      <c r="A60" s="40" t="s">
        <v>210</v>
      </c>
      <c r="B60" s="2" t="s">
        <v>41</v>
      </c>
      <c r="C60" s="2" t="s">
        <v>21</v>
      </c>
      <c r="D60" s="2" t="s">
        <v>22</v>
      </c>
      <c r="E60" s="2" t="s">
        <v>22</v>
      </c>
      <c r="F60" s="2" t="s">
        <v>22</v>
      </c>
      <c r="G60" s="2" t="s">
        <v>23</v>
      </c>
      <c r="H60" s="200" t="s">
        <v>211</v>
      </c>
      <c r="I60" s="200" t="s">
        <v>212</v>
      </c>
      <c r="J60" s="5" t="s">
        <v>26</v>
      </c>
      <c r="K60" s="5" t="s">
        <v>27</v>
      </c>
      <c r="L60" s="2" t="s">
        <v>213</v>
      </c>
      <c r="M60" s="26">
        <v>200</v>
      </c>
      <c r="N60" s="5">
        <v>30</v>
      </c>
      <c r="O60" s="41">
        <v>64</v>
      </c>
      <c r="P60" s="42" t="s">
        <v>214</v>
      </c>
      <c r="Q60" s="39" t="str">
        <f t="shared" si="0"/>
        <v>No es necesario diligenciar esta celda</v>
      </c>
      <c r="R60" s="39"/>
      <c r="S60" s="39" t="str">
        <f t="shared" si="1"/>
        <v>No es necesario diligenciar esta celda</v>
      </c>
    </row>
    <row r="61" spans="1:19" ht="48" x14ac:dyDescent="0.35">
      <c r="A61" s="40" t="s">
        <v>210</v>
      </c>
      <c r="B61" s="2" t="s">
        <v>41</v>
      </c>
      <c r="C61" s="2" t="s">
        <v>21</v>
      </c>
      <c r="D61" s="2" t="s">
        <v>22</v>
      </c>
      <c r="E61" s="2" t="s">
        <v>22</v>
      </c>
      <c r="F61" s="2" t="s">
        <v>22</v>
      </c>
      <c r="G61" s="2" t="s">
        <v>23</v>
      </c>
      <c r="H61" s="200"/>
      <c r="I61" s="200"/>
      <c r="J61" s="5" t="s">
        <v>26</v>
      </c>
      <c r="K61" s="5" t="s">
        <v>27</v>
      </c>
      <c r="L61" s="2" t="s">
        <v>215</v>
      </c>
      <c r="M61" s="28">
        <v>1</v>
      </c>
      <c r="N61" s="37">
        <v>1</v>
      </c>
      <c r="O61" s="43">
        <v>1</v>
      </c>
      <c r="P61" s="42" t="s">
        <v>216</v>
      </c>
      <c r="Q61" s="39" t="str">
        <f t="shared" si="0"/>
        <v>No es necesario diligenciar esta celda</v>
      </c>
      <c r="R61" s="39"/>
      <c r="S61" s="39" t="str">
        <f t="shared" si="1"/>
        <v>No es necesario diligenciar esta celda</v>
      </c>
    </row>
    <row r="62" spans="1:19" ht="48" x14ac:dyDescent="0.35">
      <c r="A62" s="40" t="s">
        <v>210</v>
      </c>
      <c r="B62" s="2" t="s">
        <v>41</v>
      </c>
      <c r="C62" s="2" t="s">
        <v>21</v>
      </c>
      <c r="D62" s="2" t="s">
        <v>22</v>
      </c>
      <c r="E62" s="2" t="s">
        <v>22</v>
      </c>
      <c r="F62" s="2" t="s">
        <v>22</v>
      </c>
      <c r="G62" s="2" t="s">
        <v>23</v>
      </c>
      <c r="H62" s="200"/>
      <c r="I62" s="200"/>
      <c r="J62" s="5" t="s">
        <v>26</v>
      </c>
      <c r="K62" s="5" t="s">
        <v>27</v>
      </c>
      <c r="L62" s="2" t="s">
        <v>217</v>
      </c>
      <c r="M62" s="28">
        <v>1</v>
      </c>
      <c r="N62" s="37">
        <v>1</v>
      </c>
      <c r="O62" s="43">
        <v>1</v>
      </c>
      <c r="P62" s="42" t="s">
        <v>218</v>
      </c>
      <c r="Q62" s="39" t="str">
        <f t="shared" si="0"/>
        <v>No es necesario diligenciar esta celda</v>
      </c>
      <c r="R62" s="39"/>
      <c r="S62" s="39" t="str">
        <f t="shared" si="1"/>
        <v>No es necesario diligenciar esta celda</v>
      </c>
    </row>
    <row r="63" spans="1:19" ht="80" x14ac:dyDescent="0.35">
      <c r="A63" s="40" t="s">
        <v>210</v>
      </c>
      <c r="B63" s="2" t="s">
        <v>41</v>
      </c>
      <c r="C63" s="2" t="s">
        <v>21</v>
      </c>
      <c r="D63" s="2" t="s">
        <v>22</v>
      </c>
      <c r="E63" s="2" t="s">
        <v>22</v>
      </c>
      <c r="F63" s="2" t="s">
        <v>22</v>
      </c>
      <c r="G63" s="2" t="s">
        <v>23</v>
      </c>
      <c r="H63" s="200" t="s">
        <v>219</v>
      </c>
      <c r="I63" s="200" t="s">
        <v>220</v>
      </c>
      <c r="J63" s="5" t="s">
        <v>26</v>
      </c>
      <c r="K63" s="5" t="s">
        <v>27</v>
      </c>
      <c r="L63" s="2" t="s">
        <v>221</v>
      </c>
      <c r="M63" s="26">
        <v>700</v>
      </c>
      <c r="N63" s="5">
        <v>185</v>
      </c>
      <c r="O63" s="41">
        <v>73</v>
      </c>
      <c r="P63" s="44" t="s">
        <v>222</v>
      </c>
      <c r="Q63" s="39" t="s">
        <v>223</v>
      </c>
      <c r="R63" s="39" t="s">
        <v>48</v>
      </c>
      <c r="S63" s="46" t="s">
        <v>224</v>
      </c>
    </row>
    <row r="64" spans="1:19" ht="64" x14ac:dyDescent="0.35">
      <c r="A64" s="40" t="s">
        <v>210</v>
      </c>
      <c r="B64" s="2" t="s">
        <v>41</v>
      </c>
      <c r="C64" s="2" t="s">
        <v>21</v>
      </c>
      <c r="D64" s="2" t="s">
        <v>22</v>
      </c>
      <c r="E64" s="2" t="s">
        <v>22</v>
      </c>
      <c r="F64" s="2" t="s">
        <v>22</v>
      </c>
      <c r="G64" s="2" t="s">
        <v>23</v>
      </c>
      <c r="H64" s="200"/>
      <c r="I64" s="200"/>
      <c r="J64" s="5" t="s">
        <v>26</v>
      </c>
      <c r="K64" s="5" t="s">
        <v>27</v>
      </c>
      <c r="L64" s="2" t="s">
        <v>225</v>
      </c>
      <c r="M64" s="28">
        <v>0.92</v>
      </c>
      <c r="N64" s="37">
        <v>0.92</v>
      </c>
      <c r="O64" s="43">
        <v>0.92</v>
      </c>
      <c r="P64" s="44" t="s">
        <v>226</v>
      </c>
      <c r="Q64" s="39" t="str">
        <f t="shared" si="0"/>
        <v>No es necesario diligenciar esta celda</v>
      </c>
      <c r="R64" s="39"/>
      <c r="S64" s="39" t="str">
        <f t="shared" si="1"/>
        <v>No es necesario diligenciar esta celda</v>
      </c>
    </row>
    <row r="65" spans="1:19" ht="64" x14ac:dyDescent="0.35">
      <c r="A65" s="40" t="s">
        <v>210</v>
      </c>
      <c r="B65" s="2" t="s">
        <v>41</v>
      </c>
      <c r="C65" s="2" t="s">
        <v>21</v>
      </c>
      <c r="D65" s="2" t="s">
        <v>22</v>
      </c>
      <c r="E65" s="2" t="s">
        <v>22</v>
      </c>
      <c r="F65" s="2" t="s">
        <v>22</v>
      </c>
      <c r="G65" s="2" t="s">
        <v>23</v>
      </c>
      <c r="H65" s="200"/>
      <c r="I65" s="200"/>
      <c r="J65" s="5" t="s">
        <v>26</v>
      </c>
      <c r="K65" s="5" t="s">
        <v>27</v>
      </c>
      <c r="L65" s="2" t="s">
        <v>227</v>
      </c>
      <c r="M65" s="28">
        <v>1</v>
      </c>
      <c r="N65" s="37">
        <v>1</v>
      </c>
      <c r="O65" s="43">
        <v>1</v>
      </c>
      <c r="P65" s="44" t="s">
        <v>228</v>
      </c>
      <c r="Q65" s="39" t="str">
        <f t="shared" si="0"/>
        <v>No es necesario diligenciar esta celda</v>
      </c>
      <c r="R65" s="39"/>
      <c r="S65" s="39" t="str">
        <f t="shared" si="1"/>
        <v>No es necesario diligenciar esta celda</v>
      </c>
    </row>
    <row r="66" spans="1:19" ht="43.5" x14ac:dyDescent="0.35">
      <c r="A66" s="40" t="s">
        <v>210</v>
      </c>
      <c r="B66" s="2" t="s">
        <v>41</v>
      </c>
      <c r="C66" s="2" t="s">
        <v>21</v>
      </c>
      <c r="D66" s="2" t="s">
        <v>22</v>
      </c>
      <c r="E66" s="2" t="s">
        <v>22</v>
      </c>
      <c r="F66" s="2" t="s">
        <v>22</v>
      </c>
      <c r="G66" s="2" t="s">
        <v>23</v>
      </c>
      <c r="H66" s="200" t="s">
        <v>229</v>
      </c>
      <c r="I66" s="200" t="s">
        <v>230</v>
      </c>
      <c r="J66" s="5" t="s">
        <v>26</v>
      </c>
      <c r="K66" s="5" t="s">
        <v>27</v>
      </c>
      <c r="L66" s="2" t="s">
        <v>231</v>
      </c>
      <c r="M66" s="29">
        <v>3722160000</v>
      </c>
      <c r="N66" s="5">
        <f>+M66/4</f>
        <v>930540000</v>
      </c>
      <c r="O66" s="45">
        <v>2696117595</v>
      </c>
      <c r="P66" s="1" t="s">
        <v>232</v>
      </c>
      <c r="Q66" s="39" t="str">
        <f t="shared" ref="Q66:Q127" si="3">+IF(O66&lt;N66,"Escriba cuál fue el cuello de botella que se presento para no lograr el resultado planeado","No es necesario diligenciar esta celda")</f>
        <v>No es necesario diligenciar esta celda</v>
      </c>
      <c r="R66" s="39"/>
      <c r="S66" s="39" t="str">
        <f t="shared" si="1"/>
        <v>No es necesario diligenciar esta celda</v>
      </c>
    </row>
    <row r="67" spans="1:19" ht="43.5" x14ac:dyDescent="0.35">
      <c r="A67" s="40" t="s">
        <v>210</v>
      </c>
      <c r="B67" s="2" t="s">
        <v>41</v>
      </c>
      <c r="C67" s="2" t="s">
        <v>21</v>
      </c>
      <c r="D67" s="2" t="s">
        <v>22</v>
      </c>
      <c r="E67" s="2" t="s">
        <v>22</v>
      </c>
      <c r="F67" s="2" t="s">
        <v>22</v>
      </c>
      <c r="G67" s="2" t="s">
        <v>23</v>
      </c>
      <c r="H67" s="200"/>
      <c r="I67" s="200"/>
      <c r="J67" s="5" t="s">
        <v>26</v>
      </c>
      <c r="K67" s="5" t="s">
        <v>27</v>
      </c>
      <c r="L67" s="2" t="s">
        <v>233</v>
      </c>
      <c r="M67" s="26">
        <v>4</v>
      </c>
      <c r="N67" s="5">
        <v>1</v>
      </c>
      <c r="O67" s="41">
        <v>1</v>
      </c>
      <c r="P67" s="44" t="s">
        <v>234</v>
      </c>
      <c r="Q67" s="39" t="str">
        <f t="shared" si="3"/>
        <v>No es necesario diligenciar esta celda</v>
      </c>
      <c r="R67" s="39"/>
      <c r="S67" s="39" t="str">
        <f t="shared" si="1"/>
        <v>No es necesario diligenciar esta celda</v>
      </c>
    </row>
    <row r="68" spans="1:19" ht="43.5" x14ac:dyDescent="0.35">
      <c r="A68" s="40" t="s">
        <v>210</v>
      </c>
      <c r="B68" s="2" t="s">
        <v>41</v>
      </c>
      <c r="C68" s="2" t="s">
        <v>21</v>
      </c>
      <c r="D68" s="2" t="s">
        <v>22</v>
      </c>
      <c r="E68" s="2" t="s">
        <v>22</v>
      </c>
      <c r="F68" s="2" t="s">
        <v>22</v>
      </c>
      <c r="G68" s="2" t="s">
        <v>23</v>
      </c>
      <c r="H68" s="200"/>
      <c r="I68" s="200"/>
      <c r="J68" s="5" t="s">
        <v>26</v>
      </c>
      <c r="K68" s="5" t="s">
        <v>27</v>
      </c>
      <c r="L68" s="2" t="s">
        <v>235</v>
      </c>
      <c r="M68" s="26">
        <v>1</v>
      </c>
      <c r="N68" s="5">
        <v>0</v>
      </c>
      <c r="O68" s="41">
        <v>0</v>
      </c>
      <c r="P68" s="44" t="s">
        <v>236</v>
      </c>
      <c r="Q68" s="39" t="str">
        <f t="shared" si="3"/>
        <v>No es necesario diligenciar esta celda</v>
      </c>
      <c r="R68" s="39"/>
      <c r="S68" s="39" t="str">
        <f t="shared" ref="S68:S127" si="4">+IF(Q68="No es necesario diligenciar esta celda","No es necesario diligenciar esta celda","Favor escriba cuál va a ser el mecanismo de solución para ponerse al día en la ejecución del indicador")</f>
        <v>No es necesario diligenciar esta celda</v>
      </c>
    </row>
    <row r="69" spans="1:19" ht="43.5" x14ac:dyDescent="0.35">
      <c r="A69" s="40" t="s">
        <v>210</v>
      </c>
      <c r="B69" s="2" t="s">
        <v>41</v>
      </c>
      <c r="C69" s="2" t="s">
        <v>21</v>
      </c>
      <c r="D69" s="2" t="s">
        <v>22</v>
      </c>
      <c r="E69" s="2" t="s">
        <v>22</v>
      </c>
      <c r="F69" s="2" t="s">
        <v>22</v>
      </c>
      <c r="G69" s="2" t="s">
        <v>23</v>
      </c>
      <c r="H69" s="200"/>
      <c r="I69" s="200"/>
      <c r="J69" s="5" t="s">
        <v>26</v>
      </c>
      <c r="K69" s="5" t="s">
        <v>27</v>
      </c>
      <c r="L69" s="2" t="s">
        <v>237</v>
      </c>
      <c r="M69" s="26">
        <v>1</v>
      </c>
      <c r="N69" s="5">
        <v>0</v>
      </c>
      <c r="O69" s="41">
        <v>0</v>
      </c>
      <c r="P69" s="44" t="s">
        <v>236</v>
      </c>
      <c r="Q69" s="39" t="str">
        <f t="shared" si="3"/>
        <v>No es necesario diligenciar esta celda</v>
      </c>
      <c r="R69" s="39"/>
      <c r="S69" s="39" t="str">
        <f t="shared" si="4"/>
        <v>No es necesario diligenciar esta celda</v>
      </c>
    </row>
    <row r="70" spans="1:19" ht="43.5" x14ac:dyDescent="0.35">
      <c r="A70" s="40" t="s">
        <v>210</v>
      </c>
      <c r="B70" s="2" t="s">
        <v>41</v>
      </c>
      <c r="C70" s="2" t="s">
        <v>21</v>
      </c>
      <c r="D70" s="2" t="s">
        <v>22</v>
      </c>
      <c r="E70" s="2" t="s">
        <v>22</v>
      </c>
      <c r="F70" s="2" t="s">
        <v>22</v>
      </c>
      <c r="G70" s="2" t="s">
        <v>23</v>
      </c>
      <c r="H70" s="200"/>
      <c r="I70" s="200"/>
      <c r="J70" s="5" t="s">
        <v>26</v>
      </c>
      <c r="K70" s="5" t="s">
        <v>27</v>
      </c>
      <c r="L70" s="2" t="s">
        <v>238</v>
      </c>
      <c r="M70" s="26">
        <v>11</v>
      </c>
      <c r="N70" s="5">
        <v>3</v>
      </c>
      <c r="O70" s="41">
        <v>3</v>
      </c>
      <c r="P70" s="44" t="s">
        <v>239</v>
      </c>
      <c r="Q70" s="39" t="str">
        <f t="shared" si="3"/>
        <v>No es necesario diligenciar esta celda</v>
      </c>
      <c r="R70" s="39"/>
      <c r="S70" s="39" t="str">
        <f t="shared" si="4"/>
        <v>No es necesario diligenciar esta celda</v>
      </c>
    </row>
    <row r="71" spans="1:19" ht="45" customHeight="1" x14ac:dyDescent="0.35">
      <c r="A71" s="40" t="s">
        <v>240</v>
      </c>
      <c r="B71" s="2" t="s">
        <v>241</v>
      </c>
      <c r="C71" s="2"/>
      <c r="D71" s="2" t="s">
        <v>242</v>
      </c>
      <c r="E71" s="2" t="s">
        <v>169</v>
      </c>
      <c r="F71" s="2" t="s">
        <v>243</v>
      </c>
      <c r="G71" s="2" t="s">
        <v>244</v>
      </c>
      <c r="H71" s="2" t="s">
        <v>245</v>
      </c>
      <c r="I71" s="2" t="s">
        <v>246</v>
      </c>
      <c r="J71" s="5" t="s">
        <v>26</v>
      </c>
      <c r="K71" s="5" t="s">
        <v>247</v>
      </c>
      <c r="L71" s="2" t="s">
        <v>248</v>
      </c>
      <c r="M71" s="26">
        <v>4</v>
      </c>
      <c r="N71" s="5">
        <v>2</v>
      </c>
      <c r="O71" s="5">
        <v>2</v>
      </c>
      <c r="P71" s="2" t="s">
        <v>249</v>
      </c>
      <c r="Q71" s="39" t="str">
        <f t="shared" si="3"/>
        <v>No es necesario diligenciar esta celda</v>
      </c>
      <c r="R71" s="39"/>
      <c r="S71" s="39" t="str">
        <f t="shared" si="4"/>
        <v>No es necesario diligenciar esta celda</v>
      </c>
    </row>
    <row r="72" spans="1:19" ht="72.5" x14ac:dyDescent="0.35">
      <c r="A72" s="40" t="s">
        <v>240</v>
      </c>
      <c r="B72" s="2" t="s">
        <v>241</v>
      </c>
      <c r="C72" s="2"/>
      <c r="D72" s="2" t="s">
        <v>242</v>
      </c>
      <c r="E72" s="2" t="s">
        <v>169</v>
      </c>
      <c r="F72" s="2" t="s">
        <v>243</v>
      </c>
      <c r="G72" s="2" t="s">
        <v>244</v>
      </c>
      <c r="H72" s="2" t="s">
        <v>250</v>
      </c>
      <c r="I72" s="2" t="s">
        <v>251</v>
      </c>
      <c r="J72" s="5" t="s">
        <v>26</v>
      </c>
      <c r="K72" s="5" t="s">
        <v>135</v>
      </c>
      <c r="L72" s="2" t="s">
        <v>252</v>
      </c>
      <c r="M72" s="26">
        <v>4</v>
      </c>
      <c r="N72" s="5">
        <v>1</v>
      </c>
      <c r="O72" s="5">
        <v>1</v>
      </c>
      <c r="P72" s="2" t="s">
        <v>253</v>
      </c>
      <c r="Q72" s="39" t="str">
        <f t="shared" si="3"/>
        <v>No es necesario diligenciar esta celda</v>
      </c>
      <c r="R72" s="39"/>
      <c r="S72" s="39" t="str">
        <f t="shared" si="4"/>
        <v>No es necesario diligenciar esta celda</v>
      </c>
    </row>
    <row r="73" spans="1:19" ht="72.5" x14ac:dyDescent="0.35">
      <c r="A73" s="40" t="s">
        <v>240</v>
      </c>
      <c r="B73" s="2" t="s">
        <v>241</v>
      </c>
      <c r="C73" s="2"/>
      <c r="D73" s="2" t="s">
        <v>242</v>
      </c>
      <c r="E73" s="2" t="s">
        <v>169</v>
      </c>
      <c r="F73" s="2" t="s">
        <v>243</v>
      </c>
      <c r="G73" s="2" t="s">
        <v>244</v>
      </c>
      <c r="H73" s="2" t="s">
        <v>254</v>
      </c>
      <c r="I73" s="2" t="s">
        <v>255</v>
      </c>
      <c r="J73" s="5" t="s">
        <v>26</v>
      </c>
      <c r="K73" s="5" t="s">
        <v>135</v>
      </c>
      <c r="L73" s="2" t="s">
        <v>256</v>
      </c>
      <c r="M73" s="26">
        <v>1</v>
      </c>
      <c r="N73" s="5">
        <v>1</v>
      </c>
      <c r="O73" s="5">
        <v>1</v>
      </c>
      <c r="P73" s="2" t="s">
        <v>257</v>
      </c>
      <c r="Q73" s="39" t="str">
        <f t="shared" si="3"/>
        <v>No es necesario diligenciar esta celda</v>
      </c>
      <c r="R73" s="39"/>
      <c r="S73" s="39" t="str">
        <f t="shared" si="4"/>
        <v>No es necesario diligenciar esta celda</v>
      </c>
    </row>
    <row r="74" spans="1:19" ht="87" x14ac:dyDescent="0.35">
      <c r="A74" s="40" t="s">
        <v>258</v>
      </c>
      <c r="B74" s="2" t="s">
        <v>259</v>
      </c>
      <c r="C74" s="2" t="s">
        <v>21</v>
      </c>
      <c r="D74" s="2" t="s">
        <v>22</v>
      </c>
      <c r="E74" s="2" t="s">
        <v>22</v>
      </c>
      <c r="F74" s="2" t="s">
        <v>22</v>
      </c>
      <c r="G74" s="2" t="s">
        <v>23</v>
      </c>
      <c r="H74" s="200" t="s">
        <v>260</v>
      </c>
      <c r="I74" s="200" t="s">
        <v>261</v>
      </c>
      <c r="J74" s="5" t="s">
        <v>26</v>
      </c>
      <c r="K74" s="5" t="s">
        <v>114</v>
      </c>
      <c r="L74" s="2" t="s">
        <v>262</v>
      </c>
      <c r="M74" s="26">
        <v>1</v>
      </c>
      <c r="N74" s="5">
        <v>0</v>
      </c>
      <c r="O74" s="5">
        <v>0</v>
      </c>
      <c r="P74" s="48" t="s">
        <v>263</v>
      </c>
      <c r="Q74" s="39" t="str">
        <f t="shared" si="3"/>
        <v>No es necesario diligenciar esta celda</v>
      </c>
      <c r="R74" s="39"/>
      <c r="S74" s="39" t="str">
        <f t="shared" si="4"/>
        <v>No es necesario diligenciar esta celda</v>
      </c>
    </row>
    <row r="75" spans="1:19" ht="87" x14ac:dyDescent="0.35">
      <c r="A75" s="40" t="s">
        <v>258</v>
      </c>
      <c r="B75" s="2" t="s">
        <v>259</v>
      </c>
      <c r="C75" s="2" t="s">
        <v>21</v>
      </c>
      <c r="D75" s="2" t="s">
        <v>22</v>
      </c>
      <c r="E75" s="2" t="s">
        <v>22</v>
      </c>
      <c r="F75" s="2" t="s">
        <v>22</v>
      </c>
      <c r="G75" s="2" t="s">
        <v>23</v>
      </c>
      <c r="H75" s="200"/>
      <c r="I75" s="200"/>
      <c r="J75" s="5" t="s">
        <v>26</v>
      </c>
      <c r="K75" s="5" t="s">
        <v>114</v>
      </c>
      <c r="L75" s="2" t="s">
        <v>264</v>
      </c>
      <c r="M75" s="26">
        <v>4</v>
      </c>
      <c r="N75" s="5">
        <v>1</v>
      </c>
      <c r="O75" s="5">
        <v>1</v>
      </c>
      <c r="P75" s="49" t="s">
        <v>265</v>
      </c>
      <c r="Q75" s="39" t="str">
        <f t="shared" si="3"/>
        <v>No es necesario diligenciar esta celda</v>
      </c>
      <c r="R75" s="39"/>
      <c r="S75" s="39" t="str">
        <f t="shared" si="4"/>
        <v>No es necesario diligenciar esta celda</v>
      </c>
    </row>
    <row r="76" spans="1:19" ht="87" x14ac:dyDescent="0.35">
      <c r="A76" s="40" t="s">
        <v>258</v>
      </c>
      <c r="B76" s="2" t="s">
        <v>259</v>
      </c>
      <c r="C76" s="2" t="s">
        <v>21</v>
      </c>
      <c r="D76" s="2" t="s">
        <v>22</v>
      </c>
      <c r="E76" s="2" t="s">
        <v>22</v>
      </c>
      <c r="F76" s="2" t="s">
        <v>22</v>
      </c>
      <c r="G76" s="2" t="s">
        <v>23</v>
      </c>
      <c r="H76" s="200" t="s">
        <v>266</v>
      </c>
      <c r="I76" s="200" t="s">
        <v>267</v>
      </c>
      <c r="J76" s="5" t="s">
        <v>26</v>
      </c>
      <c r="K76" s="5" t="s">
        <v>45</v>
      </c>
      <c r="L76" s="2" t="s">
        <v>268</v>
      </c>
      <c r="M76" s="26">
        <v>1</v>
      </c>
      <c r="N76" s="5">
        <v>1</v>
      </c>
      <c r="O76" s="5">
        <v>1</v>
      </c>
      <c r="P76" s="48" t="s">
        <v>269</v>
      </c>
      <c r="Q76" s="39" t="str">
        <f t="shared" si="3"/>
        <v>No es necesario diligenciar esta celda</v>
      </c>
      <c r="R76" s="39"/>
      <c r="S76" s="39" t="str">
        <f t="shared" si="4"/>
        <v>No es necesario diligenciar esta celda</v>
      </c>
    </row>
    <row r="77" spans="1:19" ht="87" x14ac:dyDescent="0.35">
      <c r="A77" s="40" t="s">
        <v>258</v>
      </c>
      <c r="B77" s="2" t="s">
        <v>259</v>
      </c>
      <c r="C77" s="2" t="s">
        <v>21</v>
      </c>
      <c r="D77" s="2" t="s">
        <v>22</v>
      </c>
      <c r="E77" s="2" t="s">
        <v>22</v>
      </c>
      <c r="F77" s="2" t="s">
        <v>22</v>
      </c>
      <c r="G77" s="2" t="s">
        <v>23</v>
      </c>
      <c r="H77" s="200"/>
      <c r="I77" s="200"/>
      <c r="J77" s="5" t="s">
        <v>26</v>
      </c>
      <c r="K77" s="5" t="s">
        <v>45</v>
      </c>
      <c r="L77" s="2" t="s">
        <v>270</v>
      </c>
      <c r="M77" s="26">
        <v>2</v>
      </c>
      <c r="N77" s="5">
        <v>0</v>
      </c>
      <c r="O77" s="5">
        <v>0</v>
      </c>
      <c r="P77" s="48" t="s">
        <v>271</v>
      </c>
      <c r="Q77" s="39" t="str">
        <f t="shared" si="3"/>
        <v>No es necesario diligenciar esta celda</v>
      </c>
      <c r="R77" s="39"/>
      <c r="S77" s="39" t="str">
        <f t="shared" si="4"/>
        <v>No es necesario diligenciar esta celda</v>
      </c>
    </row>
    <row r="78" spans="1:19" ht="87" x14ac:dyDescent="0.35">
      <c r="A78" s="40" t="s">
        <v>258</v>
      </c>
      <c r="B78" s="2" t="s">
        <v>259</v>
      </c>
      <c r="C78" s="2" t="s">
        <v>21</v>
      </c>
      <c r="D78" s="2" t="s">
        <v>22</v>
      </c>
      <c r="E78" s="2" t="s">
        <v>22</v>
      </c>
      <c r="F78" s="2" t="s">
        <v>22</v>
      </c>
      <c r="G78" s="2" t="s">
        <v>23</v>
      </c>
      <c r="H78" s="200"/>
      <c r="I78" s="200"/>
      <c r="J78" s="5" t="s">
        <v>26</v>
      </c>
      <c r="K78" s="5" t="s">
        <v>45</v>
      </c>
      <c r="L78" s="2" t="s">
        <v>272</v>
      </c>
      <c r="M78" s="26">
        <v>2</v>
      </c>
      <c r="N78" s="5">
        <v>0</v>
      </c>
      <c r="O78" s="5">
        <v>0</v>
      </c>
      <c r="P78" s="48" t="s">
        <v>273</v>
      </c>
      <c r="Q78" s="39" t="str">
        <f t="shared" si="3"/>
        <v>No es necesario diligenciar esta celda</v>
      </c>
      <c r="R78" s="39"/>
      <c r="S78" s="39" t="str">
        <f t="shared" si="4"/>
        <v>No es necesario diligenciar esta celda</v>
      </c>
    </row>
    <row r="79" spans="1:19" ht="87" x14ac:dyDescent="0.35">
      <c r="A79" s="40" t="s">
        <v>258</v>
      </c>
      <c r="B79" s="2" t="s">
        <v>259</v>
      </c>
      <c r="C79" s="2" t="s">
        <v>21</v>
      </c>
      <c r="D79" s="2" t="s">
        <v>22</v>
      </c>
      <c r="E79" s="2" t="s">
        <v>22</v>
      </c>
      <c r="F79" s="2" t="s">
        <v>22</v>
      </c>
      <c r="G79" s="2" t="s">
        <v>23</v>
      </c>
      <c r="H79" s="200"/>
      <c r="I79" s="200"/>
      <c r="J79" s="5" t="s">
        <v>26</v>
      </c>
      <c r="K79" s="5" t="s">
        <v>45</v>
      </c>
      <c r="L79" s="2" t="s">
        <v>274</v>
      </c>
      <c r="M79" s="26">
        <v>4</v>
      </c>
      <c r="N79" s="5">
        <v>0</v>
      </c>
      <c r="O79" s="5">
        <v>1</v>
      </c>
      <c r="P79" s="48" t="s">
        <v>275</v>
      </c>
      <c r="Q79" s="39" t="str">
        <f t="shared" si="3"/>
        <v>No es necesario diligenciar esta celda</v>
      </c>
      <c r="R79" s="39"/>
      <c r="S79" s="39" t="str">
        <f t="shared" si="4"/>
        <v>No es necesario diligenciar esta celda</v>
      </c>
    </row>
    <row r="80" spans="1:19" ht="87" x14ac:dyDescent="0.35">
      <c r="A80" s="40" t="s">
        <v>258</v>
      </c>
      <c r="B80" s="2" t="s">
        <v>259</v>
      </c>
      <c r="C80" s="2" t="s">
        <v>21</v>
      </c>
      <c r="D80" s="2" t="s">
        <v>22</v>
      </c>
      <c r="E80" s="2" t="s">
        <v>22</v>
      </c>
      <c r="F80" s="2" t="s">
        <v>22</v>
      </c>
      <c r="G80" s="2" t="s">
        <v>23</v>
      </c>
      <c r="H80" s="200" t="s">
        <v>276</v>
      </c>
      <c r="I80" s="200" t="s">
        <v>277</v>
      </c>
      <c r="J80" s="5" t="s">
        <v>26</v>
      </c>
      <c r="K80" s="5" t="s">
        <v>45</v>
      </c>
      <c r="L80" s="2" t="s">
        <v>278</v>
      </c>
      <c r="M80" s="26">
        <v>1</v>
      </c>
      <c r="N80" s="5">
        <v>1</v>
      </c>
      <c r="O80" s="5">
        <v>1</v>
      </c>
      <c r="P80" s="49" t="s">
        <v>279</v>
      </c>
      <c r="Q80" s="39" t="str">
        <f t="shared" si="3"/>
        <v>No es necesario diligenciar esta celda</v>
      </c>
      <c r="R80" s="39"/>
      <c r="S80" s="39" t="str">
        <f t="shared" si="4"/>
        <v>No es necesario diligenciar esta celda</v>
      </c>
    </row>
    <row r="81" spans="1:19" ht="87" x14ac:dyDescent="0.35">
      <c r="A81" s="40" t="s">
        <v>258</v>
      </c>
      <c r="B81" s="2" t="s">
        <v>259</v>
      </c>
      <c r="C81" s="2" t="s">
        <v>21</v>
      </c>
      <c r="D81" s="2" t="s">
        <v>22</v>
      </c>
      <c r="E81" s="2" t="s">
        <v>22</v>
      </c>
      <c r="F81" s="2" t="s">
        <v>22</v>
      </c>
      <c r="G81" s="2" t="s">
        <v>23</v>
      </c>
      <c r="H81" s="200"/>
      <c r="I81" s="200"/>
      <c r="J81" s="5" t="s">
        <v>26</v>
      </c>
      <c r="K81" s="5" t="s">
        <v>45</v>
      </c>
      <c r="L81" s="2" t="s">
        <v>280</v>
      </c>
      <c r="M81" s="26">
        <v>4</v>
      </c>
      <c r="N81" s="5">
        <v>1</v>
      </c>
      <c r="O81" s="5">
        <v>1</v>
      </c>
      <c r="P81" s="48" t="s">
        <v>281</v>
      </c>
      <c r="Q81" s="39" t="str">
        <f t="shared" si="3"/>
        <v>No es necesario diligenciar esta celda</v>
      </c>
      <c r="R81" s="39"/>
      <c r="S81" s="39" t="str">
        <f t="shared" si="4"/>
        <v>No es necesario diligenciar esta celda</v>
      </c>
    </row>
    <row r="82" spans="1:19" ht="87" x14ac:dyDescent="0.35">
      <c r="A82" s="40" t="s">
        <v>258</v>
      </c>
      <c r="B82" s="2" t="s">
        <v>259</v>
      </c>
      <c r="C82" s="2" t="s">
        <v>21</v>
      </c>
      <c r="D82" s="2" t="s">
        <v>22</v>
      </c>
      <c r="E82" s="2" t="s">
        <v>22</v>
      </c>
      <c r="F82" s="2" t="s">
        <v>22</v>
      </c>
      <c r="G82" s="2" t="s">
        <v>23</v>
      </c>
      <c r="H82" s="200"/>
      <c r="I82" s="200"/>
      <c r="J82" s="5" t="s">
        <v>26</v>
      </c>
      <c r="K82" s="5" t="s">
        <v>45</v>
      </c>
      <c r="L82" s="2" t="s">
        <v>282</v>
      </c>
      <c r="M82" s="26">
        <v>4</v>
      </c>
      <c r="N82" s="5">
        <v>1</v>
      </c>
      <c r="O82" s="5">
        <v>1</v>
      </c>
      <c r="P82" s="48" t="s">
        <v>283</v>
      </c>
      <c r="Q82" s="39" t="str">
        <f t="shared" si="3"/>
        <v>No es necesario diligenciar esta celda</v>
      </c>
      <c r="R82" s="39"/>
      <c r="S82" s="39" t="str">
        <f t="shared" si="4"/>
        <v>No es necesario diligenciar esta celda</v>
      </c>
    </row>
    <row r="83" spans="1:19" ht="87" x14ac:dyDescent="0.35">
      <c r="A83" s="40" t="s">
        <v>258</v>
      </c>
      <c r="B83" s="2" t="s">
        <v>259</v>
      </c>
      <c r="C83" s="2" t="s">
        <v>21</v>
      </c>
      <c r="D83" s="2" t="s">
        <v>22</v>
      </c>
      <c r="E83" s="2" t="s">
        <v>22</v>
      </c>
      <c r="F83" s="2" t="s">
        <v>22</v>
      </c>
      <c r="G83" s="2" t="s">
        <v>23</v>
      </c>
      <c r="H83" s="200"/>
      <c r="I83" s="200"/>
      <c r="J83" s="5" t="s">
        <v>26</v>
      </c>
      <c r="K83" s="5" t="s">
        <v>45</v>
      </c>
      <c r="L83" s="2" t="s">
        <v>284</v>
      </c>
      <c r="M83" s="26">
        <v>2</v>
      </c>
      <c r="N83" s="5">
        <v>0</v>
      </c>
      <c r="O83" s="5">
        <v>1</v>
      </c>
      <c r="P83" s="48" t="s">
        <v>285</v>
      </c>
      <c r="Q83" s="39" t="str">
        <f t="shared" si="3"/>
        <v>No es necesario diligenciar esta celda</v>
      </c>
      <c r="R83" s="39"/>
      <c r="S83" s="39" t="str">
        <f t="shared" si="4"/>
        <v>No es necesario diligenciar esta celda</v>
      </c>
    </row>
    <row r="84" spans="1:19" ht="30" customHeight="1" x14ac:dyDescent="0.35">
      <c r="A84" s="40" t="s">
        <v>286</v>
      </c>
      <c r="B84" s="2" t="s">
        <v>20</v>
      </c>
      <c r="C84" s="2" t="s">
        <v>21</v>
      </c>
      <c r="D84" s="2" t="s">
        <v>242</v>
      </c>
      <c r="E84" s="2" t="s">
        <v>169</v>
      </c>
      <c r="F84" s="2" t="s">
        <v>243</v>
      </c>
      <c r="G84" s="2" t="s">
        <v>287</v>
      </c>
      <c r="H84" s="200" t="s">
        <v>288</v>
      </c>
      <c r="I84" s="200" t="s">
        <v>289</v>
      </c>
      <c r="J84" s="5" t="s">
        <v>44</v>
      </c>
      <c r="K84" s="5" t="s">
        <v>27</v>
      </c>
      <c r="L84" s="2" t="s">
        <v>290</v>
      </c>
      <c r="M84" s="26">
        <v>12</v>
      </c>
      <c r="N84" s="5">
        <v>3</v>
      </c>
      <c r="O84" s="5">
        <v>3</v>
      </c>
      <c r="P84" s="2" t="s">
        <v>291</v>
      </c>
      <c r="Q84" s="39" t="str">
        <f t="shared" si="3"/>
        <v>No es necesario diligenciar esta celda</v>
      </c>
      <c r="R84" s="39"/>
      <c r="S84" s="39" t="str">
        <f t="shared" si="4"/>
        <v>No es necesario diligenciar esta celda</v>
      </c>
    </row>
    <row r="85" spans="1:19" ht="72.5" x14ac:dyDescent="0.35">
      <c r="A85" s="40" t="s">
        <v>286</v>
      </c>
      <c r="B85" s="2" t="s">
        <v>20</v>
      </c>
      <c r="C85" s="2" t="s">
        <v>21</v>
      </c>
      <c r="D85" s="2" t="s">
        <v>242</v>
      </c>
      <c r="E85" s="2" t="s">
        <v>169</v>
      </c>
      <c r="F85" s="2" t="s">
        <v>243</v>
      </c>
      <c r="G85" s="2" t="s">
        <v>287</v>
      </c>
      <c r="H85" s="200"/>
      <c r="I85" s="200"/>
      <c r="J85" s="5" t="s">
        <v>44</v>
      </c>
      <c r="K85" s="5" t="s">
        <v>27</v>
      </c>
      <c r="L85" s="2" t="s">
        <v>292</v>
      </c>
      <c r="M85" s="26">
        <v>4</v>
      </c>
      <c r="N85" s="5">
        <v>1</v>
      </c>
      <c r="O85" s="5">
        <v>1</v>
      </c>
      <c r="P85" s="2" t="s">
        <v>293</v>
      </c>
      <c r="Q85" s="39" t="str">
        <f t="shared" si="3"/>
        <v>No es necesario diligenciar esta celda</v>
      </c>
      <c r="R85" s="39"/>
      <c r="S85" s="39" t="str">
        <f t="shared" si="4"/>
        <v>No es necesario diligenciar esta celda</v>
      </c>
    </row>
    <row r="86" spans="1:19" ht="101.5" x14ac:dyDescent="0.35">
      <c r="A86" s="40" t="s">
        <v>286</v>
      </c>
      <c r="B86" s="2" t="s">
        <v>20</v>
      </c>
      <c r="C86" s="2" t="s">
        <v>21</v>
      </c>
      <c r="D86" s="2" t="s">
        <v>242</v>
      </c>
      <c r="E86" s="2" t="s">
        <v>169</v>
      </c>
      <c r="F86" s="2" t="s">
        <v>243</v>
      </c>
      <c r="G86" s="2" t="s">
        <v>287</v>
      </c>
      <c r="H86" s="200"/>
      <c r="I86" s="200"/>
      <c r="J86" s="5" t="s">
        <v>44</v>
      </c>
      <c r="K86" s="5" t="s">
        <v>27</v>
      </c>
      <c r="L86" s="2" t="s">
        <v>294</v>
      </c>
      <c r="M86" s="26">
        <v>2</v>
      </c>
      <c r="N86" s="5">
        <v>0</v>
      </c>
      <c r="O86" s="5">
        <v>0</v>
      </c>
      <c r="P86" s="2" t="s">
        <v>295</v>
      </c>
      <c r="Q86" s="39" t="str">
        <f t="shared" si="3"/>
        <v>No es necesario diligenciar esta celda</v>
      </c>
      <c r="R86" s="39"/>
      <c r="S86" s="39" t="str">
        <f t="shared" si="4"/>
        <v>No es necesario diligenciar esta celda</v>
      </c>
    </row>
    <row r="87" spans="1:19" ht="116" x14ac:dyDescent="0.35">
      <c r="A87" s="40" t="s">
        <v>286</v>
      </c>
      <c r="B87" s="2" t="s">
        <v>20</v>
      </c>
      <c r="C87" s="2" t="s">
        <v>21</v>
      </c>
      <c r="D87" s="2" t="s">
        <v>242</v>
      </c>
      <c r="E87" s="2" t="s">
        <v>169</v>
      </c>
      <c r="F87" s="2" t="s">
        <v>243</v>
      </c>
      <c r="G87" s="2" t="s">
        <v>287</v>
      </c>
      <c r="H87" s="200"/>
      <c r="I87" s="200"/>
      <c r="J87" s="5" t="s">
        <v>44</v>
      </c>
      <c r="K87" s="5" t="s">
        <v>27</v>
      </c>
      <c r="L87" s="2" t="s">
        <v>296</v>
      </c>
      <c r="M87" s="26">
        <v>12</v>
      </c>
      <c r="N87" s="5">
        <v>3</v>
      </c>
      <c r="O87" s="5">
        <v>3</v>
      </c>
      <c r="P87" s="2" t="s">
        <v>297</v>
      </c>
      <c r="Q87" s="39" t="str">
        <f t="shared" si="3"/>
        <v>No es necesario diligenciar esta celda</v>
      </c>
      <c r="R87" s="39"/>
      <c r="S87" s="39" t="str">
        <f t="shared" si="4"/>
        <v>No es necesario diligenciar esta celda</v>
      </c>
    </row>
    <row r="88" spans="1:19" ht="188.5" x14ac:dyDescent="0.35">
      <c r="A88" s="40" t="s">
        <v>286</v>
      </c>
      <c r="B88" s="2" t="s">
        <v>20</v>
      </c>
      <c r="C88" s="2" t="s">
        <v>21</v>
      </c>
      <c r="D88" s="2" t="s">
        <v>242</v>
      </c>
      <c r="E88" s="2" t="s">
        <v>169</v>
      </c>
      <c r="F88" s="2" t="s">
        <v>243</v>
      </c>
      <c r="G88" s="2" t="s">
        <v>287</v>
      </c>
      <c r="H88" s="200"/>
      <c r="I88" s="200"/>
      <c r="J88" s="5" t="s">
        <v>44</v>
      </c>
      <c r="K88" s="5" t="s">
        <v>27</v>
      </c>
      <c r="L88" s="2" t="s">
        <v>298</v>
      </c>
      <c r="M88" s="26">
        <v>12</v>
      </c>
      <c r="N88" s="5">
        <v>3</v>
      </c>
      <c r="O88" s="5">
        <v>0</v>
      </c>
      <c r="P88" s="2" t="s">
        <v>299</v>
      </c>
      <c r="Q88" s="39" t="str">
        <f t="shared" si="3"/>
        <v>Escriba cuál fue el cuello de botella que se presento para no lograr el resultado planeado</v>
      </c>
      <c r="R88" s="39"/>
      <c r="S88" s="39" t="str">
        <f t="shared" si="4"/>
        <v>Favor escriba cuál va a ser el mecanismo de solución para ponerse al día en la ejecución del indicador</v>
      </c>
    </row>
    <row r="89" spans="1:19" ht="116" x14ac:dyDescent="0.35">
      <c r="A89" s="40" t="s">
        <v>286</v>
      </c>
      <c r="B89" s="2" t="s">
        <v>20</v>
      </c>
      <c r="C89" s="2" t="s">
        <v>21</v>
      </c>
      <c r="D89" s="2" t="s">
        <v>242</v>
      </c>
      <c r="E89" s="2" t="s">
        <v>169</v>
      </c>
      <c r="F89" s="2" t="s">
        <v>243</v>
      </c>
      <c r="G89" s="2" t="s">
        <v>287</v>
      </c>
      <c r="H89" s="200"/>
      <c r="I89" s="200"/>
      <c r="J89" s="5" t="s">
        <v>44</v>
      </c>
      <c r="K89" s="5" t="s">
        <v>27</v>
      </c>
      <c r="L89" s="2" t="s">
        <v>300</v>
      </c>
      <c r="M89" s="26">
        <v>4</v>
      </c>
      <c r="N89" s="5">
        <v>1</v>
      </c>
      <c r="O89" s="5">
        <v>1</v>
      </c>
      <c r="P89" s="2" t="s">
        <v>301</v>
      </c>
      <c r="Q89" s="39" t="str">
        <f t="shared" si="3"/>
        <v>No es necesario diligenciar esta celda</v>
      </c>
      <c r="R89" s="39"/>
      <c r="S89" s="39" t="str">
        <f t="shared" si="4"/>
        <v>No es necesario diligenciar esta celda</v>
      </c>
    </row>
    <row r="90" spans="1:19" ht="72.5" x14ac:dyDescent="0.35">
      <c r="A90" s="40" t="s">
        <v>286</v>
      </c>
      <c r="B90" s="2" t="s">
        <v>20</v>
      </c>
      <c r="C90" s="2" t="s">
        <v>21</v>
      </c>
      <c r="D90" s="2" t="s">
        <v>242</v>
      </c>
      <c r="E90" s="2" t="s">
        <v>169</v>
      </c>
      <c r="F90" s="2" t="s">
        <v>243</v>
      </c>
      <c r="G90" s="2" t="s">
        <v>287</v>
      </c>
      <c r="H90" s="200" t="s">
        <v>288</v>
      </c>
      <c r="I90" s="200" t="s">
        <v>302</v>
      </c>
      <c r="J90" s="5" t="s">
        <v>26</v>
      </c>
      <c r="K90" s="5" t="s">
        <v>27</v>
      </c>
      <c r="L90" s="2" t="s">
        <v>303</v>
      </c>
      <c r="M90" s="26">
        <v>1</v>
      </c>
      <c r="N90" s="5">
        <v>0</v>
      </c>
      <c r="O90" s="5">
        <v>0</v>
      </c>
      <c r="P90" s="2" t="s">
        <v>304</v>
      </c>
      <c r="Q90" s="39" t="str">
        <f t="shared" si="3"/>
        <v>No es necesario diligenciar esta celda</v>
      </c>
      <c r="R90" s="39"/>
      <c r="S90" s="39" t="str">
        <f t="shared" si="4"/>
        <v>No es necesario diligenciar esta celda</v>
      </c>
    </row>
    <row r="91" spans="1:19" ht="72.5" x14ac:dyDescent="0.35">
      <c r="A91" s="40" t="s">
        <v>286</v>
      </c>
      <c r="B91" s="2" t="s">
        <v>20</v>
      </c>
      <c r="C91" s="2" t="s">
        <v>21</v>
      </c>
      <c r="D91" s="2" t="s">
        <v>242</v>
      </c>
      <c r="E91" s="2" t="s">
        <v>169</v>
      </c>
      <c r="F91" s="2" t="s">
        <v>243</v>
      </c>
      <c r="G91" s="2" t="s">
        <v>287</v>
      </c>
      <c r="H91" s="200"/>
      <c r="I91" s="200"/>
      <c r="J91" s="5" t="s">
        <v>26</v>
      </c>
      <c r="K91" s="5" t="s">
        <v>27</v>
      </c>
      <c r="L91" s="23" t="s">
        <v>305</v>
      </c>
      <c r="M91" s="30">
        <v>1</v>
      </c>
      <c r="N91" s="5">
        <v>0</v>
      </c>
      <c r="O91" s="5">
        <v>0</v>
      </c>
      <c r="P91" s="2" t="s">
        <v>304</v>
      </c>
      <c r="Q91" s="39" t="str">
        <f t="shared" si="3"/>
        <v>No es necesario diligenciar esta celda</v>
      </c>
      <c r="R91" s="39"/>
      <c r="S91" s="39" t="str">
        <f t="shared" si="4"/>
        <v>No es necesario diligenciar esta celda</v>
      </c>
    </row>
    <row r="92" spans="1:19" ht="101.5" x14ac:dyDescent="0.35">
      <c r="A92" s="40" t="s">
        <v>286</v>
      </c>
      <c r="B92" s="2" t="s">
        <v>20</v>
      </c>
      <c r="C92" s="2" t="s">
        <v>21</v>
      </c>
      <c r="D92" s="2" t="s">
        <v>242</v>
      </c>
      <c r="E92" s="2" t="s">
        <v>169</v>
      </c>
      <c r="F92" s="2" t="s">
        <v>306</v>
      </c>
      <c r="G92" s="2" t="s">
        <v>307</v>
      </c>
      <c r="H92" s="2" t="s">
        <v>308</v>
      </c>
      <c r="I92" s="2" t="s">
        <v>309</v>
      </c>
      <c r="J92" s="5" t="s">
        <v>44</v>
      </c>
      <c r="K92" s="5" t="s">
        <v>27</v>
      </c>
      <c r="L92" s="2" t="s">
        <v>310</v>
      </c>
      <c r="M92" s="31">
        <v>14</v>
      </c>
      <c r="N92" s="5">
        <v>2</v>
      </c>
      <c r="O92" s="5">
        <v>5</v>
      </c>
      <c r="P92" s="2" t="s">
        <v>311</v>
      </c>
      <c r="Q92" s="39" t="str">
        <f t="shared" si="3"/>
        <v>No es necesario diligenciar esta celda</v>
      </c>
      <c r="R92" s="39"/>
      <c r="S92" s="39" t="str">
        <f t="shared" si="4"/>
        <v>No es necesario diligenciar esta celda</v>
      </c>
    </row>
    <row r="93" spans="1:19" ht="72.5" x14ac:dyDescent="0.35">
      <c r="A93" s="40" t="s">
        <v>286</v>
      </c>
      <c r="B93" s="2" t="s">
        <v>20</v>
      </c>
      <c r="C93" s="2" t="s">
        <v>21</v>
      </c>
      <c r="D93" s="2" t="s">
        <v>242</v>
      </c>
      <c r="E93" s="2" t="s">
        <v>169</v>
      </c>
      <c r="F93" s="2" t="s">
        <v>306</v>
      </c>
      <c r="G93" s="2" t="s">
        <v>307</v>
      </c>
      <c r="H93" s="2" t="s">
        <v>312</v>
      </c>
      <c r="I93" s="2" t="s">
        <v>313</v>
      </c>
      <c r="J93" s="5" t="s">
        <v>26</v>
      </c>
      <c r="K93" s="5" t="s">
        <v>27</v>
      </c>
      <c r="L93" s="2" t="s">
        <v>314</v>
      </c>
      <c r="M93" s="32">
        <v>1</v>
      </c>
      <c r="N93" s="5">
        <v>0</v>
      </c>
      <c r="O93" s="5">
        <v>0</v>
      </c>
      <c r="P93" s="2" t="s">
        <v>315</v>
      </c>
      <c r="Q93" s="39" t="str">
        <f t="shared" si="3"/>
        <v>No es necesario diligenciar esta celda</v>
      </c>
      <c r="R93" s="39"/>
      <c r="S93" s="39" t="str">
        <f t="shared" si="4"/>
        <v>No es necesario diligenciar esta celda</v>
      </c>
    </row>
    <row r="94" spans="1:19" ht="87" x14ac:dyDescent="0.35">
      <c r="A94" s="40" t="s">
        <v>286</v>
      </c>
      <c r="B94" s="2" t="s">
        <v>20</v>
      </c>
      <c r="C94" s="2" t="s">
        <v>21</v>
      </c>
      <c r="D94" s="2" t="s">
        <v>22</v>
      </c>
      <c r="E94" s="2" t="s">
        <v>22</v>
      </c>
      <c r="F94" s="2" t="s">
        <v>22</v>
      </c>
      <c r="G94" s="2" t="s">
        <v>23</v>
      </c>
      <c r="H94" s="2" t="s">
        <v>316</v>
      </c>
      <c r="I94" s="2" t="s">
        <v>317</v>
      </c>
      <c r="J94" s="5" t="s">
        <v>26</v>
      </c>
      <c r="K94" s="5" t="s">
        <v>27</v>
      </c>
      <c r="L94" s="2" t="s">
        <v>318</v>
      </c>
      <c r="M94" s="26">
        <v>2000000</v>
      </c>
      <c r="N94" s="5">
        <v>0</v>
      </c>
      <c r="O94" s="5">
        <v>0</v>
      </c>
      <c r="P94" s="2" t="s">
        <v>319</v>
      </c>
      <c r="Q94" s="39" t="str">
        <f t="shared" si="3"/>
        <v>No es necesario diligenciar esta celda</v>
      </c>
      <c r="R94" s="39"/>
      <c r="S94" s="39" t="str">
        <f t="shared" si="4"/>
        <v>No es necesario diligenciar esta celda</v>
      </c>
    </row>
    <row r="95" spans="1:19" ht="116" x14ac:dyDescent="0.35">
      <c r="A95" s="40" t="s">
        <v>286</v>
      </c>
      <c r="B95" s="2" t="s">
        <v>20</v>
      </c>
      <c r="C95" s="2" t="s">
        <v>21</v>
      </c>
      <c r="D95" s="2" t="s">
        <v>22</v>
      </c>
      <c r="E95" s="2" t="s">
        <v>22</v>
      </c>
      <c r="F95" s="2" t="s">
        <v>22</v>
      </c>
      <c r="G95" s="2" t="s">
        <v>23</v>
      </c>
      <c r="H95" s="2" t="s">
        <v>320</v>
      </c>
      <c r="I95" s="2" t="s">
        <v>321</v>
      </c>
      <c r="J95" s="5" t="s">
        <v>26</v>
      </c>
      <c r="K95" s="5" t="s">
        <v>27</v>
      </c>
      <c r="L95" s="2" t="s">
        <v>322</v>
      </c>
      <c r="M95" s="26">
        <v>20</v>
      </c>
      <c r="N95" s="5">
        <v>0</v>
      </c>
      <c r="O95" s="5">
        <v>1</v>
      </c>
      <c r="P95" s="2" t="s">
        <v>323</v>
      </c>
      <c r="Q95" s="39" t="str">
        <f t="shared" si="3"/>
        <v>No es necesario diligenciar esta celda</v>
      </c>
      <c r="R95" s="39"/>
      <c r="S95" s="39" t="str">
        <f t="shared" si="4"/>
        <v>No es necesario diligenciar esta celda</v>
      </c>
    </row>
    <row r="96" spans="1:19" ht="87" x14ac:dyDescent="0.35">
      <c r="A96" s="40" t="s">
        <v>324</v>
      </c>
      <c r="B96" s="2" t="s">
        <v>325</v>
      </c>
      <c r="C96" s="2" t="s">
        <v>21</v>
      </c>
      <c r="D96" s="2" t="s">
        <v>22</v>
      </c>
      <c r="E96" s="2" t="s">
        <v>22</v>
      </c>
      <c r="F96" s="2" t="s">
        <v>22</v>
      </c>
      <c r="G96" s="2" t="s">
        <v>23</v>
      </c>
      <c r="H96" s="200" t="s">
        <v>326</v>
      </c>
      <c r="I96" s="200" t="s">
        <v>327</v>
      </c>
      <c r="J96" s="5" t="s">
        <v>26</v>
      </c>
      <c r="K96" s="5" t="s">
        <v>114</v>
      </c>
      <c r="L96" s="2" t="s">
        <v>328</v>
      </c>
      <c r="M96" s="33" t="s">
        <v>329</v>
      </c>
      <c r="N96" s="38">
        <v>0.86399999999999999</v>
      </c>
      <c r="O96" s="47">
        <v>0.86399999999999999</v>
      </c>
      <c r="P96" s="2" t="s">
        <v>330</v>
      </c>
      <c r="Q96" s="39" t="str">
        <f t="shared" si="3"/>
        <v>No es necesario diligenciar esta celda</v>
      </c>
      <c r="R96" s="39"/>
      <c r="S96" s="39" t="str">
        <f t="shared" si="4"/>
        <v>No es necesario diligenciar esta celda</v>
      </c>
    </row>
    <row r="97" spans="1:19" ht="87" x14ac:dyDescent="0.35">
      <c r="A97" s="40" t="s">
        <v>324</v>
      </c>
      <c r="B97" s="2" t="s">
        <v>325</v>
      </c>
      <c r="C97" s="2" t="s">
        <v>21</v>
      </c>
      <c r="D97" s="2" t="s">
        <v>22</v>
      </c>
      <c r="E97" s="2" t="s">
        <v>22</v>
      </c>
      <c r="F97" s="2" t="s">
        <v>22</v>
      </c>
      <c r="G97" s="2" t="s">
        <v>23</v>
      </c>
      <c r="H97" s="200"/>
      <c r="I97" s="200"/>
      <c r="J97" s="5" t="s">
        <v>44</v>
      </c>
      <c r="K97" s="5" t="s">
        <v>114</v>
      </c>
      <c r="L97" s="2" t="s">
        <v>331</v>
      </c>
      <c r="M97" s="28">
        <v>0.9</v>
      </c>
      <c r="N97" s="37">
        <v>0.15</v>
      </c>
      <c r="O97" s="37">
        <v>0.15</v>
      </c>
      <c r="P97" s="2" t="s">
        <v>332</v>
      </c>
      <c r="Q97" s="39" t="str">
        <f t="shared" si="3"/>
        <v>No es necesario diligenciar esta celda</v>
      </c>
      <c r="R97" s="39"/>
      <c r="S97" s="39" t="str">
        <f t="shared" si="4"/>
        <v>No es necesario diligenciar esta celda</v>
      </c>
    </row>
    <row r="98" spans="1:19" ht="87" x14ac:dyDescent="0.35">
      <c r="A98" s="40" t="s">
        <v>324</v>
      </c>
      <c r="B98" s="2" t="s">
        <v>325</v>
      </c>
      <c r="C98" s="2" t="s">
        <v>21</v>
      </c>
      <c r="D98" s="2" t="s">
        <v>22</v>
      </c>
      <c r="E98" s="2" t="s">
        <v>22</v>
      </c>
      <c r="F98" s="2" t="s">
        <v>22</v>
      </c>
      <c r="G98" s="2" t="s">
        <v>23</v>
      </c>
      <c r="H98" s="200"/>
      <c r="I98" s="200"/>
      <c r="J98" s="5" t="s">
        <v>44</v>
      </c>
      <c r="K98" s="5" t="s">
        <v>114</v>
      </c>
      <c r="L98" s="2" t="s">
        <v>333</v>
      </c>
      <c r="M98" s="28">
        <v>0.9</v>
      </c>
      <c r="N98" s="37">
        <v>0.15</v>
      </c>
      <c r="O98" s="37">
        <v>0.15</v>
      </c>
      <c r="P98" s="2" t="s">
        <v>334</v>
      </c>
      <c r="Q98" s="39" t="str">
        <f t="shared" si="3"/>
        <v>No es necesario diligenciar esta celda</v>
      </c>
      <c r="R98" s="39"/>
      <c r="S98" s="39" t="str">
        <f t="shared" si="4"/>
        <v>No es necesario diligenciar esta celda</v>
      </c>
    </row>
    <row r="99" spans="1:19" ht="232" x14ac:dyDescent="0.35">
      <c r="A99" s="40" t="s">
        <v>324</v>
      </c>
      <c r="B99" s="2" t="s">
        <v>325</v>
      </c>
      <c r="C99" s="2" t="s">
        <v>21</v>
      </c>
      <c r="D99" s="2" t="s">
        <v>22</v>
      </c>
      <c r="E99" s="2" t="s">
        <v>22</v>
      </c>
      <c r="F99" s="2" t="s">
        <v>22</v>
      </c>
      <c r="G99" s="2" t="s">
        <v>23</v>
      </c>
      <c r="H99" s="200"/>
      <c r="I99" s="200"/>
      <c r="J99" s="5" t="s">
        <v>44</v>
      </c>
      <c r="K99" s="5" t="s">
        <v>114</v>
      </c>
      <c r="L99" s="2" t="s">
        <v>335</v>
      </c>
      <c r="M99" s="28">
        <v>0.9</v>
      </c>
      <c r="N99" s="37">
        <v>0.15</v>
      </c>
      <c r="O99" s="37">
        <v>0.15</v>
      </c>
      <c r="P99" s="2" t="s">
        <v>336</v>
      </c>
      <c r="Q99" s="39" t="str">
        <f t="shared" si="3"/>
        <v>No es necesario diligenciar esta celda</v>
      </c>
      <c r="R99" s="39"/>
      <c r="S99" s="39" t="str">
        <f t="shared" si="4"/>
        <v>No es necesario diligenciar esta celda</v>
      </c>
    </row>
    <row r="100" spans="1:19" ht="348" x14ac:dyDescent="0.35">
      <c r="A100" s="40" t="s">
        <v>324</v>
      </c>
      <c r="B100" s="2" t="s">
        <v>325</v>
      </c>
      <c r="C100" s="2" t="s">
        <v>21</v>
      </c>
      <c r="D100" s="2" t="s">
        <v>22</v>
      </c>
      <c r="E100" s="2" t="s">
        <v>22</v>
      </c>
      <c r="F100" s="2" t="s">
        <v>22</v>
      </c>
      <c r="G100" s="2" t="s">
        <v>23</v>
      </c>
      <c r="H100" s="200"/>
      <c r="I100" s="200"/>
      <c r="J100" s="5" t="s">
        <v>44</v>
      </c>
      <c r="K100" s="5" t="s">
        <v>114</v>
      </c>
      <c r="L100" s="2" t="s">
        <v>337</v>
      </c>
      <c r="M100" s="28">
        <v>0.9</v>
      </c>
      <c r="N100" s="37">
        <v>0.15</v>
      </c>
      <c r="O100" s="37">
        <v>0.15</v>
      </c>
      <c r="P100" s="2" t="s">
        <v>338</v>
      </c>
      <c r="Q100" s="39" t="str">
        <f t="shared" si="3"/>
        <v>No es necesario diligenciar esta celda</v>
      </c>
      <c r="R100" s="39"/>
      <c r="S100" s="39" t="str">
        <f t="shared" si="4"/>
        <v>No es necesario diligenciar esta celda</v>
      </c>
    </row>
    <row r="101" spans="1:19" ht="87" x14ac:dyDescent="0.35">
      <c r="A101" s="40" t="s">
        <v>324</v>
      </c>
      <c r="B101" s="2" t="s">
        <v>325</v>
      </c>
      <c r="C101" s="2" t="s">
        <v>21</v>
      </c>
      <c r="D101" s="2" t="s">
        <v>22</v>
      </c>
      <c r="E101" s="2" t="s">
        <v>22</v>
      </c>
      <c r="F101" s="2" t="s">
        <v>22</v>
      </c>
      <c r="G101" s="2" t="s">
        <v>23</v>
      </c>
      <c r="H101" s="200"/>
      <c r="I101" s="200"/>
      <c r="J101" s="5" t="s">
        <v>44</v>
      </c>
      <c r="K101" s="5" t="s">
        <v>114</v>
      </c>
      <c r="L101" s="2" t="s">
        <v>339</v>
      </c>
      <c r="M101" s="28">
        <v>1</v>
      </c>
      <c r="N101" s="37">
        <v>0.05</v>
      </c>
      <c r="O101" s="37">
        <v>0.05</v>
      </c>
      <c r="P101" s="2" t="s">
        <v>340</v>
      </c>
      <c r="Q101" s="39" t="str">
        <f t="shared" si="3"/>
        <v>No es necesario diligenciar esta celda</v>
      </c>
      <c r="R101" s="39"/>
      <c r="S101" s="39" t="str">
        <f t="shared" si="4"/>
        <v>No es necesario diligenciar esta celda</v>
      </c>
    </row>
    <row r="102" spans="1:19" ht="101.5" x14ac:dyDescent="0.35">
      <c r="A102" s="40" t="s">
        <v>324</v>
      </c>
      <c r="B102" s="2" t="s">
        <v>325</v>
      </c>
      <c r="C102" s="2" t="s">
        <v>21</v>
      </c>
      <c r="D102" s="2" t="s">
        <v>22</v>
      </c>
      <c r="E102" s="2" t="s">
        <v>22</v>
      </c>
      <c r="F102" s="2" t="s">
        <v>22</v>
      </c>
      <c r="G102" s="2" t="s">
        <v>23</v>
      </c>
      <c r="H102" s="200"/>
      <c r="I102" s="200"/>
      <c r="J102" s="5" t="s">
        <v>44</v>
      </c>
      <c r="K102" s="5" t="s">
        <v>114</v>
      </c>
      <c r="L102" s="2" t="s">
        <v>341</v>
      </c>
      <c r="M102" s="28">
        <v>0.9</v>
      </c>
      <c r="N102" s="38">
        <v>0.25230000000000002</v>
      </c>
      <c r="O102" s="38">
        <v>0.25069999999999998</v>
      </c>
      <c r="P102" s="2" t="s">
        <v>342</v>
      </c>
      <c r="Q102" s="39" t="s">
        <v>343</v>
      </c>
      <c r="R102" s="39" t="s">
        <v>344</v>
      </c>
      <c r="S102" s="39" t="s">
        <v>345</v>
      </c>
    </row>
    <row r="103" spans="1:19" ht="72.5" x14ac:dyDescent="0.35">
      <c r="A103" s="40" t="s">
        <v>346</v>
      </c>
      <c r="B103" s="2" t="s">
        <v>347</v>
      </c>
      <c r="C103" s="2"/>
      <c r="D103" s="2" t="s">
        <v>22</v>
      </c>
      <c r="E103" s="2" t="s">
        <v>22</v>
      </c>
      <c r="F103" s="2" t="s">
        <v>22</v>
      </c>
      <c r="G103" s="2" t="s">
        <v>23</v>
      </c>
      <c r="H103" s="200" t="s">
        <v>348</v>
      </c>
      <c r="I103" s="2" t="s">
        <v>349</v>
      </c>
      <c r="J103" s="5" t="s">
        <v>134</v>
      </c>
      <c r="K103" s="5" t="s">
        <v>350</v>
      </c>
      <c r="L103" s="2" t="s">
        <v>349</v>
      </c>
      <c r="M103" s="26">
        <v>1</v>
      </c>
      <c r="N103" s="5">
        <v>0</v>
      </c>
      <c r="O103" s="5">
        <v>0</v>
      </c>
      <c r="P103" s="2" t="s">
        <v>351</v>
      </c>
      <c r="Q103" s="39" t="str">
        <f t="shared" si="3"/>
        <v>No es necesario diligenciar esta celda</v>
      </c>
      <c r="R103" s="39"/>
      <c r="S103" s="39" t="str">
        <f t="shared" si="4"/>
        <v>No es necesario diligenciar esta celda</v>
      </c>
    </row>
    <row r="104" spans="1:19" ht="87" x14ac:dyDescent="0.35">
      <c r="A104" s="40" t="s">
        <v>346</v>
      </c>
      <c r="B104" s="2" t="s">
        <v>347</v>
      </c>
      <c r="C104" s="2"/>
      <c r="D104" s="2" t="s">
        <v>22</v>
      </c>
      <c r="E104" s="2" t="s">
        <v>22</v>
      </c>
      <c r="F104" s="2" t="s">
        <v>22</v>
      </c>
      <c r="G104" s="2" t="s">
        <v>23</v>
      </c>
      <c r="H104" s="200"/>
      <c r="I104" s="200" t="s">
        <v>352</v>
      </c>
      <c r="J104" s="5" t="s">
        <v>134</v>
      </c>
      <c r="K104" s="5" t="s">
        <v>350</v>
      </c>
      <c r="L104" s="2" t="s">
        <v>353</v>
      </c>
      <c r="M104" s="26">
        <v>5</v>
      </c>
      <c r="N104" s="5">
        <v>0</v>
      </c>
      <c r="O104" s="5">
        <v>4</v>
      </c>
      <c r="P104" s="2" t="s">
        <v>354</v>
      </c>
      <c r="Q104" s="39" t="str">
        <f t="shared" si="3"/>
        <v>No es necesario diligenciar esta celda</v>
      </c>
      <c r="R104" s="39"/>
      <c r="S104" s="39" t="str">
        <f t="shared" si="4"/>
        <v>No es necesario diligenciar esta celda</v>
      </c>
    </row>
    <row r="105" spans="1:19" ht="72.5" x14ac:dyDescent="0.35">
      <c r="A105" s="40" t="s">
        <v>346</v>
      </c>
      <c r="B105" s="2" t="s">
        <v>347</v>
      </c>
      <c r="C105" s="2"/>
      <c r="D105" s="2" t="s">
        <v>22</v>
      </c>
      <c r="E105" s="2" t="s">
        <v>22</v>
      </c>
      <c r="F105" s="2" t="s">
        <v>22</v>
      </c>
      <c r="G105" s="2" t="s">
        <v>23</v>
      </c>
      <c r="H105" s="200"/>
      <c r="I105" s="200"/>
      <c r="J105" s="5" t="s">
        <v>134</v>
      </c>
      <c r="K105" s="5" t="s">
        <v>350</v>
      </c>
      <c r="L105" s="2" t="s">
        <v>355</v>
      </c>
      <c r="M105" s="26">
        <v>8</v>
      </c>
      <c r="N105" s="5">
        <v>0</v>
      </c>
      <c r="O105" s="5">
        <v>0</v>
      </c>
      <c r="P105" s="2" t="s">
        <v>351</v>
      </c>
      <c r="Q105" s="39" t="str">
        <f t="shared" si="3"/>
        <v>No es necesario diligenciar esta celda</v>
      </c>
      <c r="R105" s="39"/>
      <c r="S105" s="39" t="str">
        <f t="shared" si="4"/>
        <v>No es necesario diligenciar esta celda</v>
      </c>
    </row>
    <row r="106" spans="1:19" ht="72.5" x14ac:dyDescent="0.35">
      <c r="A106" s="40" t="s">
        <v>346</v>
      </c>
      <c r="B106" s="2" t="s">
        <v>347</v>
      </c>
      <c r="C106" s="2"/>
      <c r="D106" s="2" t="s">
        <v>22</v>
      </c>
      <c r="E106" s="2" t="s">
        <v>22</v>
      </c>
      <c r="F106" s="2" t="s">
        <v>22</v>
      </c>
      <c r="G106" s="2" t="s">
        <v>23</v>
      </c>
      <c r="H106" s="200"/>
      <c r="I106" s="200"/>
      <c r="J106" s="5" t="s">
        <v>134</v>
      </c>
      <c r="K106" s="5" t="s">
        <v>350</v>
      </c>
      <c r="L106" s="2" t="s">
        <v>356</v>
      </c>
      <c r="M106" s="26">
        <v>2</v>
      </c>
      <c r="N106" s="5">
        <v>0</v>
      </c>
      <c r="O106" s="5">
        <v>0</v>
      </c>
      <c r="P106" s="2" t="s">
        <v>351</v>
      </c>
      <c r="Q106" s="39" t="str">
        <f t="shared" si="3"/>
        <v>No es necesario diligenciar esta celda</v>
      </c>
      <c r="R106" s="39"/>
      <c r="S106" s="39" t="str">
        <f t="shared" si="4"/>
        <v>No es necesario diligenciar esta celda</v>
      </c>
    </row>
    <row r="107" spans="1:19" ht="72.5" x14ac:dyDescent="0.35">
      <c r="A107" s="40" t="s">
        <v>346</v>
      </c>
      <c r="B107" s="2" t="s">
        <v>347</v>
      </c>
      <c r="C107" s="2"/>
      <c r="D107" s="2" t="s">
        <v>22</v>
      </c>
      <c r="E107" s="2" t="s">
        <v>22</v>
      </c>
      <c r="F107" s="2" t="s">
        <v>22</v>
      </c>
      <c r="G107" s="2" t="s">
        <v>23</v>
      </c>
      <c r="H107" s="200"/>
      <c r="I107" s="200"/>
      <c r="J107" s="5" t="s">
        <v>134</v>
      </c>
      <c r="K107" s="5" t="s">
        <v>350</v>
      </c>
      <c r="L107" s="2" t="s">
        <v>357</v>
      </c>
      <c r="M107" s="26">
        <v>6</v>
      </c>
      <c r="N107" s="5">
        <v>0</v>
      </c>
      <c r="O107" s="5">
        <v>6</v>
      </c>
      <c r="P107" s="2" t="s">
        <v>358</v>
      </c>
      <c r="Q107" s="39" t="str">
        <f t="shared" si="3"/>
        <v>No es necesario diligenciar esta celda</v>
      </c>
      <c r="R107" s="39"/>
      <c r="S107" s="39" t="str">
        <f t="shared" si="4"/>
        <v>No es necesario diligenciar esta celda</v>
      </c>
    </row>
    <row r="108" spans="1:19" ht="72.5" x14ac:dyDescent="0.35">
      <c r="A108" s="40" t="s">
        <v>346</v>
      </c>
      <c r="B108" s="2" t="s">
        <v>347</v>
      </c>
      <c r="C108" s="2"/>
      <c r="D108" s="2" t="s">
        <v>22</v>
      </c>
      <c r="E108" s="2" t="s">
        <v>22</v>
      </c>
      <c r="F108" s="2" t="s">
        <v>22</v>
      </c>
      <c r="G108" s="2" t="s">
        <v>23</v>
      </c>
      <c r="H108" s="200"/>
      <c r="I108" s="2" t="s">
        <v>359</v>
      </c>
      <c r="J108" s="5" t="s">
        <v>134</v>
      </c>
      <c r="K108" s="5" t="s">
        <v>350</v>
      </c>
      <c r="L108" s="2" t="s">
        <v>359</v>
      </c>
      <c r="M108" s="26">
        <v>4</v>
      </c>
      <c r="N108" s="5">
        <v>1</v>
      </c>
      <c r="O108" s="53">
        <v>1</v>
      </c>
      <c r="P108" s="2" t="s">
        <v>360</v>
      </c>
      <c r="Q108" s="39" t="str">
        <f t="shared" si="3"/>
        <v>No es necesario diligenciar esta celda</v>
      </c>
      <c r="R108" s="39"/>
      <c r="S108" s="39" t="str">
        <f t="shared" si="4"/>
        <v>No es necesario diligenciar esta celda</v>
      </c>
    </row>
    <row r="109" spans="1:19" ht="101.5" x14ac:dyDescent="0.35">
      <c r="A109" s="40" t="s">
        <v>346</v>
      </c>
      <c r="B109" s="2" t="s">
        <v>347</v>
      </c>
      <c r="C109" s="2"/>
      <c r="D109" s="2" t="s">
        <v>22</v>
      </c>
      <c r="E109" s="2" t="s">
        <v>22</v>
      </c>
      <c r="F109" s="2" t="s">
        <v>22</v>
      </c>
      <c r="G109" s="2" t="s">
        <v>23</v>
      </c>
      <c r="H109" s="200"/>
      <c r="I109" s="2" t="s">
        <v>361</v>
      </c>
      <c r="J109" s="5" t="s">
        <v>134</v>
      </c>
      <c r="K109" s="5" t="s">
        <v>350</v>
      </c>
      <c r="L109" s="2" t="s">
        <v>362</v>
      </c>
      <c r="M109" s="26">
        <v>149</v>
      </c>
      <c r="N109" s="5">
        <v>30</v>
      </c>
      <c r="O109" s="53">
        <v>34</v>
      </c>
      <c r="P109" s="2" t="s">
        <v>363</v>
      </c>
      <c r="Q109" s="39" t="str">
        <f t="shared" si="3"/>
        <v>No es necesario diligenciar esta celda</v>
      </c>
      <c r="R109" s="39"/>
      <c r="S109" s="39" t="str">
        <f t="shared" si="4"/>
        <v>No es necesario diligenciar esta celda</v>
      </c>
    </row>
    <row r="110" spans="1:19" ht="101.5" x14ac:dyDescent="0.35">
      <c r="A110" s="40" t="s">
        <v>364</v>
      </c>
      <c r="B110" s="2" t="s">
        <v>365</v>
      </c>
      <c r="C110" s="2" t="s">
        <v>366</v>
      </c>
      <c r="D110" s="2" t="s">
        <v>168</v>
      </c>
      <c r="E110" s="2" t="s">
        <v>367</v>
      </c>
      <c r="F110" s="2" t="s">
        <v>368</v>
      </c>
      <c r="G110" s="2" t="s">
        <v>369</v>
      </c>
      <c r="H110" s="201" t="s">
        <v>370</v>
      </c>
      <c r="I110" s="201" t="s">
        <v>371</v>
      </c>
      <c r="J110" s="5" t="s">
        <v>44</v>
      </c>
      <c r="K110" s="5" t="s">
        <v>27</v>
      </c>
      <c r="L110" s="24" t="s">
        <v>372</v>
      </c>
      <c r="M110" s="26" t="s">
        <v>373</v>
      </c>
      <c r="N110" s="5">
        <v>0.3</v>
      </c>
      <c r="O110" s="5">
        <v>0.3</v>
      </c>
      <c r="P110" s="2" t="s">
        <v>374</v>
      </c>
      <c r="Q110" s="39" t="str">
        <f t="shared" si="3"/>
        <v>No es necesario diligenciar esta celda</v>
      </c>
      <c r="R110" s="39"/>
      <c r="S110" s="39" t="str">
        <f t="shared" si="4"/>
        <v>No es necesario diligenciar esta celda</v>
      </c>
    </row>
    <row r="111" spans="1:19" ht="290" x14ac:dyDescent="0.35">
      <c r="A111" s="40" t="s">
        <v>364</v>
      </c>
      <c r="B111" s="2" t="s">
        <v>365</v>
      </c>
      <c r="C111" s="2" t="s">
        <v>366</v>
      </c>
      <c r="D111" s="2" t="s">
        <v>168</v>
      </c>
      <c r="E111" s="2" t="s">
        <v>367</v>
      </c>
      <c r="F111" s="2" t="s">
        <v>368</v>
      </c>
      <c r="G111" s="2" t="s">
        <v>369</v>
      </c>
      <c r="H111" s="201"/>
      <c r="I111" s="201"/>
      <c r="J111" s="5" t="s">
        <v>44</v>
      </c>
      <c r="K111" s="5" t="s">
        <v>27</v>
      </c>
      <c r="L111" s="24" t="s">
        <v>375</v>
      </c>
      <c r="M111" s="26" t="s">
        <v>376</v>
      </c>
      <c r="N111" s="5">
        <v>3</v>
      </c>
      <c r="O111" s="5">
        <v>8</v>
      </c>
      <c r="P111" s="2" t="s">
        <v>377</v>
      </c>
      <c r="Q111" s="39" t="str">
        <f t="shared" si="3"/>
        <v>No es necesario diligenciar esta celda</v>
      </c>
      <c r="R111" s="39"/>
      <c r="S111" s="39" t="str">
        <f t="shared" si="4"/>
        <v>No es necesario diligenciar esta celda</v>
      </c>
    </row>
    <row r="112" spans="1:19" ht="101.5" x14ac:dyDescent="0.35">
      <c r="A112" s="40" t="s">
        <v>364</v>
      </c>
      <c r="B112" s="2" t="s">
        <v>365</v>
      </c>
      <c r="C112" s="2" t="s">
        <v>366</v>
      </c>
      <c r="D112" s="2" t="s">
        <v>378</v>
      </c>
      <c r="E112" s="2" t="s">
        <v>379</v>
      </c>
      <c r="F112" s="5" t="s">
        <v>380</v>
      </c>
      <c r="G112" s="6" t="s">
        <v>381</v>
      </c>
      <c r="H112" s="4" t="s">
        <v>382</v>
      </c>
      <c r="I112" s="4" t="s">
        <v>383</v>
      </c>
      <c r="J112" s="5" t="s">
        <v>26</v>
      </c>
      <c r="K112" s="5" t="s">
        <v>247</v>
      </c>
      <c r="L112" s="24" t="s">
        <v>384</v>
      </c>
      <c r="M112" s="26" t="s">
        <v>385</v>
      </c>
      <c r="N112" s="5">
        <v>1</v>
      </c>
      <c r="O112" s="5">
        <v>1</v>
      </c>
      <c r="P112" s="2" t="s">
        <v>386</v>
      </c>
      <c r="Q112" s="39" t="str">
        <f t="shared" si="3"/>
        <v>No es necesario diligenciar esta celda</v>
      </c>
      <c r="R112" s="39"/>
      <c r="S112" s="39" t="str">
        <f t="shared" si="4"/>
        <v>No es necesario diligenciar esta celda</v>
      </c>
    </row>
    <row r="113" spans="1:20" ht="87" x14ac:dyDescent="0.35">
      <c r="A113" s="40" t="s">
        <v>364</v>
      </c>
      <c r="B113" s="2" t="s">
        <v>387</v>
      </c>
      <c r="C113" s="2" t="s">
        <v>366</v>
      </c>
      <c r="D113" s="2" t="s">
        <v>22</v>
      </c>
      <c r="E113" s="2" t="s">
        <v>22</v>
      </c>
      <c r="F113" s="2" t="s">
        <v>22</v>
      </c>
      <c r="G113" s="2" t="s">
        <v>23</v>
      </c>
      <c r="H113" s="4" t="s">
        <v>388</v>
      </c>
      <c r="I113" s="4" t="s">
        <v>389</v>
      </c>
      <c r="J113" s="5" t="s">
        <v>26</v>
      </c>
      <c r="K113" s="5" t="s">
        <v>390</v>
      </c>
      <c r="L113" s="24" t="s">
        <v>391</v>
      </c>
      <c r="M113" s="26" t="s">
        <v>392</v>
      </c>
      <c r="N113" s="37">
        <v>0.25</v>
      </c>
      <c r="O113" s="37">
        <v>0.25</v>
      </c>
      <c r="P113" s="2" t="s">
        <v>393</v>
      </c>
      <c r="Q113" s="39" t="str">
        <f t="shared" si="3"/>
        <v>No es necesario diligenciar esta celda</v>
      </c>
      <c r="R113" s="39"/>
      <c r="S113" s="39" t="str">
        <f t="shared" si="4"/>
        <v>No es necesario diligenciar esta celda</v>
      </c>
    </row>
    <row r="114" spans="1:20" ht="112.5" customHeight="1" x14ac:dyDescent="0.35">
      <c r="A114" s="40" t="s">
        <v>364</v>
      </c>
      <c r="B114" s="2" t="s">
        <v>387</v>
      </c>
      <c r="C114" s="2" t="s">
        <v>366</v>
      </c>
      <c r="D114" s="2" t="s">
        <v>22</v>
      </c>
      <c r="E114" s="2" t="s">
        <v>22</v>
      </c>
      <c r="F114" s="2" t="s">
        <v>22</v>
      </c>
      <c r="G114" s="2" t="s">
        <v>23</v>
      </c>
      <c r="H114" s="4" t="s">
        <v>394</v>
      </c>
      <c r="I114" s="4" t="s">
        <v>395</v>
      </c>
      <c r="J114" s="5" t="s">
        <v>44</v>
      </c>
      <c r="K114" s="5" t="s">
        <v>390</v>
      </c>
      <c r="L114" s="24" t="s">
        <v>396</v>
      </c>
      <c r="M114" s="26" t="s">
        <v>397</v>
      </c>
      <c r="N114" s="37">
        <v>0.25</v>
      </c>
      <c r="O114" s="37">
        <v>0.1</v>
      </c>
      <c r="P114" s="2" t="s">
        <v>398</v>
      </c>
      <c r="Q114" s="4" t="s">
        <v>399</v>
      </c>
      <c r="R114" s="4" t="s">
        <v>48</v>
      </c>
      <c r="S114" s="4" t="s">
        <v>400</v>
      </c>
    </row>
    <row r="115" spans="1:20" ht="58" x14ac:dyDescent="0.35">
      <c r="A115" s="40" t="s">
        <v>364</v>
      </c>
      <c r="B115" s="2" t="s">
        <v>387</v>
      </c>
      <c r="C115" s="2" t="s">
        <v>366</v>
      </c>
      <c r="D115" s="2" t="s">
        <v>22</v>
      </c>
      <c r="E115" s="2" t="s">
        <v>22</v>
      </c>
      <c r="F115" s="2" t="s">
        <v>22</v>
      </c>
      <c r="G115" s="2" t="s">
        <v>23</v>
      </c>
      <c r="H115" s="4" t="s">
        <v>401</v>
      </c>
      <c r="I115" s="2" t="s">
        <v>402</v>
      </c>
      <c r="J115" s="5" t="s">
        <v>26</v>
      </c>
      <c r="K115" s="5" t="s">
        <v>390</v>
      </c>
      <c r="L115" s="24" t="s">
        <v>403</v>
      </c>
      <c r="M115" s="28">
        <v>0.2</v>
      </c>
      <c r="N115" s="37">
        <v>0.05</v>
      </c>
      <c r="O115" s="37">
        <v>0.05</v>
      </c>
      <c r="P115" s="2" t="s">
        <v>404</v>
      </c>
      <c r="Q115" s="39" t="str">
        <f t="shared" si="3"/>
        <v>No es necesario diligenciar esta celda</v>
      </c>
      <c r="R115" s="39"/>
      <c r="S115" s="39" t="str">
        <f t="shared" si="4"/>
        <v>No es necesario diligenciar esta celda</v>
      </c>
    </row>
    <row r="116" spans="1:20" ht="333.5" x14ac:dyDescent="0.35">
      <c r="A116" s="40" t="s">
        <v>364</v>
      </c>
      <c r="B116" s="2" t="s">
        <v>365</v>
      </c>
      <c r="C116" s="2" t="s">
        <v>366</v>
      </c>
      <c r="D116" s="2" t="s">
        <v>190</v>
      </c>
      <c r="E116" s="2" t="s">
        <v>405</v>
      </c>
      <c r="F116" s="2" t="s">
        <v>406</v>
      </c>
      <c r="G116" s="7" t="s">
        <v>407</v>
      </c>
      <c r="H116" s="4" t="s">
        <v>408</v>
      </c>
      <c r="I116" s="4" t="s">
        <v>409</v>
      </c>
      <c r="J116" s="5" t="s">
        <v>44</v>
      </c>
      <c r="K116" s="5" t="s">
        <v>45</v>
      </c>
      <c r="L116" s="24" t="s">
        <v>410</v>
      </c>
      <c r="M116" s="26">
        <v>10</v>
      </c>
      <c r="N116" s="5">
        <v>2</v>
      </c>
      <c r="O116" s="5">
        <v>3</v>
      </c>
      <c r="P116" s="2" t="s">
        <v>411</v>
      </c>
      <c r="Q116" s="39" t="str">
        <f t="shared" si="3"/>
        <v>No es necesario diligenciar esta celda</v>
      </c>
      <c r="R116" s="39"/>
      <c r="S116" s="39" t="str">
        <f t="shared" si="4"/>
        <v>No es necesario diligenciar esta celda</v>
      </c>
    </row>
    <row r="117" spans="1:20" ht="145" x14ac:dyDescent="0.35">
      <c r="A117" s="40" t="s">
        <v>364</v>
      </c>
      <c r="B117" s="2" t="s">
        <v>365</v>
      </c>
      <c r="C117" s="2" t="s">
        <v>366</v>
      </c>
      <c r="D117" s="2" t="s">
        <v>190</v>
      </c>
      <c r="E117" s="4" t="s">
        <v>191</v>
      </c>
      <c r="F117" s="4" t="s">
        <v>192</v>
      </c>
      <c r="G117" s="4" t="s">
        <v>412</v>
      </c>
      <c r="H117" s="201" t="s">
        <v>413</v>
      </c>
      <c r="I117" s="201" t="s">
        <v>414</v>
      </c>
      <c r="J117" s="5" t="s">
        <v>44</v>
      </c>
      <c r="K117" s="5" t="s">
        <v>45</v>
      </c>
      <c r="L117" s="24" t="s">
        <v>415</v>
      </c>
      <c r="M117" s="26">
        <v>10</v>
      </c>
      <c r="N117" s="5">
        <v>2</v>
      </c>
      <c r="O117" s="5">
        <v>2</v>
      </c>
      <c r="P117" s="2" t="s">
        <v>416</v>
      </c>
      <c r="Q117" s="39" t="str">
        <f t="shared" si="3"/>
        <v>No es necesario diligenciar esta celda</v>
      </c>
      <c r="R117" s="39"/>
      <c r="S117" s="39" t="str">
        <f t="shared" si="4"/>
        <v>No es necesario diligenciar esta celda</v>
      </c>
    </row>
    <row r="118" spans="1:20" ht="130.5" x14ac:dyDescent="0.35">
      <c r="A118" s="40" t="s">
        <v>364</v>
      </c>
      <c r="B118" s="2" t="s">
        <v>365</v>
      </c>
      <c r="C118" s="2" t="s">
        <v>366</v>
      </c>
      <c r="D118" s="2" t="s">
        <v>190</v>
      </c>
      <c r="E118" s="4" t="s">
        <v>191</v>
      </c>
      <c r="F118" s="4" t="s">
        <v>192</v>
      </c>
      <c r="G118" s="4" t="s">
        <v>412</v>
      </c>
      <c r="H118" s="201"/>
      <c r="I118" s="201"/>
      <c r="J118" s="5" t="s">
        <v>44</v>
      </c>
      <c r="K118" s="5" t="s">
        <v>45</v>
      </c>
      <c r="L118" s="24" t="s">
        <v>417</v>
      </c>
      <c r="M118" s="26" t="s">
        <v>418</v>
      </c>
      <c r="N118" s="5">
        <v>3.5</v>
      </c>
      <c r="O118" s="5">
        <f>466.666+300</f>
        <v>766.66599999999994</v>
      </c>
      <c r="P118" s="2" t="s">
        <v>419</v>
      </c>
      <c r="Q118" s="39" t="str">
        <f t="shared" si="3"/>
        <v>No es necesario diligenciar esta celda</v>
      </c>
      <c r="R118" s="39"/>
      <c r="S118" s="39" t="str">
        <f t="shared" si="4"/>
        <v>No es necesario diligenciar esta celda</v>
      </c>
    </row>
    <row r="119" spans="1:20" ht="75" customHeight="1" x14ac:dyDescent="0.35">
      <c r="A119" s="40" t="s">
        <v>364</v>
      </c>
      <c r="B119" s="2" t="s">
        <v>365</v>
      </c>
      <c r="C119" s="2" t="s">
        <v>366</v>
      </c>
      <c r="D119" s="2" t="s">
        <v>168</v>
      </c>
      <c r="E119" s="2" t="s">
        <v>367</v>
      </c>
      <c r="F119" s="2" t="s">
        <v>420</v>
      </c>
      <c r="G119" s="2" t="s">
        <v>421</v>
      </c>
      <c r="H119" s="4" t="s">
        <v>422</v>
      </c>
      <c r="I119" s="4" t="s">
        <v>423</v>
      </c>
      <c r="J119" s="5" t="s">
        <v>26</v>
      </c>
      <c r="K119" s="5" t="s">
        <v>247</v>
      </c>
      <c r="L119" s="24" t="s">
        <v>424</v>
      </c>
      <c r="M119" s="26">
        <v>1</v>
      </c>
      <c r="N119" s="5">
        <v>0</v>
      </c>
      <c r="O119" s="5">
        <v>0</v>
      </c>
      <c r="P119" s="2" t="s">
        <v>351</v>
      </c>
      <c r="Q119" s="39" t="str">
        <f t="shared" si="3"/>
        <v>No es necesario diligenciar esta celda</v>
      </c>
      <c r="R119" s="39"/>
      <c r="S119" s="39" t="str">
        <f t="shared" si="4"/>
        <v>No es necesario diligenciar esta celda</v>
      </c>
    </row>
    <row r="120" spans="1:20" ht="217.5" x14ac:dyDescent="0.35">
      <c r="A120" s="40" t="s">
        <v>364</v>
      </c>
      <c r="B120" s="2" t="s">
        <v>365</v>
      </c>
      <c r="C120" s="2" t="s">
        <v>366</v>
      </c>
      <c r="D120" s="2" t="s">
        <v>168</v>
      </c>
      <c r="E120" s="2" t="s">
        <v>367</v>
      </c>
      <c r="F120" s="2" t="s">
        <v>420</v>
      </c>
      <c r="G120" s="2" t="s">
        <v>421</v>
      </c>
      <c r="H120" s="4" t="s">
        <v>425</v>
      </c>
      <c r="I120" s="4" t="s">
        <v>426</v>
      </c>
      <c r="J120" s="5" t="s">
        <v>44</v>
      </c>
      <c r="K120" s="5" t="s">
        <v>247</v>
      </c>
      <c r="L120" s="24" t="s">
        <v>427</v>
      </c>
      <c r="M120" s="28">
        <v>1</v>
      </c>
      <c r="N120" s="37">
        <v>0.2</v>
      </c>
      <c r="O120" s="37">
        <v>0.2</v>
      </c>
      <c r="P120" s="2" t="s">
        <v>428</v>
      </c>
      <c r="Q120" s="39" t="str">
        <f t="shared" si="3"/>
        <v>No es necesario diligenciar esta celda</v>
      </c>
      <c r="R120" s="39"/>
      <c r="S120" s="39" t="str">
        <f t="shared" si="4"/>
        <v>No es necesario diligenciar esta celda</v>
      </c>
    </row>
    <row r="121" spans="1:20" ht="304.5" x14ac:dyDescent="0.35">
      <c r="A121" s="40" t="s">
        <v>364</v>
      </c>
      <c r="B121" s="2" t="s">
        <v>365</v>
      </c>
      <c r="C121" s="2" t="s">
        <v>366</v>
      </c>
      <c r="D121" s="2" t="s">
        <v>168</v>
      </c>
      <c r="E121" s="2" t="s">
        <v>367</v>
      </c>
      <c r="F121" s="2" t="s">
        <v>420</v>
      </c>
      <c r="G121" s="2" t="s">
        <v>421</v>
      </c>
      <c r="H121" s="22" t="s">
        <v>429</v>
      </c>
      <c r="I121" s="22" t="s">
        <v>430</v>
      </c>
      <c r="J121" s="5" t="s">
        <v>44</v>
      </c>
      <c r="K121" s="5" t="s">
        <v>247</v>
      </c>
      <c r="L121" s="57" t="s">
        <v>431</v>
      </c>
      <c r="M121" s="34">
        <v>1</v>
      </c>
      <c r="N121" s="37">
        <v>0.2</v>
      </c>
      <c r="O121" s="37">
        <v>0.2</v>
      </c>
      <c r="P121" s="2" t="s">
        <v>432</v>
      </c>
      <c r="Q121" s="39" t="str">
        <f t="shared" si="3"/>
        <v>No es necesario diligenciar esta celda</v>
      </c>
      <c r="R121" s="39"/>
      <c r="S121" s="39" t="str">
        <f t="shared" si="4"/>
        <v>No es necesario diligenciar esta celda</v>
      </c>
    </row>
    <row r="122" spans="1:20" ht="72.5" x14ac:dyDescent="0.35">
      <c r="A122" s="40" t="s">
        <v>364</v>
      </c>
      <c r="B122" s="2" t="s">
        <v>365</v>
      </c>
      <c r="C122" s="2" t="s">
        <v>366</v>
      </c>
      <c r="D122" s="2" t="s">
        <v>22</v>
      </c>
      <c r="E122" s="2" t="s">
        <v>22</v>
      </c>
      <c r="F122" s="2" t="s">
        <v>22</v>
      </c>
      <c r="G122" s="2" t="s">
        <v>23</v>
      </c>
      <c r="H122" s="4" t="s">
        <v>433</v>
      </c>
      <c r="I122" s="2" t="s">
        <v>434</v>
      </c>
      <c r="J122" s="5" t="s">
        <v>44</v>
      </c>
      <c r="K122" s="5" t="s">
        <v>247</v>
      </c>
      <c r="L122" s="58" t="s">
        <v>435</v>
      </c>
      <c r="M122" s="28">
        <v>0.25</v>
      </c>
      <c r="N122" s="5">
        <v>0</v>
      </c>
      <c r="O122" s="5">
        <v>0</v>
      </c>
      <c r="P122" s="2" t="s">
        <v>351</v>
      </c>
      <c r="Q122" s="39" t="str">
        <f t="shared" si="3"/>
        <v>No es necesario diligenciar esta celda</v>
      </c>
      <c r="R122" s="39"/>
      <c r="S122" s="39" t="str">
        <f t="shared" si="4"/>
        <v>No es necesario diligenciar esta celda</v>
      </c>
    </row>
    <row r="123" spans="1:20" ht="72.5" x14ac:dyDescent="0.35">
      <c r="A123" s="40" t="s">
        <v>364</v>
      </c>
      <c r="B123" s="2" t="s">
        <v>365</v>
      </c>
      <c r="C123" s="2" t="s">
        <v>366</v>
      </c>
      <c r="D123" s="2" t="s">
        <v>22</v>
      </c>
      <c r="E123" s="2" t="s">
        <v>22</v>
      </c>
      <c r="F123" s="2" t="s">
        <v>22</v>
      </c>
      <c r="G123" s="2" t="s">
        <v>23</v>
      </c>
      <c r="H123" s="4" t="s">
        <v>436</v>
      </c>
      <c r="I123" s="2" t="s">
        <v>437</v>
      </c>
      <c r="J123" s="5" t="s">
        <v>26</v>
      </c>
      <c r="K123" s="5" t="s">
        <v>247</v>
      </c>
      <c r="L123" s="59" t="s">
        <v>438</v>
      </c>
      <c r="M123" s="35">
        <v>12</v>
      </c>
      <c r="N123" s="5">
        <v>3</v>
      </c>
      <c r="O123" s="5">
        <v>3</v>
      </c>
      <c r="P123" s="2" t="s">
        <v>439</v>
      </c>
      <c r="Q123" s="39" t="str">
        <f t="shared" si="3"/>
        <v>No es necesario diligenciar esta celda</v>
      </c>
      <c r="R123" s="39"/>
      <c r="S123" s="39" t="str">
        <f t="shared" si="4"/>
        <v>No es necesario diligenciar esta celda</v>
      </c>
    </row>
    <row r="124" spans="1:20" ht="72.5" x14ac:dyDescent="0.35">
      <c r="A124" s="40" t="s">
        <v>364</v>
      </c>
      <c r="B124" s="2" t="s">
        <v>365</v>
      </c>
      <c r="C124" s="2" t="s">
        <v>366</v>
      </c>
      <c r="D124" s="2" t="s">
        <v>22</v>
      </c>
      <c r="E124" s="2" t="s">
        <v>22</v>
      </c>
      <c r="F124" s="2" t="s">
        <v>22</v>
      </c>
      <c r="G124" s="2" t="s">
        <v>23</v>
      </c>
      <c r="H124" s="4" t="s">
        <v>440</v>
      </c>
      <c r="I124" s="2" t="s">
        <v>441</v>
      </c>
      <c r="J124" s="5" t="s">
        <v>134</v>
      </c>
      <c r="K124" s="5" t="s">
        <v>247</v>
      </c>
      <c r="L124" s="59" t="s">
        <v>442</v>
      </c>
      <c r="M124" s="28">
        <v>1</v>
      </c>
      <c r="N124" s="5">
        <v>0</v>
      </c>
      <c r="O124" s="5">
        <v>0</v>
      </c>
      <c r="P124" s="2" t="s">
        <v>351</v>
      </c>
      <c r="Q124" s="39" t="str">
        <f t="shared" si="3"/>
        <v>No es necesario diligenciar esta celda</v>
      </c>
      <c r="R124" s="39"/>
      <c r="S124" s="39" t="str">
        <f t="shared" si="4"/>
        <v>No es necesario diligenciar esta celda</v>
      </c>
    </row>
    <row r="125" spans="1:20" ht="93" customHeight="1" x14ac:dyDescent="0.35">
      <c r="A125" s="40" t="s">
        <v>364</v>
      </c>
      <c r="B125" s="2" t="s">
        <v>365</v>
      </c>
      <c r="C125" s="2" t="s">
        <v>366</v>
      </c>
      <c r="D125" s="2" t="s">
        <v>22</v>
      </c>
      <c r="E125" s="2" t="s">
        <v>22</v>
      </c>
      <c r="F125" s="2" t="s">
        <v>22</v>
      </c>
      <c r="G125" s="2" t="s">
        <v>23</v>
      </c>
      <c r="H125" s="201" t="s">
        <v>443</v>
      </c>
      <c r="I125" s="200" t="s">
        <v>444</v>
      </c>
      <c r="J125" s="5" t="s">
        <v>26</v>
      </c>
      <c r="K125" s="5" t="s">
        <v>247</v>
      </c>
      <c r="L125" s="59" t="s">
        <v>445</v>
      </c>
      <c r="M125" s="26">
        <v>2</v>
      </c>
      <c r="N125" s="5">
        <v>0</v>
      </c>
      <c r="O125" s="5">
        <v>0</v>
      </c>
      <c r="P125" s="2" t="s">
        <v>351</v>
      </c>
      <c r="Q125" s="39" t="str">
        <f t="shared" si="3"/>
        <v>No es necesario diligenciar esta celda</v>
      </c>
      <c r="R125" s="39"/>
      <c r="S125" s="39" t="str">
        <f t="shared" si="4"/>
        <v>No es necesario diligenciar esta celda</v>
      </c>
    </row>
    <row r="126" spans="1:20" ht="93" customHeight="1" x14ac:dyDescent="0.35">
      <c r="A126" s="40" t="s">
        <v>364</v>
      </c>
      <c r="B126" s="2" t="s">
        <v>365</v>
      </c>
      <c r="C126" s="2" t="s">
        <v>366</v>
      </c>
      <c r="D126" s="2" t="s">
        <v>22</v>
      </c>
      <c r="E126" s="2" t="s">
        <v>22</v>
      </c>
      <c r="F126" s="2" t="s">
        <v>22</v>
      </c>
      <c r="G126" s="2" t="s">
        <v>23</v>
      </c>
      <c r="H126" s="201"/>
      <c r="I126" s="200"/>
      <c r="J126" s="5" t="s">
        <v>44</v>
      </c>
      <c r="K126" s="5" t="s">
        <v>390</v>
      </c>
      <c r="L126" s="24" t="s">
        <v>446</v>
      </c>
      <c r="M126" s="5">
        <v>1</v>
      </c>
      <c r="N126" s="5">
        <v>0</v>
      </c>
      <c r="O126" s="5">
        <v>1</v>
      </c>
      <c r="P126" s="42" t="s">
        <v>447</v>
      </c>
      <c r="Q126" s="39" t="str">
        <f t="shared" si="3"/>
        <v>No es necesario diligenciar esta celda</v>
      </c>
      <c r="R126" s="39"/>
      <c r="S126" s="39" t="str">
        <f t="shared" si="4"/>
        <v>No es necesario diligenciar esta celda</v>
      </c>
    </row>
    <row r="127" spans="1:20" ht="93" customHeight="1" x14ac:dyDescent="0.35">
      <c r="A127" s="40" t="s">
        <v>364</v>
      </c>
      <c r="B127" s="2" t="s">
        <v>365</v>
      </c>
      <c r="C127" s="2" t="s">
        <v>366</v>
      </c>
      <c r="D127" s="2" t="s">
        <v>22</v>
      </c>
      <c r="E127" s="2" t="s">
        <v>22</v>
      </c>
      <c r="F127" s="2" t="s">
        <v>22</v>
      </c>
      <c r="G127" s="2" t="s">
        <v>23</v>
      </c>
      <c r="H127" s="201"/>
      <c r="I127" s="200"/>
      <c r="J127" s="5" t="s">
        <v>134</v>
      </c>
      <c r="K127" s="5" t="s">
        <v>247</v>
      </c>
      <c r="L127" s="24" t="s">
        <v>448</v>
      </c>
      <c r="M127" s="37">
        <v>1</v>
      </c>
      <c r="N127" s="37">
        <v>0.1</v>
      </c>
      <c r="O127" s="37">
        <v>0.25</v>
      </c>
      <c r="P127" s="2" t="s">
        <v>449</v>
      </c>
      <c r="Q127" s="39" t="str">
        <f t="shared" si="3"/>
        <v>No es necesario diligenciar esta celda</v>
      </c>
      <c r="R127" s="39"/>
      <c r="S127" s="39" t="str">
        <f t="shared" si="4"/>
        <v>No es necesario diligenciar esta celda</v>
      </c>
    </row>
    <row r="128" spans="1:20" ht="409.5" x14ac:dyDescent="0.35">
      <c r="A128" s="156" t="s">
        <v>466</v>
      </c>
      <c r="B128" s="121" t="s">
        <v>467</v>
      </c>
      <c r="C128" s="84" t="s">
        <v>866</v>
      </c>
      <c r="D128" s="84" t="s">
        <v>469</v>
      </c>
      <c r="E128" s="84" t="s">
        <v>470</v>
      </c>
      <c r="F128" s="84" t="s">
        <v>192</v>
      </c>
      <c r="G128" s="84" t="s">
        <v>471</v>
      </c>
      <c r="H128" s="84" t="s">
        <v>472</v>
      </c>
      <c r="I128" s="84" t="s">
        <v>473</v>
      </c>
      <c r="J128" s="121" t="s">
        <v>44</v>
      </c>
      <c r="K128" s="121" t="s">
        <v>474</v>
      </c>
      <c r="L128" s="84" t="s">
        <v>473</v>
      </c>
      <c r="M128" s="84">
        <v>5000</v>
      </c>
      <c r="N128" s="76">
        <v>500</v>
      </c>
      <c r="O128" s="146">
        <v>0</v>
      </c>
      <c r="P128" s="88" t="s">
        <v>475</v>
      </c>
      <c r="Q128" s="76" t="s">
        <v>476</v>
      </c>
      <c r="R128" s="76" t="s">
        <v>61</v>
      </c>
      <c r="S128" s="76" t="s">
        <v>477</v>
      </c>
      <c r="T128" s="76" t="s">
        <v>478</v>
      </c>
    </row>
    <row r="129" spans="1:20" ht="145" x14ac:dyDescent="0.35">
      <c r="A129" s="156" t="s">
        <v>466</v>
      </c>
      <c r="B129" s="121" t="s">
        <v>467</v>
      </c>
      <c r="C129" s="84" t="s">
        <v>866</v>
      </c>
      <c r="D129" s="84" t="s">
        <v>469</v>
      </c>
      <c r="E129" s="84" t="s">
        <v>470</v>
      </c>
      <c r="F129" s="84" t="s">
        <v>192</v>
      </c>
      <c r="G129" s="84" t="s">
        <v>471</v>
      </c>
      <c r="H129" s="84" t="s">
        <v>479</v>
      </c>
      <c r="I129" s="84" t="s">
        <v>480</v>
      </c>
      <c r="J129" s="121" t="s">
        <v>26</v>
      </c>
      <c r="K129" s="121" t="s">
        <v>474</v>
      </c>
      <c r="L129" s="84" t="s">
        <v>480</v>
      </c>
      <c r="M129" s="84">
        <v>65</v>
      </c>
      <c r="N129" s="76">
        <v>5</v>
      </c>
      <c r="O129" s="61">
        <v>10</v>
      </c>
      <c r="P129" s="88" t="s">
        <v>515</v>
      </c>
      <c r="Q129" s="76" t="s">
        <v>482</v>
      </c>
      <c r="R129" s="76" t="s">
        <v>48</v>
      </c>
      <c r="S129" s="76"/>
      <c r="T129" s="76"/>
    </row>
    <row r="130" spans="1:20" ht="87" x14ac:dyDescent="0.35">
      <c r="A130" s="156" t="s">
        <v>466</v>
      </c>
      <c r="B130" s="121" t="s">
        <v>467</v>
      </c>
      <c r="C130" s="84" t="s">
        <v>866</v>
      </c>
      <c r="D130" s="84" t="s">
        <v>469</v>
      </c>
      <c r="E130" s="84" t="s">
        <v>470</v>
      </c>
      <c r="F130" s="84" t="s">
        <v>192</v>
      </c>
      <c r="G130" s="84" t="s">
        <v>471</v>
      </c>
      <c r="H130" s="84" t="s">
        <v>483</v>
      </c>
      <c r="I130" s="84" t="s">
        <v>484</v>
      </c>
      <c r="J130" s="121" t="s">
        <v>26</v>
      </c>
      <c r="K130" s="121" t="s">
        <v>474</v>
      </c>
      <c r="L130" s="84" t="s">
        <v>484</v>
      </c>
      <c r="M130" s="84">
        <v>4</v>
      </c>
      <c r="N130" s="76">
        <v>0</v>
      </c>
      <c r="O130" s="146">
        <v>0</v>
      </c>
      <c r="P130" s="88" t="s">
        <v>485</v>
      </c>
      <c r="Q130" s="76" t="s">
        <v>486</v>
      </c>
      <c r="R130" s="76" t="s">
        <v>48</v>
      </c>
      <c r="S130" s="76"/>
      <c r="T130" s="76"/>
    </row>
    <row r="131" spans="1:20" ht="87" x14ac:dyDescent="0.35">
      <c r="A131" s="156" t="s">
        <v>466</v>
      </c>
      <c r="B131" s="121" t="s">
        <v>467</v>
      </c>
      <c r="C131" s="84" t="s">
        <v>866</v>
      </c>
      <c r="D131" s="84" t="s">
        <v>469</v>
      </c>
      <c r="E131" s="84" t="s">
        <v>470</v>
      </c>
      <c r="F131" s="84" t="s">
        <v>192</v>
      </c>
      <c r="G131" s="84" t="s">
        <v>471</v>
      </c>
      <c r="H131" s="84" t="s">
        <v>487</v>
      </c>
      <c r="I131" s="84" t="s">
        <v>488</v>
      </c>
      <c r="J131" s="121" t="s">
        <v>44</v>
      </c>
      <c r="K131" s="121" t="s">
        <v>474</v>
      </c>
      <c r="L131" s="84" t="s">
        <v>488</v>
      </c>
      <c r="M131" s="84">
        <v>4</v>
      </c>
      <c r="N131" s="76">
        <v>0</v>
      </c>
      <c r="O131" s="146">
        <v>0</v>
      </c>
      <c r="P131" s="88" t="s">
        <v>485</v>
      </c>
      <c r="Q131" s="76" t="s">
        <v>489</v>
      </c>
      <c r="R131" s="76" t="s">
        <v>48</v>
      </c>
      <c r="S131" s="76"/>
      <c r="T131" s="76"/>
    </row>
    <row r="132" spans="1:20" ht="56" x14ac:dyDescent="0.35">
      <c r="A132" s="156" t="s">
        <v>466</v>
      </c>
      <c r="B132" s="121" t="s">
        <v>467</v>
      </c>
      <c r="C132" s="84" t="s">
        <v>866</v>
      </c>
      <c r="D132" s="84" t="s">
        <v>469</v>
      </c>
      <c r="E132" s="84" t="s">
        <v>470</v>
      </c>
      <c r="F132" s="84" t="s">
        <v>192</v>
      </c>
      <c r="G132" s="84" t="s">
        <v>471</v>
      </c>
      <c r="H132" s="84" t="s">
        <v>490</v>
      </c>
      <c r="I132" s="84" t="s">
        <v>491</v>
      </c>
      <c r="J132" s="121" t="s">
        <v>26</v>
      </c>
      <c r="K132" s="121" t="s">
        <v>474</v>
      </c>
      <c r="L132" s="84" t="s">
        <v>491</v>
      </c>
      <c r="M132" s="84">
        <v>4</v>
      </c>
      <c r="N132" s="76">
        <v>0</v>
      </c>
      <c r="O132" s="146">
        <v>0</v>
      </c>
      <c r="P132" s="88" t="s">
        <v>485</v>
      </c>
      <c r="Q132" s="76"/>
      <c r="R132" s="76" t="s">
        <v>48</v>
      </c>
      <c r="S132" s="76"/>
      <c r="T132" s="76"/>
    </row>
    <row r="133" spans="1:20" ht="43.5" x14ac:dyDescent="0.35">
      <c r="A133" s="156" t="s">
        <v>466</v>
      </c>
      <c r="B133" s="121" t="s">
        <v>467</v>
      </c>
      <c r="C133" s="84" t="s">
        <v>866</v>
      </c>
      <c r="D133" s="84" t="s">
        <v>469</v>
      </c>
      <c r="E133" s="84" t="s">
        <v>470</v>
      </c>
      <c r="F133" s="84" t="s">
        <v>192</v>
      </c>
      <c r="G133" s="84" t="s">
        <v>471</v>
      </c>
      <c r="H133" s="84" t="s">
        <v>492</v>
      </c>
      <c r="I133" s="84" t="s">
        <v>493</v>
      </c>
      <c r="J133" s="121" t="s">
        <v>44</v>
      </c>
      <c r="K133" s="121" t="s">
        <v>474</v>
      </c>
      <c r="L133" s="84" t="s">
        <v>493</v>
      </c>
      <c r="M133" s="84">
        <v>400</v>
      </c>
      <c r="N133" s="76">
        <v>0</v>
      </c>
      <c r="O133" s="146">
        <v>0</v>
      </c>
      <c r="P133" s="88" t="s">
        <v>485</v>
      </c>
      <c r="Q133" s="76"/>
      <c r="R133" s="76" t="s">
        <v>48</v>
      </c>
      <c r="S133" s="76"/>
      <c r="T133" s="76"/>
    </row>
    <row r="134" spans="1:20" ht="101.5" x14ac:dyDescent="0.35">
      <c r="A134" s="156" t="s">
        <v>466</v>
      </c>
      <c r="B134" s="121" t="s">
        <v>467</v>
      </c>
      <c r="C134" s="84" t="s">
        <v>866</v>
      </c>
      <c r="D134" s="84" t="s">
        <v>469</v>
      </c>
      <c r="E134" s="84" t="s">
        <v>470</v>
      </c>
      <c r="F134" s="84" t="s">
        <v>192</v>
      </c>
      <c r="G134" s="84" t="s">
        <v>471</v>
      </c>
      <c r="H134" s="84" t="s">
        <v>494</v>
      </c>
      <c r="I134" s="84" t="s">
        <v>495</v>
      </c>
      <c r="J134" s="121" t="s">
        <v>44</v>
      </c>
      <c r="K134" s="121" t="s">
        <v>474</v>
      </c>
      <c r="L134" s="84" t="s">
        <v>495</v>
      </c>
      <c r="M134" s="84">
        <v>400</v>
      </c>
      <c r="N134" s="76">
        <v>0</v>
      </c>
      <c r="O134" s="61">
        <v>22</v>
      </c>
      <c r="P134" s="88" t="s">
        <v>485</v>
      </c>
      <c r="Q134" s="76" t="s">
        <v>496</v>
      </c>
      <c r="R134" s="76" t="s">
        <v>48</v>
      </c>
      <c r="S134" s="76"/>
      <c r="T134" s="76"/>
    </row>
    <row r="135" spans="1:20" ht="87" x14ac:dyDescent="0.35">
      <c r="A135" s="156" t="s">
        <v>466</v>
      </c>
      <c r="B135" s="121" t="s">
        <v>467</v>
      </c>
      <c r="C135" s="84" t="s">
        <v>866</v>
      </c>
      <c r="D135" s="84" t="s">
        <v>469</v>
      </c>
      <c r="E135" s="84" t="s">
        <v>470</v>
      </c>
      <c r="F135" s="84" t="s">
        <v>192</v>
      </c>
      <c r="G135" s="84" t="s">
        <v>471</v>
      </c>
      <c r="H135" s="84" t="s">
        <v>497</v>
      </c>
      <c r="I135" s="84" t="s">
        <v>498</v>
      </c>
      <c r="J135" s="121" t="s">
        <v>499</v>
      </c>
      <c r="K135" s="121" t="s">
        <v>474</v>
      </c>
      <c r="L135" s="84" t="s">
        <v>498</v>
      </c>
      <c r="M135" s="84">
        <v>55</v>
      </c>
      <c r="N135" s="76">
        <v>0</v>
      </c>
      <c r="O135" s="61">
        <v>0</v>
      </c>
      <c r="P135" s="88" t="s">
        <v>485</v>
      </c>
      <c r="Q135" s="76" t="s">
        <v>500</v>
      </c>
      <c r="R135" s="76" t="s">
        <v>48</v>
      </c>
      <c r="S135" s="76"/>
      <c r="T135" s="76"/>
    </row>
    <row r="136" spans="1:20" ht="116" x14ac:dyDescent="0.35">
      <c r="A136" s="156" t="s">
        <v>466</v>
      </c>
      <c r="B136" s="121" t="s">
        <v>467</v>
      </c>
      <c r="C136" s="84" t="s">
        <v>866</v>
      </c>
      <c r="D136" s="84" t="s">
        <v>469</v>
      </c>
      <c r="E136" s="84" t="s">
        <v>470</v>
      </c>
      <c r="F136" s="84" t="s">
        <v>192</v>
      </c>
      <c r="G136" s="84" t="s">
        <v>471</v>
      </c>
      <c r="H136" s="84" t="s">
        <v>501</v>
      </c>
      <c r="I136" s="84" t="s">
        <v>502</v>
      </c>
      <c r="J136" s="121" t="s">
        <v>26</v>
      </c>
      <c r="K136" s="121" t="s">
        <v>474</v>
      </c>
      <c r="L136" s="84" t="s">
        <v>502</v>
      </c>
      <c r="M136" s="84">
        <v>3800</v>
      </c>
      <c r="N136" s="76">
        <v>0</v>
      </c>
      <c r="O136" s="61">
        <v>0</v>
      </c>
      <c r="P136" s="88" t="s">
        <v>485</v>
      </c>
      <c r="Q136" s="76" t="s">
        <v>503</v>
      </c>
      <c r="R136" s="76" t="s">
        <v>48</v>
      </c>
      <c r="S136" s="76"/>
      <c r="T136" s="76"/>
    </row>
    <row r="137" spans="1:20" ht="72.5" x14ac:dyDescent="0.35">
      <c r="A137" s="156" t="s">
        <v>466</v>
      </c>
      <c r="B137" s="121" t="s">
        <v>467</v>
      </c>
      <c r="C137" s="84" t="s">
        <v>866</v>
      </c>
      <c r="D137" s="84" t="s">
        <v>469</v>
      </c>
      <c r="E137" s="84" t="s">
        <v>470</v>
      </c>
      <c r="F137" s="84" t="s">
        <v>192</v>
      </c>
      <c r="G137" s="84" t="s">
        <v>471</v>
      </c>
      <c r="H137" s="84" t="s">
        <v>504</v>
      </c>
      <c r="I137" s="84" t="s">
        <v>505</v>
      </c>
      <c r="J137" s="121" t="s">
        <v>44</v>
      </c>
      <c r="K137" s="121" t="s">
        <v>474</v>
      </c>
      <c r="L137" s="84" t="s">
        <v>505</v>
      </c>
      <c r="M137" s="84">
        <v>150</v>
      </c>
      <c r="N137" s="76">
        <v>0</v>
      </c>
      <c r="O137" s="61">
        <v>0</v>
      </c>
      <c r="P137" s="88" t="s">
        <v>485</v>
      </c>
      <c r="Q137" s="76" t="s">
        <v>506</v>
      </c>
      <c r="R137" s="76" t="s">
        <v>48</v>
      </c>
      <c r="S137" s="76"/>
      <c r="T137" s="76"/>
    </row>
    <row r="138" spans="1:20" ht="409.5" x14ac:dyDescent="0.35">
      <c r="A138" s="156" t="s">
        <v>466</v>
      </c>
      <c r="B138" s="121" t="s">
        <v>467</v>
      </c>
      <c r="C138" s="84" t="s">
        <v>866</v>
      </c>
      <c r="D138" s="84" t="s">
        <v>469</v>
      </c>
      <c r="E138" s="84" t="s">
        <v>470</v>
      </c>
      <c r="F138" s="84" t="s">
        <v>192</v>
      </c>
      <c r="G138" s="84" t="s">
        <v>471</v>
      </c>
      <c r="H138" s="84" t="s">
        <v>507</v>
      </c>
      <c r="I138" s="84" t="s">
        <v>508</v>
      </c>
      <c r="J138" s="121" t="s">
        <v>26</v>
      </c>
      <c r="K138" s="121" t="s">
        <v>474</v>
      </c>
      <c r="L138" s="84" t="s">
        <v>508</v>
      </c>
      <c r="M138" s="84">
        <v>1050</v>
      </c>
      <c r="N138" s="76">
        <v>250</v>
      </c>
      <c r="O138" s="61">
        <v>73</v>
      </c>
      <c r="P138" s="88" t="s">
        <v>475</v>
      </c>
      <c r="Q138" s="76" t="s">
        <v>509</v>
      </c>
      <c r="R138" s="76" t="s">
        <v>510</v>
      </c>
      <c r="S138" s="76" t="s">
        <v>511</v>
      </c>
      <c r="T138" s="76" t="s">
        <v>512</v>
      </c>
    </row>
    <row r="139" spans="1:20" ht="87" x14ac:dyDescent="0.35">
      <c r="A139" s="156" t="s">
        <v>466</v>
      </c>
      <c r="B139" s="121" t="s">
        <v>467</v>
      </c>
      <c r="C139" s="84" t="s">
        <v>866</v>
      </c>
      <c r="D139" s="84" t="s">
        <v>469</v>
      </c>
      <c r="E139" s="84" t="s">
        <v>470</v>
      </c>
      <c r="F139" s="84" t="s">
        <v>192</v>
      </c>
      <c r="G139" s="84" t="s">
        <v>471</v>
      </c>
      <c r="H139" s="84" t="s">
        <v>513</v>
      </c>
      <c r="I139" s="84" t="s">
        <v>514</v>
      </c>
      <c r="J139" s="121" t="s">
        <v>26</v>
      </c>
      <c r="K139" s="121" t="s">
        <v>474</v>
      </c>
      <c r="L139" s="84" t="s">
        <v>514</v>
      </c>
      <c r="M139" s="84">
        <v>70</v>
      </c>
      <c r="N139" s="76">
        <v>15</v>
      </c>
      <c r="O139" s="61">
        <v>8</v>
      </c>
      <c r="P139" s="88" t="s">
        <v>515</v>
      </c>
      <c r="Q139" s="76" t="s">
        <v>516</v>
      </c>
      <c r="R139" s="76" t="s">
        <v>48</v>
      </c>
      <c r="S139" s="76" t="s">
        <v>48</v>
      </c>
      <c r="T139" s="76" t="s">
        <v>48</v>
      </c>
    </row>
    <row r="140" spans="1:20" ht="409.5" x14ac:dyDescent="0.35">
      <c r="A140" s="156" t="s">
        <v>466</v>
      </c>
      <c r="B140" s="121" t="s">
        <v>467</v>
      </c>
      <c r="C140" s="84" t="s">
        <v>866</v>
      </c>
      <c r="D140" s="84" t="s">
        <v>469</v>
      </c>
      <c r="E140" s="84" t="s">
        <v>470</v>
      </c>
      <c r="F140" s="84" t="s">
        <v>192</v>
      </c>
      <c r="G140" s="84" t="s">
        <v>471</v>
      </c>
      <c r="H140" s="84" t="s">
        <v>517</v>
      </c>
      <c r="I140" s="84" t="s">
        <v>518</v>
      </c>
      <c r="J140" s="121" t="s">
        <v>44</v>
      </c>
      <c r="K140" s="121" t="s">
        <v>474</v>
      </c>
      <c r="L140" s="84" t="s">
        <v>518</v>
      </c>
      <c r="M140" s="84">
        <v>20</v>
      </c>
      <c r="N140" s="76">
        <v>3</v>
      </c>
      <c r="O140" s="61">
        <v>0</v>
      </c>
      <c r="P140" s="88" t="s">
        <v>475</v>
      </c>
      <c r="Q140" s="76" t="s">
        <v>519</v>
      </c>
      <c r="R140" s="76" t="s">
        <v>520</v>
      </c>
      <c r="S140" s="76" t="s">
        <v>521</v>
      </c>
      <c r="T140" s="76" t="s">
        <v>522</v>
      </c>
    </row>
    <row r="141" spans="1:20" ht="56" x14ac:dyDescent="0.35">
      <c r="A141" s="156" t="s">
        <v>466</v>
      </c>
      <c r="B141" s="121" t="s">
        <v>467</v>
      </c>
      <c r="C141" s="84" t="s">
        <v>866</v>
      </c>
      <c r="D141" s="84" t="s">
        <v>469</v>
      </c>
      <c r="E141" s="84" t="s">
        <v>470</v>
      </c>
      <c r="F141" s="84" t="s">
        <v>192</v>
      </c>
      <c r="G141" s="84" t="s">
        <v>471</v>
      </c>
      <c r="H141" s="84" t="s">
        <v>523</v>
      </c>
      <c r="I141" s="84" t="s">
        <v>524</v>
      </c>
      <c r="J141" s="121" t="s">
        <v>44</v>
      </c>
      <c r="K141" s="121" t="s">
        <v>474</v>
      </c>
      <c r="L141" s="84" t="s">
        <v>524</v>
      </c>
      <c r="M141" s="84">
        <v>3000</v>
      </c>
      <c r="N141" s="76">
        <v>0</v>
      </c>
      <c r="O141" s="61">
        <v>0</v>
      </c>
      <c r="P141" s="88" t="s">
        <v>485</v>
      </c>
      <c r="Q141" s="76" t="s">
        <v>525</v>
      </c>
      <c r="R141" s="76" t="s">
        <v>48</v>
      </c>
      <c r="S141" s="76" t="s">
        <v>48</v>
      </c>
      <c r="T141" s="76" t="s">
        <v>48</v>
      </c>
    </row>
    <row r="142" spans="1:20" ht="409.5" x14ac:dyDescent="0.35">
      <c r="A142" s="156" t="s">
        <v>466</v>
      </c>
      <c r="B142" s="121" t="s">
        <v>467</v>
      </c>
      <c r="C142" s="84" t="s">
        <v>866</v>
      </c>
      <c r="D142" s="84" t="s">
        <v>469</v>
      </c>
      <c r="E142" s="84" t="s">
        <v>470</v>
      </c>
      <c r="F142" s="84" t="s">
        <v>192</v>
      </c>
      <c r="G142" s="84" t="s">
        <v>471</v>
      </c>
      <c r="H142" s="84" t="s">
        <v>526</v>
      </c>
      <c r="I142" s="84" t="s">
        <v>527</v>
      </c>
      <c r="J142" s="121" t="s">
        <v>44</v>
      </c>
      <c r="K142" s="121" t="s">
        <v>474</v>
      </c>
      <c r="L142" s="84" t="s">
        <v>527</v>
      </c>
      <c r="M142" s="84">
        <v>5</v>
      </c>
      <c r="N142" s="76">
        <v>0</v>
      </c>
      <c r="O142" s="61">
        <v>0</v>
      </c>
      <c r="P142" s="88" t="s">
        <v>485</v>
      </c>
      <c r="Q142" s="76" t="s">
        <v>528</v>
      </c>
      <c r="R142" s="76" t="s">
        <v>344</v>
      </c>
      <c r="S142" s="76" t="s">
        <v>529</v>
      </c>
      <c r="T142" s="76" t="s">
        <v>530</v>
      </c>
    </row>
    <row r="143" spans="1:20" ht="409.5" x14ac:dyDescent="0.35">
      <c r="A143" s="156" t="s">
        <v>466</v>
      </c>
      <c r="B143" s="121" t="s">
        <v>467</v>
      </c>
      <c r="C143" s="84" t="s">
        <v>866</v>
      </c>
      <c r="D143" s="84" t="s">
        <v>469</v>
      </c>
      <c r="E143" s="84" t="s">
        <v>470</v>
      </c>
      <c r="F143" s="84" t="s">
        <v>192</v>
      </c>
      <c r="G143" s="84" t="s">
        <v>471</v>
      </c>
      <c r="H143" s="84" t="s">
        <v>531</v>
      </c>
      <c r="I143" s="84" t="s">
        <v>532</v>
      </c>
      <c r="J143" s="121" t="s">
        <v>44</v>
      </c>
      <c r="K143" s="121" t="s">
        <v>474</v>
      </c>
      <c r="L143" s="84" t="s">
        <v>532</v>
      </c>
      <c r="M143" s="84">
        <v>50</v>
      </c>
      <c r="N143" s="76">
        <v>5</v>
      </c>
      <c r="O143" s="153">
        <v>0.12</v>
      </c>
      <c r="P143" s="88" t="s">
        <v>515</v>
      </c>
      <c r="Q143" s="76" t="s">
        <v>533</v>
      </c>
      <c r="R143" s="76" t="s">
        <v>510</v>
      </c>
      <c r="S143" s="76" t="s">
        <v>534</v>
      </c>
      <c r="T143" s="76" t="s">
        <v>535</v>
      </c>
    </row>
    <row r="144" spans="1:20" ht="87" x14ac:dyDescent="0.35">
      <c r="A144" s="156" t="s">
        <v>466</v>
      </c>
      <c r="B144" s="121" t="s">
        <v>467</v>
      </c>
      <c r="C144" s="84" t="s">
        <v>866</v>
      </c>
      <c r="D144" s="84" t="s">
        <v>469</v>
      </c>
      <c r="E144" s="84" t="s">
        <v>470</v>
      </c>
      <c r="F144" s="84" t="s">
        <v>192</v>
      </c>
      <c r="G144" s="84" t="s">
        <v>471</v>
      </c>
      <c r="H144" s="84" t="s">
        <v>536</v>
      </c>
      <c r="I144" s="84" t="s">
        <v>537</v>
      </c>
      <c r="J144" s="121" t="s">
        <v>44</v>
      </c>
      <c r="K144" s="121" t="s">
        <v>474</v>
      </c>
      <c r="L144" s="84" t="s">
        <v>537</v>
      </c>
      <c r="M144" s="84">
        <v>15000</v>
      </c>
      <c r="N144" s="76">
        <v>0</v>
      </c>
      <c r="O144" s="61">
        <v>0</v>
      </c>
      <c r="P144" s="88" t="s">
        <v>485</v>
      </c>
      <c r="Q144" s="76" t="s">
        <v>538</v>
      </c>
      <c r="R144" s="76" t="s">
        <v>48</v>
      </c>
      <c r="S144" s="76" t="s">
        <v>48</v>
      </c>
      <c r="T144" s="76" t="s">
        <v>48</v>
      </c>
    </row>
    <row r="145" spans="1:20" ht="72.5" x14ac:dyDescent="0.35">
      <c r="A145" s="156" t="s">
        <v>539</v>
      </c>
      <c r="B145" s="131" t="s">
        <v>540</v>
      </c>
      <c r="C145" s="84" t="s">
        <v>866</v>
      </c>
      <c r="D145" s="84" t="s">
        <v>469</v>
      </c>
      <c r="E145" s="84" t="s">
        <v>470</v>
      </c>
      <c r="F145" s="84" t="s">
        <v>541</v>
      </c>
      <c r="G145" s="84" t="s">
        <v>542</v>
      </c>
      <c r="H145" s="84" t="s">
        <v>543</v>
      </c>
      <c r="I145" s="84" t="s">
        <v>544</v>
      </c>
      <c r="J145" s="130" t="s">
        <v>26</v>
      </c>
      <c r="K145" s="130" t="s">
        <v>247</v>
      </c>
      <c r="L145" s="84" t="s">
        <v>546</v>
      </c>
      <c r="M145" s="123">
        <v>1</v>
      </c>
      <c r="N145" s="76">
        <v>0</v>
      </c>
      <c r="O145" s="145">
        <v>0</v>
      </c>
      <c r="P145" s="133" t="s">
        <v>485</v>
      </c>
      <c r="Q145" s="141" t="s">
        <v>547</v>
      </c>
      <c r="R145" s="130" t="s">
        <v>48</v>
      </c>
      <c r="S145" s="141" t="s">
        <v>548</v>
      </c>
      <c r="T145" s="141" t="s">
        <v>48</v>
      </c>
    </row>
    <row r="146" spans="1:20" ht="43.5" x14ac:dyDescent="0.35">
      <c r="A146" s="156" t="s">
        <v>539</v>
      </c>
      <c r="B146" s="131" t="s">
        <v>540</v>
      </c>
      <c r="C146" s="84" t="s">
        <v>866</v>
      </c>
      <c r="D146" s="84" t="s">
        <v>469</v>
      </c>
      <c r="E146" s="84" t="s">
        <v>470</v>
      </c>
      <c r="F146" s="84" t="s">
        <v>541</v>
      </c>
      <c r="G146" s="84" t="s">
        <v>542</v>
      </c>
      <c r="H146" s="84" t="s">
        <v>549</v>
      </c>
      <c r="I146" s="84" t="s">
        <v>550</v>
      </c>
      <c r="J146" s="130" t="s">
        <v>26</v>
      </c>
      <c r="K146" s="130" t="s">
        <v>474</v>
      </c>
      <c r="L146" s="84" t="s">
        <v>552</v>
      </c>
      <c r="M146" s="123">
        <v>1</v>
      </c>
      <c r="N146" s="76">
        <v>0</v>
      </c>
      <c r="O146" s="145">
        <v>0</v>
      </c>
      <c r="P146" s="133" t="s">
        <v>485</v>
      </c>
      <c r="Q146" s="130" t="s">
        <v>553</v>
      </c>
      <c r="R146" s="130" t="s">
        <v>48</v>
      </c>
      <c r="S146" s="141" t="s">
        <v>548</v>
      </c>
      <c r="T146" s="140" t="s">
        <v>48</v>
      </c>
    </row>
    <row r="147" spans="1:20" ht="43.5" x14ac:dyDescent="0.35">
      <c r="A147" s="156" t="s">
        <v>539</v>
      </c>
      <c r="B147" s="131" t="s">
        <v>540</v>
      </c>
      <c r="C147" s="84" t="s">
        <v>866</v>
      </c>
      <c r="D147" s="84" t="s">
        <v>469</v>
      </c>
      <c r="E147" s="84" t="s">
        <v>470</v>
      </c>
      <c r="F147" s="84" t="s">
        <v>554</v>
      </c>
      <c r="G147" s="84" t="s">
        <v>555</v>
      </c>
      <c r="H147" s="84" t="s">
        <v>556</v>
      </c>
      <c r="I147" s="84" t="s">
        <v>557</v>
      </c>
      <c r="J147" s="130" t="s">
        <v>26</v>
      </c>
      <c r="K147" s="130" t="s">
        <v>474</v>
      </c>
      <c r="L147" s="84" t="s">
        <v>558</v>
      </c>
      <c r="M147" s="84">
        <v>100000</v>
      </c>
      <c r="N147" s="76">
        <v>0</v>
      </c>
      <c r="O147" s="141">
        <v>0</v>
      </c>
      <c r="P147" s="133" t="s">
        <v>485</v>
      </c>
      <c r="Q147" s="130"/>
      <c r="R147" s="130"/>
      <c r="S147" s="130"/>
      <c r="T147" s="130"/>
    </row>
    <row r="148" spans="1:20" ht="72.5" x14ac:dyDescent="0.35">
      <c r="A148" s="156" t="s">
        <v>539</v>
      </c>
      <c r="B148" s="131" t="s">
        <v>540</v>
      </c>
      <c r="C148" s="84" t="s">
        <v>866</v>
      </c>
      <c r="D148" s="84" t="s">
        <v>469</v>
      </c>
      <c r="E148" s="84" t="s">
        <v>470</v>
      </c>
      <c r="F148" s="84" t="s">
        <v>554</v>
      </c>
      <c r="G148" s="84" t="s">
        <v>555</v>
      </c>
      <c r="H148" s="84" t="s">
        <v>556</v>
      </c>
      <c r="I148" s="84" t="s">
        <v>559</v>
      </c>
      <c r="J148" s="130" t="s">
        <v>26</v>
      </c>
      <c r="K148" s="130" t="s">
        <v>247</v>
      </c>
      <c r="L148" s="84" t="s">
        <v>560</v>
      </c>
      <c r="M148" s="84">
        <v>19.75</v>
      </c>
      <c r="N148" s="130">
        <v>19.75</v>
      </c>
      <c r="O148" s="130">
        <v>19.75</v>
      </c>
      <c r="P148" s="133" t="s">
        <v>515</v>
      </c>
      <c r="Q148" s="130" t="s">
        <v>561</v>
      </c>
      <c r="R148" s="130" t="s">
        <v>48</v>
      </c>
      <c r="S148" s="141" t="s">
        <v>548</v>
      </c>
      <c r="T148" s="140" t="s">
        <v>48</v>
      </c>
    </row>
    <row r="149" spans="1:20" ht="145" x14ac:dyDescent="0.35">
      <c r="A149" s="156" t="s">
        <v>539</v>
      </c>
      <c r="B149" s="131" t="s">
        <v>540</v>
      </c>
      <c r="C149" s="84" t="s">
        <v>866</v>
      </c>
      <c r="D149" s="84" t="s">
        <v>469</v>
      </c>
      <c r="E149" s="84" t="s">
        <v>470</v>
      </c>
      <c r="F149" s="84" t="s">
        <v>562</v>
      </c>
      <c r="G149" s="84" t="s">
        <v>563</v>
      </c>
      <c r="H149" s="84" t="s">
        <v>564</v>
      </c>
      <c r="I149" s="84" t="s">
        <v>565</v>
      </c>
      <c r="J149" s="130" t="s">
        <v>26</v>
      </c>
      <c r="K149" s="130" t="s">
        <v>247</v>
      </c>
      <c r="L149" s="84" t="s">
        <v>565</v>
      </c>
      <c r="M149" s="84">
        <v>346</v>
      </c>
      <c r="N149" s="76">
        <v>0</v>
      </c>
      <c r="O149" s="130">
        <v>0</v>
      </c>
      <c r="P149" s="133" t="s">
        <v>485</v>
      </c>
      <c r="Q149" s="130" t="s">
        <v>566</v>
      </c>
      <c r="R149" s="130" t="s">
        <v>48</v>
      </c>
      <c r="S149" s="141" t="s">
        <v>548</v>
      </c>
      <c r="T149" s="140" t="s">
        <v>48</v>
      </c>
    </row>
    <row r="150" spans="1:20" ht="72.5" x14ac:dyDescent="0.35">
      <c r="A150" s="156" t="s">
        <v>539</v>
      </c>
      <c r="B150" s="131" t="s">
        <v>540</v>
      </c>
      <c r="C150" s="84" t="s">
        <v>866</v>
      </c>
      <c r="D150" s="84" t="s">
        <v>469</v>
      </c>
      <c r="E150" s="84" t="s">
        <v>470</v>
      </c>
      <c r="F150" s="84" t="s">
        <v>562</v>
      </c>
      <c r="G150" s="84" t="s">
        <v>563</v>
      </c>
      <c r="H150" s="84" t="s">
        <v>564</v>
      </c>
      <c r="I150" s="84" t="s">
        <v>567</v>
      </c>
      <c r="J150" s="130" t="s">
        <v>26</v>
      </c>
      <c r="K150" s="130" t="s">
        <v>247</v>
      </c>
      <c r="L150" s="84" t="s">
        <v>567</v>
      </c>
      <c r="M150" s="84">
        <v>1</v>
      </c>
      <c r="N150" s="76">
        <v>0</v>
      </c>
      <c r="O150" s="142">
        <v>0</v>
      </c>
      <c r="P150" s="143" t="s">
        <v>475</v>
      </c>
      <c r="Q150" s="142" t="s">
        <v>568</v>
      </c>
      <c r="R150" s="142" t="s">
        <v>48</v>
      </c>
      <c r="S150" s="142" t="s">
        <v>569</v>
      </c>
      <c r="T150" s="142"/>
    </row>
    <row r="151" spans="1:20" ht="72.5" x14ac:dyDescent="0.35">
      <c r="A151" s="156" t="s">
        <v>539</v>
      </c>
      <c r="B151" s="131" t="s">
        <v>540</v>
      </c>
      <c r="C151" s="84" t="s">
        <v>866</v>
      </c>
      <c r="D151" s="84" t="s">
        <v>469</v>
      </c>
      <c r="E151" s="84" t="s">
        <v>470</v>
      </c>
      <c r="F151" s="84" t="s">
        <v>562</v>
      </c>
      <c r="G151" s="84" t="s">
        <v>563</v>
      </c>
      <c r="H151" s="84" t="s">
        <v>564</v>
      </c>
      <c r="I151" s="84" t="s">
        <v>570</v>
      </c>
      <c r="J151" s="130" t="s">
        <v>26</v>
      </c>
      <c r="K151" s="130" t="s">
        <v>247</v>
      </c>
      <c r="L151" s="84" t="s">
        <v>570</v>
      </c>
      <c r="M151" s="84">
        <v>1</v>
      </c>
      <c r="N151" s="76">
        <v>0</v>
      </c>
      <c r="O151" s="142">
        <v>0</v>
      </c>
      <c r="P151" s="143" t="s">
        <v>475</v>
      </c>
      <c r="Q151" s="142" t="s">
        <v>568</v>
      </c>
      <c r="R151" s="142" t="s">
        <v>48</v>
      </c>
      <c r="S151" s="142" t="s">
        <v>569</v>
      </c>
      <c r="T151" s="142"/>
    </row>
    <row r="152" spans="1:20" ht="72.5" x14ac:dyDescent="0.35">
      <c r="A152" s="156" t="s">
        <v>539</v>
      </c>
      <c r="B152" s="131" t="s">
        <v>540</v>
      </c>
      <c r="C152" s="84" t="s">
        <v>866</v>
      </c>
      <c r="D152" s="84" t="s">
        <v>469</v>
      </c>
      <c r="E152" s="84" t="s">
        <v>470</v>
      </c>
      <c r="F152" s="84" t="s">
        <v>571</v>
      </c>
      <c r="G152" s="84" t="s">
        <v>572</v>
      </c>
      <c r="H152" s="84" t="s">
        <v>571</v>
      </c>
      <c r="I152" s="84" t="s">
        <v>573</v>
      </c>
      <c r="J152" s="130" t="s">
        <v>26</v>
      </c>
      <c r="K152" s="130" t="s">
        <v>247</v>
      </c>
      <c r="L152" s="84" t="s">
        <v>574</v>
      </c>
      <c r="M152" s="84">
        <v>11000</v>
      </c>
      <c r="N152" s="76">
        <v>0</v>
      </c>
      <c r="O152" s="142">
        <v>0</v>
      </c>
      <c r="P152" s="143" t="s">
        <v>475</v>
      </c>
      <c r="Q152" s="142" t="s">
        <v>568</v>
      </c>
      <c r="R152" s="142" t="s">
        <v>48</v>
      </c>
      <c r="S152" s="142" t="s">
        <v>569</v>
      </c>
      <c r="T152" s="142"/>
    </row>
    <row r="153" spans="1:20" ht="72.5" x14ac:dyDescent="0.35">
      <c r="A153" s="156" t="s">
        <v>539</v>
      </c>
      <c r="B153" s="131" t="s">
        <v>540</v>
      </c>
      <c r="C153" s="84" t="s">
        <v>866</v>
      </c>
      <c r="D153" s="84" t="s">
        <v>469</v>
      </c>
      <c r="E153" s="84" t="s">
        <v>470</v>
      </c>
      <c r="F153" s="84" t="s">
        <v>571</v>
      </c>
      <c r="G153" s="84" t="s">
        <v>572</v>
      </c>
      <c r="H153" s="84" t="s">
        <v>571</v>
      </c>
      <c r="I153" s="84" t="s">
        <v>575</v>
      </c>
      <c r="J153" s="130" t="s">
        <v>26</v>
      </c>
      <c r="K153" s="130" t="s">
        <v>247</v>
      </c>
      <c r="L153" s="84" t="s">
        <v>576</v>
      </c>
      <c r="M153" s="84">
        <v>80000</v>
      </c>
      <c r="N153" s="130">
        <v>20000</v>
      </c>
      <c r="O153" s="142">
        <v>0</v>
      </c>
      <c r="P153" s="143" t="s">
        <v>475</v>
      </c>
      <c r="Q153" s="142" t="s">
        <v>568</v>
      </c>
      <c r="R153" s="142" t="s">
        <v>48</v>
      </c>
      <c r="S153" s="142" t="s">
        <v>569</v>
      </c>
      <c r="T153" s="142"/>
    </row>
    <row r="154" spans="1:20" ht="72.5" x14ac:dyDescent="0.35">
      <c r="A154" s="156" t="s">
        <v>539</v>
      </c>
      <c r="B154" s="131" t="s">
        <v>540</v>
      </c>
      <c r="C154" s="84" t="s">
        <v>866</v>
      </c>
      <c r="D154" s="84" t="s">
        <v>469</v>
      </c>
      <c r="E154" s="84" t="s">
        <v>470</v>
      </c>
      <c r="F154" s="84" t="s">
        <v>562</v>
      </c>
      <c r="G154" s="84" t="s">
        <v>563</v>
      </c>
      <c r="H154" s="84" t="s">
        <v>577</v>
      </c>
      <c r="I154" s="84" t="s">
        <v>578</v>
      </c>
      <c r="J154" s="130" t="s">
        <v>26</v>
      </c>
      <c r="K154" s="130" t="s">
        <v>247</v>
      </c>
      <c r="L154" s="84" t="s">
        <v>578</v>
      </c>
      <c r="M154" s="84">
        <v>120</v>
      </c>
      <c r="N154" s="130">
        <v>30</v>
      </c>
      <c r="O154" s="133">
        <v>20</v>
      </c>
      <c r="P154" s="133" t="s">
        <v>475</v>
      </c>
      <c r="Q154" s="130" t="s">
        <v>579</v>
      </c>
      <c r="R154" s="130" t="s">
        <v>48</v>
      </c>
      <c r="S154" s="141" t="s">
        <v>548</v>
      </c>
      <c r="T154" s="140" t="s">
        <v>48</v>
      </c>
    </row>
    <row r="155" spans="1:20" ht="409.5" x14ac:dyDescent="0.35">
      <c r="A155" s="156" t="s">
        <v>580</v>
      </c>
      <c r="B155" s="131" t="s">
        <v>540</v>
      </c>
      <c r="C155" s="84" t="s">
        <v>866</v>
      </c>
      <c r="D155" s="84" t="s">
        <v>48</v>
      </c>
      <c r="E155" s="84" t="s">
        <v>470</v>
      </c>
      <c r="F155" s="84" t="s">
        <v>571</v>
      </c>
      <c r="G155" s="84" t="s">
        <v>572</v>
      </c>
      <c r="H155" s="84" t="s">
        <v>581</v>
      </c>
      <c r="I155" s="84" t="s">
        <v>582</v>
      </c>
      <c r="J155" s="130" t="s">
        <v>26</v>
      </c>
      <c r="K155" s="130" t="s">
        <v>474</v>
      </c>
      <c r="L155" s="84" t="s">
        <v>583</v>
      </c>
      <c r="M155" s="84">
        <v>5</v>
      </c>
      <c r="N155" s="76">
        <v>0</v>
      </c>
      <c r="O155" s="134">
        <v>1</v>
      </c>
      <c r="P155" s="106" t="s">
        <v>515</v>
      </c>
      <c r="Q155" s="106" t="s">
        <v>584</v>
      </c>
      <c r="R155" s="106" t="s">
        <v>100</v>
      </c>
      <c r="S155" s="106" t="s">
        <v>585</v>
      </c>
      <c r="T155" s="106" t="s">
        <v>586</v>
      </c>
    </row>
    <row r="156" spans="1:20" ht="56" x14ac:dyDescent="0.35">
      <c r="A156" s="156" t="s">
        <v>580</v>
      </c>
      <c r="B156" s="131" t="s">
        <v>540</v>
      </c>
      <c r="C156" s="84" t="s">
        <v>866</v>
      </c>
      <c r="D156" s="84" t="s">
        <v>469</v>
      </c>
      <c r="E156" s="84" t="s">
        <v>470</v>
      </c>
      <c r="F156" s="84" t="s">
        <v>541</v>
      </c>
      <c r="G156" s="84" t="s">
        <v>587</v>
      </c>
      <c r="H156" s="84" t="s">
        <v>588</v>
      </c>
      <c r="I156" s="84" t="s">
        <v>589</v>
      </c>
      <c r="J156" s="130" t="s">
        <v>26</v>
      </c>
      <c r="K156" s="130" t="s">
        <v>474</v>
      </c>
      <c r="L156" s="84" t="s">
        <v>589</v>
      </c>
      <c r="M156" s="84">
        <v>4</v>
      </c>
      <c r="N156" s="76">
        <v>0</v>
      </c>
      <c r="O156" s="106">
        <v>0</v>
      </c>
      <c r="P156" s="106" t="s">
        <v>485</v>
      </c>
      <c r="Q156" s="106"/>
      <c r="R156" s="106"/>
      <c r="S156" s="106"/>
      <c r="T156" s="106"/>
    </row>
    <row r="157" spans="1:20" ht="182" x14ac:dyDescent="0.35">
      <c r="A157" s="156" t="s">
        <v>580</v>
      </c>
      <c r="B157" s="131" t="s">
        <v>590</v>
      </c>
      <c r="C157" s="84" t="s">
        <v>866</v>
      </c>
      <c r="D157" s="84" t="s">
        <v>469</v>
      </c>
      <c r="E157" s="84" t="s">
        <v>470</v>
      </c>
      <c r="F157" s="84" t="s">
        <v>591</v>
      </c>
      <c r="G157" s="84" t="s">
        <v>592</v>
      </c>
      <c r="H157" s="84" t="s">
        <v>593</v>
      </c>
      <c r="I157" s="84" t="s">
        <v>594</v>
      </c>
      <c r="J157" s="130" t="s">
        <v>26</v>
      </c>
      <c r="K157" s="130" t="s">
        <v>114</v>
      </c>
      <c r="L157" s="84" t="s">
        <v>594</v>
      </c>
      <c r="M157" s="123">
        <v>1</v>
      </c>
      <c r="N157" s="123">
        <v>0</v>
      </c>
      <c r="O157" s="139">
        <v>0.15</v>
      </c>
      <c r="P157" s="106" t="s">
        <v>515</v>
      </c>
      <c r="Q157" s="106" t="s">
        <v>596</v>
      </c>
      <c r="R157" s="106" t="s">
        <v>48</v>
      </c>
      <c r="S157" s="106" t="s">
        <v>48</v>
      </c>
      <c r="T157" s="106" t="s">
        <v>48</v>
      </c>
    </row>
    <row r="158" spans="1:20" ht="112" x14ac:dyDescent="0.35">
      <c r="A158" s="156" t="s">
        <v>580</v>
      </c>
      <c r="B158" s="131" t="s">
        <v>590</v>
      </c>
      <c r="C158" s="84" t="s">
        <v>866</v>
      </c>
      <c r="D158" s="84" t="s">
        <v>469</v>
      </c>
      <c r="E158" s="84" t="s">
        <v>470</v>
      </c>
      <c r="F158" s="84" t="s">
        <v>541</v>
      </c>
      <c r="G158" s="84" t="s">
        <v>542</v>
      </c>
      <c r="H158" s="84" t="s">
        <v>597</v>
      </c>
      <c r="I158" s="84" t="s">
        <v>598</v>
      </c>
      <c r="J158" s="130" t="s">
        <v>868</v>
      </c>
      <c r="K158" s="130" t="s">
        <v>474</v>
      </c>
      <c r="L158" s="84" t="s">
        <v>598</v>
      </c>
      <c r="M158" s="123">
        <v>1</v>
      </c>
      <c r="N158" s="123">
        <v>0</v>
      </c>
      <c r="O158" s="136">
        <v>1</v>
      </c>
      <c r="P158" s="106" t="s">
        <v>515</v>
      </c>
      <c r="Q158" s="106" t="s">
        <v>599</v>
      </c>
      <c r="R158" s="106" t="s">
        <v>48</v>
      </c>
      <c r="S158" s="106"/>
      <c r="T158" s="106"/>
    </row>
    <row r="159" spans="1:20" ht="112" x14ac:dyDescent="0.35">
      <c r="A159" s="156" t="s">
        <v>580</v>
      </c>
      <c r="B159" s="131" t="s">
        <v>590</v>
      </c>
      <c r="C159" s="84" t="s">
        <v>866</v>
      </c>
      <c r="D159" s="84" t="s">
        <v>469</v>
      </c>
      <c r="E159" s="84" t="s">
        <v>470</v>
      </c>
      <c r="F159" s="84" t="s">
        <v>541</v>
      </c>
      <c r="G159" s="84" t="s">
        <v>542</v>
      </c>
      <c r="H159" s="84" t="s">
        <v>597</v>
      </c>
      <c r="I159" s="84" t="s">
        <v>600</v>
      </c>
      <c r="J159" s="130" t="s">
        <v>868</v>
      </c>
      <c r="K159" s="130" t="s">
        <v>474</v>
      </c>
      <c r="L159" s="84" t="s">
        <v>600</v>
      </c>
      <c r="M159" s="123">
        <v>1</v>
      </c>
      <c r="N159" s="123">
        <v>0.33</v>
      </c>
      <c r="O159" s="139">
        <v>0.33</v>
      </c>
      <c r="P159" s="106" t="s">
        <v>515</v>
      </c>
      <c r="Q159" s="106" t="s">
        <v>601</v>
      </c>
      <c r="R159" s="106" t="s">
        <v>48</v>
      </c>
      <c r="S159" s="106"/>
      <c r="T159" s="106"/>
    </row>
    <row r="160" spans="1:20" ht="409.5" x14ac:dyDescent="0.35">
      <c r="A160" s="156" t="s">
        <v>580</v>
      </c>
      <c r="B160" s="131" t="s">
        <v>540</v>
      </c>
      <c r="C160" s="84" t="s">
        <v>866</v>
      </c>
      <c r="D160" s="84" t="s">
        <v>602</v>
      </c>
      <c r="E160" s="84" t="s">
        <v>470</v>
      </c>
      <c r="F160" s="84" t="s">
        <v>562</v>
      </c>
      <c r="G160" s="84" t="s">
        <v>603</v>
      </c>
      <c r="H160" s="84" t="s">
        <v>604</v>
      </c>
      <c r="I160" s="84" t="s">
        <v>605</v>
      </c>
      <c r="J160" s="130" t="s">
        <v>868</v>
      </c>
      <c r="K160" s="130" t="s">
        <v>474</v>
      </c>
      <c r="L160" s="84" t="s">
        <v>605</v>
      </c>
      <c r="M160" s="123">
        <v>1</v>
      </c>
      <c r="N160" s="137">
        <v>0.5</v>
      </c>
      <c r="O160" s="136">
        <v>0.4</v>
      </c>
      <c r="P160" s="106" t="s">
        <v>475</v>
      </c>
      <c r="Q160" s="106" t="s">
        <v>606</v>
      </c>
      <c r="R160" s="106" t="s">
        <v>100</v>
      </c>
      <c r="S160" s="106" t="s">
        <v>607</v>
      </c>
      <c r="T160" s="106" t="s">
        <v>608</v>
      </c>
    </row>
    <row r="161" spans="1:20" ht="168" x14ac:dyDescent="0.35">
      <c r="A161" s="156" t="s">
        <v>580</v>
      </c>
      <c r="B161" s="131" t="s">
        <v>540</v>
      </c>
      <c r="C161" s="84" t="s">
        <v>866</v>
      </c>
      <c r="D161" s="84" t="s">
        <v>602</v>
      </c>
      <c r="E161" s="84" t="s">
        <v>470</v>
      </c>
      <c r="F161" s="84" t="s">
        <v>541</v>
      </c>
      <c r="G161" s="84" t="s">
        <v>542</v>
      </c>
      <c r="H161" s="84" t="s">
        <v>609</v>
      </c>
      <c r="I161" s="84" t="s">
        <v>610</v>
      </c>
      <c r="J161" s="130" t="s">
        <v>868</v>
      </c>
      <c r="K161" s="130" t="s">
        <v>45</v>
      </c>
      <c r="L161" s="84" t="s">
        <v>610</v>
      </c>
      <c r="M161" s="123">
        <v>1</v>
      </c>
      <c r="N161" s="137">
        <v>0.25</v>
      </c>
      <c r="O161" s="136">
        <v>0.25</v>
      </c>
      <c r="P161" s="106" t="s">
        <v>515</v>
      </c>
      <c r="Q161" s="106" t="s">
        <v>612</v>
      </c>
      <c r="R161" s="106" t="s">
        <v>48</v>
      </c>
      <c r="S161" s="106" t="s">
        <v>48</v>
      </c>
      <c r="T161" s="106" t="s">
        <v>613</v>
      </c>
    </row>
    <row r="162" spans="1:20" ht="294" x14ac:dyDescent="0.35">
      <c r="A162" s="156" t="s">
        <v>614</v>
      </c>
      <c r="B162" s="130" t="s">
        <v>869</v>
      </c>
      <c r="C162" s="84" t="s">
        <v>866</v>
      </c>
      <c r="D162" s="84" t="s">
        <v>48</v>
      </c>
      <c r="E162" s="84" t="s">
        <v>48</v>
      </c>
      <c r="F162" s="84" t="s">
        <v>48</v>
      </c>
      <c r="G162" s="84" t="s">
        <v>48</v>
      </c>
      <c r="H162" s="84" t="s">
        <v>615</v>
      </c>
      <c r="I162" s="84" t="s">
        <v>616</v>
      </c>
      <c r="J162" s="130" t="s">
        <v>26</v>
      </c>
      <c r="K162" s="130" t="s">
        <v>45</v>
      </c>
      <c r="L162" s="84" t="s">
        <v>616</v>
      </c>
      <c r="M162" s="84">
        <v>4</v>
      </c>
      <c r="N162" s="76">
        <v>0</v>
      </c>
      <c r="O162" s="106">
        <v>0</v>
      </c>
      <c r="P162" s="106" t="s">
        <v>485</v>
      </c>
      <c r="Q162" s="106" t="s">
        <v>617</v>
      </c>
      <c r="R162" s="106"/>
      <c r="S162" s="106"/>
      <c r="T162" s="106"/>
    </row>
    <row r="163" spans="1:20" ht="126" x14ac:dyDescent="0.35">
      <c r="A163" s="156" t="s">
        <v>614</v>
      </c>
      <c r="B163" s="130" t="s">
        <v>869</v>
      </c>
      <c r="C163" s="84" t="s">
        <v>866</v>
      </c>
      <c r="D163" s="84" t="s">
        <v>48</v>
      </c>
      <c r="E163" s="84" t="s">
        <v>48</v>
      </c>
      <c r="F163" s="84" t="s">
        <v>48</v>
      </c>
      <c r="G163" s="84" t="s">
        <v>48</v>
      </c>
      <c r="H163" s="84" t="s">
        <v>618</v>
      </c>
      <c r="I163" s="84" t="s">
        <v>619</v>
      </c>
      <c r="J163" s="130" t="s">
        <v>870</v>
      </c>
      <c r="K163" s="130" t="s">
        <v>45</v>
      </c>
      <c r="L163" s="84" t="s">
        <v>619</v>
      </c>
      <c r="M163" s="84">
        <v>8</v>
      </c>
      <c r="N163" s="84">
        <v>2</v>
      </c>
      <c r="O163" s="106">
        <v>2</v>
      </c>
      <c r="P163" s="106" t="s">
        <v>515</v>
      </c>
      <c r="Q163" s="106" t="s">
        <v>620</v>
      </c>
      <c r="R163" s="106"/>
      <c r="S163" s="106"/>
      <c r="T163" s="106"/>
    </row>
    <row r="164" spans="1:20" ht="87" x14ac:dyDescent="0.35">
      <c r="A164" s="156" t="s">
        <v>614</v>
      </c>
      <c r="B164" s="130" t="s">
        <v>869</v>
      </c>
      <c r="C164" s="84" t="s">
        <v>866</v>
      </c>
      <c r="D164" s="84" t="s">
        <v>48</v>
      </c>
      <c r="E164" s="84" t="s">
        <v>48</v>
      </c>
      <c r="F164" s="84" t="s">
        <v>48</v>
      </c>
      <c r="G164" s="84" t="s">
        <v>48</v>
      </c>
      <c r="H164" s="84" t="s">
        <v>621</v>
      </c>
      <c r="I164" s="84" t="s">
        <v>622</v>
      </c>
      <c r="J164" s="130" t="s">
        <v>26</v>
      </c>
      <c r="K164" s="130" t="s">
        <v>45</v>
      </c>
      <c r="L164" s="84" t="s">
        <v>622</v>
      </c>
      <c r="M164" s="84">
        <v>5</v>
      </c>
      <c r="N164" s="84">
        <v>1</v>
      </c>
      <c r="O164" s="106">
        <v>2</v>
      </c>
      <c r="P164" s="106" t="s">
        <v>515</v>
      </c>
      <c r="Q164" s="106" t="s">
        <v>623</v>
      </c>
      <c r="R164" s="106"/>
      <c r="S164" s="106"/>
      <c r="T164" s="106"/>
    </row>
    <row r="165" spans="1:20" ht="87" x14ac:dyDescent="0.35">
      <c r="A165" s="156" t="s">
        <v>614</v>
      </c>
      <c r="B165" s="130" t="s">
        <v>869</v>
      </c>
      <c r="C165" s="84" t="s">
        <v>866</v>
      </c>
      <c r="D165" s="84" t="s">
        <v>48</v>
      </c>
      <c r="E165" s="84" t="s">
        <v>48</v>
      </c>
      <c r="F165" s="84" t="s">
        <v>48</v>
      </c>
      <c r="G165" s="84" t="s">
        <v>48</v>
      </c>
      <c r="H165" s="84" t="s">
        <v>621</v>
      </c>
      <c r="I165" s="84" t="s">
        <v>624</v>
      </c>
      <c r="J165" s="130" t="s">
        <v>26</v>
      </c>
      <c r="K165" s="130" t="s">
        <v>45</v>
      </c>
      <c r="L165" s="84" t="s">
        <v>624</v>
      </c>
      <c r="M165" s="84">
        <v>9</v>
      </c>
      <c r="N165" s="84">
        <v>1</v>
      </c>
      <c r="O165" s="106">
        <v>2</v>
      </c>
      <c r="P165" s="106" t="s">
        <v>515</v>
      </c>
      <c r="Q165" s="106" t="s">
        <v>625</v>
      </c>
      <c r="R165" s="106"/>
      <c r="S165" s="106"/>
      <c r="T165" s="106"/>
    </row>
    <row r="166" spans="1:20" ht="266" x14ac:dyDescent="0.35">
      <c r="A166" s="156" t="s">
        <v>614</v>
      </c>
      <c r="B166" s="130" t="s">
        <v>869</v>
      </c>
      <c r="C166" s="84" t="s">
        <v>866</v>
      </c>
      <c r="D166" s="84" t="s">
        <v>48</v>
      </c>
      <c r="E166" s="84" t="s">
        <v>48</v>
      </c>
      <c r="F166" s="84" t="s">
        <v>48</v>
      </c>
      <c r="G166" s="84" t="s">
        <v>48</v>
      </c>
      <c r="H166" s="84" t="s">
        <v>621</v>
      </c>
      <c r="I166" s="84" t="s">
        <v>626</v>
      </c>
      <c r="J166" s="130" t="s">
        <v>44</v>
      </c>
      <c r="K166" s="130" t="s">
        <v>45</v>
      </c>
      <c r="L166" s="84" t="s">
        <v>626</v>
      </c>
      <c r="M166" s="84">
        <v>20</v>
      </c>
      <c r="N166" s="84">
        <v>3</v>
      </c>
      <c r="O166" s="106">
        <v>8</v>
      </c>
      <c r="P166" s="106" t="s">
        <v>515</v>
      </c>
      <c r="Q166" s="106" t="s">
        <v>627</v>
      </c>
      <c r="R166" s="106"/>
      <c r="S166" s="106"/>
      <c r="T166" s="106"/>
    </row>
    <row r="167" spans="1:20" ht="182" x14ac:dyDescent="0.35">
      <c r="A167" s="156" t="s">
        <v>614</v>
      </c>
      <c r="B167" s="130" t="s">
        <v>869</v>
      </c>
      <c r="C167" s="84" t="s">
        <v>866</v>
      </c>
      <c r="D167" s="84" t="s">
        <v>48</v>
      </c>
      <c r="E167" s="84" t="s">
        <v>470</v>
      </c>
      <c r="F167" s="84" t="s">
        <v>48</v>
      </c>
      <c r="G167" s="84" t="s">
        <v>48</v>
      </c>
      <c r="H167" s="84" t="s">
        <v>628</v>
      </c>
      <c r="I167" s="84" t="s">
        <v>629</v>
      </c>
      <c r="J167" s="130" t="s">
        <v>26</v>
      </c>
      <c r="K167" s="130" t="s">
        <v>45</v>
      </c>
      <c r="L167" s="84" t="s">
        <v>629</v>
      </c>
      <c r="M167" s="135">
        <v>1</v>
      </c>
      <c r="N167" s="76">
        <v>0</v>
      </c>
      <c r="O167" s="134">
        <v>0.1</v>
      </c>
      <c r="P167" s="106" t="s">
        <v>515</v>
      </c>
      <c r="Q167" s="106" t="s">
        <v>630</v>
      </c>
      <c r="R167" s="106"/>
      <c r="S167" s="106"/>
      <c r="T167" s="106"/>
    </row>
    <row r="168" spans="1:20" ht="116" x14ac:dyDescent="0.35">
      <c r="A168" s="156" t="s">
        <v>631</v>
      </c>
      <c r="B168" s="130" t="s">
        <v>871</v>
      </c>
      <c r="C168" s="84" t="s">
        <v>866</v>
      </c>
      <c r="D168" s="84" t="s">
        <v>469</v>
      </c>
      <c r="E168" s="84" t="s">
        <v>632</v>
      </c>
      <c r="F168" s="84" t="s">
        <v>633</v>
      </c>
      <c r="G168" s="84" t="s">
        <v>634</v>
      </c>
      <c r="H168" s="84" t="s">
        <v>635</v>
      </c>
      <c r="I168" s="84" t="s">
        <v>636</v>
      </c>
      <c r="J168" s="130" t="s">
        <v>44</v>
      </c>
      <c r="K168" s="130" t="s">
        <v>45</v>
      </c>
      <c r="L168" s="84" t="s">
        <v>637</v>
      </c>
      <c r="M168" s="84">
        <v>6</v>
      </c>
      <c r="N168" s="76">
        <v>0</v>
      </c>
      <c r="O168" s="132">
        <v>0</v>
      </c>
      <c r="P168" s="133" t="s">
        <v>485</v>
      </c>
      <c r="Q168" s="132" t="s">
        <v>638</v>
      </c>
      <c r="R168" s="130" t="s">
        <v>48</v>
      </c>
      <c r="S168" s="132" t="s">
        <v>639</v>
      </c>
      <c r="T168" s="132" t="s">
        <v>640</v>
      </c>
    </row>
    <row r="169" spans="1:20" ht="116" x14ac:dyDescent="0.35">
      <c r="A169" s="156" t="s">
        <v>631</v>
      </c>
      <c r="B169" s="130" t="s">
        <v>871</v>
      </c>
      <c r="C169" s="84" t="s">
        <v>866</v>
      </c>
      <c r="D169" s="84" t="s">
        <v>469</v>
      </c>
      <c r="E169" s="84" t="s">
        <v>632</v>
      </c>
      <c r="F169" s="84" t="s">
        <v>633</v>
      </c>
      <c r="G169" s="84" t="s">
        <v>634</v>
      </c>
      <c r="H169" s="84" t="s">
        <v>635</v>
      </c>
      <c r="I169" s="84" t="s">
        <v>641</v>
      </c>
      <c r="J169" s="130" t="s">
        <v>44</v>
      </c>
      <c r="K169" s="130" t="s">
        <v>45</v>
      </c>
      <c r="L169" s="84" t="s">
        <v>642</v>
      </c>
      <c r="M169" s="84">
        <v>6</v>
      </c>
      <c r="N169" s="76">
        <v>0</v>
      </c>
      <c r="O169" s="132">
        <v>0</v>
      </c>
      <c r="P169" s="133" t="s">
        <v>485</v>
      </c>
      <c r="Q169" s="132" t="s">
        <v>638</v>
      </c>
      <c r="R169" s="130" t="s">
        <v>48</v>
      </c>
      <c r="S169" s="132" t="s">
        <v>639</v>
      </c>
      <c r="T169" s="132" t="s">
        <v>640</v>
      </c>
    </row>
    <row r="170" spans="1:20" ht="116" x14ac:dyDescent="0.35">
      <c r="A170" s="156" t="s">
        <v>631</v>
      </c>
      <c r="B170" s="130" t="s">
        <v>871</v>
      </c>
      <c r="C170" s="84" t="s">
        <v>866</v>
      </c>
      <c r="D170" s="84" t="s">
        <v>469</v>
      </c>
      <c r="E170" s="84" t="s">
        <v>632</v>
      </c>
      <c r="F170" s="84" t="s">
        <v>633</v>
      </c>
      <c r="G170" s="84" t="s">
        <v>634</v>
      </c>
      <c r="H170" s="84" t="s">
        <v>635</v>
      </c>
      <c r="I170" s="84" t="s">
        <v>643</v>
      </c>
      <c r="J170" s="130" t="s">
        <v>44</v>
      </c>
      <c r="K170" s="130" t="s">
        <v>45</v>
      </c>
      <c r="L170" s="84" t="s">
        <v>644</v>
      </c>
      <c r="M170" s="84">
        <v>3</v>
      </c>
      <c r="N170" s="76">
        <v>0</v>
      </c>
      <c r="O170" s="132">
        <v>0</v>
      </c>
      <c r="P170" s="133" t="s">
        <v>485</v>
      </c>
      <c r="Q170" s="132" t="s">
        <v>638</v>
      </c>
      <c r="R170" s="130" t="s">
        <v>48</v>
      </c>
      <c r="S170" s="132" t="s">
        <v>639</v>
      </c>
      <c r="T170" s="132" t="s">
        <v>640</v>
      </c>
    </row>
    <row r="171" spans="1:20" ht="116" x14ac:dyDescent="0.35">
      <c r="A171" s="156" t="s">
        <v>631</v>
      </c>
      <c r="B171" s="130" t="s">
        <v>871</v>
      </c>
      <c r="C171" s="84" t="s">
        <v>866</v>
      </c>
      <c r="D171" s="84" t="s">
        <v>469</v>
      </c>
      <c r="E171" s="84" t="s">
        <v>632</v>
      </c>
      <c r="F171" s="84" t="s">
        <v>633</v>
      </c>
      <c r="G171" s="84" t="s">
        <v>645</v>
      </c>
      <c r="H171" s="84" t="s">
        <v>635</v>
      </c>
      <c r="I171" s="84" t="s">
        <v>646</v>
      </c>
      <c r="J171" s="130" t="s">
        <v>44</v>
      </c>
      <c r="K171" s="130" t="s">
        <v>45</v>
      </c>
      <c r="L171" s="84" t="s">
        <v>647</v>
      </c>
      <c r="M171" s="84">
        <v>4</v>
      </c>
      <c r="N171" s="76">
        <v>0</v>
      </c>
      <c r="O171" s="132">
        <v>0</v>
      </c>
      <c r="P171" s="133" t="s">
        <v>485</v>
      </c>
      <c r="Q171" s="132" t="s">
        <v>638</v>
      </c>
      <c r="R171" s="130" t="s">
        <v>48</v>
      </c>
      <c r="S171" s="132" t="s">
        <v>639</v>
      </c>
      <c r="T171" s="132" t="s">
        <v>640</v>
      </c>
    </row>
    <row r="172" spans="1:20" ht="116" x14ac:dyDescent="0.35">
      <c r="A172" s="156" t="s">
        <v>631</v>
      </c>
      <c r="B172" s="130" t="s">
        <v>871</v>
      </c>
      <c r="C172" s="84" t="s">
        <v>866</v>
      </c>
      <c r="D172" s="84" t="s">
        <v>469</v>
      </c>
      <c r="E172" s="84" t="s">
        <v>632</v>
      </c>
      <c r="F172" s="84" t="s">
        <v>633</v>
      </c>
      <c r="G172" s="84" t="s">
        <v>634</v>
      </c>
      <c r="H172" s="84" t="s">
        <v>648</v>
      </c>
      <c r="I172" s="84" t="s">
        <v>649</v>
      </c>
      <c r="J172" s="130" t="s">
        <v>44</v>
      </c>
      <c r="K172" s="130" t="s">
        <v>474</v>
      </c>
      <c r="L172" s="84" t="s">
        <v>650</v>
      </c>
      <c r="M172" s="84">
        <v>5</v>
      </c>
      <c r="N172" s="76">
        <v>0</v>
      </c>
      <c r="O172" s="132">
        <v>0</v>
      </c>
      <c r="P172" s="133" t="s">
        <v>485</v>
      </c>
      <c r="Q172" s="132" t="s">
        <v>638</v>
      </c>
      <c r="R172" s="130" t="s">
        <v>48</v>
      </c>
      <c r="S172" s="132" t="s">
        <v>639</v>
      </c>
      <c r="T172" s="132" t="s">
        <v>640</v>
      </c>
    </row>
    <row r="173" spans="1:20" ht="116" x14ac:dyDescent="0.35">
      <c r="A173" s="156" t="s">
        <v>631</v>
      </c>
      <c r="B173" s="130" t="s">
        <v>871</v>
      </c>
      <c r="C173" s="84" t="s">
        <v>866</v>
      </c>
      <c r="D173" s="84" t="s">
        <v>469</v>
      </c>
      <c r="E173" s="84" t="s">
        <v>632</v>
      </c>
      <c r="F173" s="84" t="s">
        <v>633</v>
      </c>
      <c r="G173" s="84" t="s">
        <v>634</v>
      </c>
      <c r="H173" s="84" t="s">
        <v>648</v>
      </c>
      <c r="I173" s="84" t="s">
        <v>651</v>
      </c>
      <c r="J173" s="130" t="s">
        <v>44</v>
      </c>
      <c r="K173" s="130" t="s">
        <v>474</v>
      </c>
      <c r="L173" s="84" t="s">
        <v>652</v>
      </c>
      <c r="M173" s="84">
        <v>500</v>
      </c>
      <c r="N173" s="76">
        <v>0</v>
      </c>
      <c r="O173" s="132">
        <v>0</v>
      </c>
      <c r="P173" s="133" t="s">
        <v>485</v>
      </c>
      <c r="Q173" s="132" t="s">
        <v>638</v>
      </c>
      <c r="R173" s="130" t="s">
        <v>48</v>
      </c>
      <c r="S173" s="132" t="s">
        <v>639</v>
      </c>
      <c r="T173" s="132" t="s">
        <v>640</v>
      </c>
    </row>
    <row r="174" spans="1:20" ht="126" x14ac:dyDescent="0.35">
      <c r="A174" s="156" t="s">
        <v>631</v>
      </c>
      <c r="B174" s="130" t="s">
        <v>871</v>
      </c>
      <c r="C174" s="84" t="s">
        <v>866</v>
      </c>
      <c r="D174" s="84" t="s">
        <v>469</v>
      </c>
      <c r="E174" s="84" t="s">
        <v>632</v>
      </c>
      <c r="F174" s="84" t="s">
        <v>633</v>
      </c>
      <c r="G174" s="84" t="s">
        <v>634</v>
      </c>
      <c r="H174" s="84" t="s">
        <v>653</v>
      </c>
      <c r="I174" s="84" t="s">
        <v>654</v>
      </c>
      <c r="J174" s="130" t="s">
        <v>44</v>
      </c>
      <c r="K174" s="130" t="s">
        <v>45</v>
      </c>
      <c r="L174" s="84" t="s">
        <v>655</v>
      </c>
      <c r="M174" s="84">
        <v>2</v>
      </c>
      <c r="N174" s="76">
        <v>0</v>
      </c>
      <c r="O174" s="132">
        <v>0</v>
      </c>
      <c r="P174" s="133" t="s">
        <v>485</v>
      </c>
      <c r="Q174" s="132" t="s">
        <v>638</v>
      </c>
      <c r="R174" s="130" t="s">
        <v>48</v>
      </c>
      <c r="S174" s="132" t="s">
        <v>639</v>
      </c>
      <c r="T174" s="132" t="s">
        <v>640</v>
      </c>
    </row>
    <row r="175" spans="1:20" ht="126" x14ac:dyDescent="0.35">
      <c r="A175" s="156" t="s">
        <v>631</v>
      </c>
      <c r="B175" s="130" t="s">
        <v>871</v>
      </c>
      <c r="C175" s="84" t="s">
        <v>866</v>
      </c>
      <c r="D175" s="84" t="s">
        <v>469</v>
      </c>
      <c r="E175" s="84" t="s">
        <v>632</v>
      </c>
      <c r="F175" s="84" t="s">
        <v>633</v>
      </c>
      <c r="G175" s="84" t="s">
        <v>634</v>
      </c>
      <c r="H175" s="84" t="s">
        <v>653</v>
      </c>
      <c r="I175" s="84" t="s">
        <v>656</v>
      </c>
      <c r="J175" s="130" t="s">
        <v>44</v>
      </c>
      <c r="K175" s="130" t="s">
        <v>45</v>
      </c>
      <c r="L175" s="84" t="s">
        <v>657</v>
      </c>
      <c r="M175" s="84">
        <v>2</v>
      </c>
      <c r="N175" s="76">
        <v>0</v>
      </c>
      <c r="O175" s="132">
        <v>0</v>
      </c>
      <c r="P175" s="133" t="s">
        <v>485</v>
      </c>
      <c r="Q175" s="132" t="s">
        <v>638</v>
      </c>
      <c r="R175" s="130" t="s">
        <v>48</v>
      </c>
      <c r="S175" s="132" t="s">
        <v>639</v>
      </c>
      <c r="T175" s="132" t="s">
        <v>640</v>
      </c>
    </row>
    <row r="176" spans="1:20" ht="126" x14ac:dyDescent="0.35">
      <c r="A176" s="156" t="s">
        <v>631</v>
      </c>
      <c r="B176" s="130" t="s">
        <v>871</v>
      </c>
      <c r="C176" s="84" t="s">
        <v>866</v>
      </c>
      <c r="D176" s="84" t="s">
        <v>469</v>
      </c>
      <c r="E176" s="84" t="s">
        <v>632</v>
      </c>
      <c r="F176" s="84" t="s">
        <v>633</v>
      </c>
      <c r="G176" s="84" t="s">
        <v>634</v>
      </c>
      <c r="H176" s="84" t="s">
        <v>653</v>
      </c>
      <c r="I176" s="84" t="s">
        <v>658</v>
      </c>
      <c r="J176" s="130" t="s">
        <v>44</v>
      </c>
      <c r="K176" s="130" t="s">
        <v>45</v>
      </c>
      <c r="L176" s="84" t="s">
        <v>659</v>
      </c>
      <c r="M176" s="84">
        <v>2</v>
      </c>
      <c r="N176" s="76">
        <v>0</v>
      </c>
      <c r="O176" s="132">
        <v>0</v>
      </c>
      <c r="P176" s="133" t="s">
        <v>485</v>
      </c>
      <c r="Q176" s="132" t="s">
        <v>638</v>
      </c>
      <c r="R176" s="130" t="s">
        <v>48</v>
      </c>
      <c r="S176" s="132" t="s">
        <v>639</v>
      </c>
      <c r="T176" s="132" t="s">
        <v>640</v>
      </c>
    </row>
    <row r="177" spans="1:20" ht="126" x14ac:dyDescent="0.35">
      <c r="A177" s="156" t="s">
        <v>631</v>
      </c>
      <c r="B177" s="130" t="s">
        <v>871</v>
      </c>
      <c r="C177" s="84" t="s">
        <v>866</v>
      </c>
      <c r="D177" s="84" t="s">
        <v>469</v>
      </c>
      <c r="E177" s="84" t="s">
        <v>632</v>
      </c>
      <c r="F177" s="84" t="s">
        <v>633</v>
      </c>
      <c r="G177" s="84" t="s">
        <v>634</v>
      </c>
      <c r="H177" s="84" t="s">
        <v>653</v>
      </c>
      <c r="I177" s="84" t="s">
        <v>660</v>
      </c>
      <c r="J177" s="130" t="s">
        <v>44</v>
      </c>
      <c r="K177" s="130" t="s">
        <v>45</v>
      </c>
      <c r="L177" s="84" t="s">
        <v>661</v>
      </c>
      <c r="M177" s="84">
        <v>2</v>
      </c>
      <c r="N177" s="76">
        <v>0</v>
      </c>
      <c r="O177" s="132">
        <v>0</v>
      </c>
      <c r="P177" s="133" t="s">
        <v>485</v>
      </c>
      <c r="Q177" s="132" t="s">
        <v>638</v>
      </c>
      <c r="R177" s="130" t="s">
        <v>48</v>
      </c>
      <c r="S177" s="132" t="s">
        <v>639</v>
      </c>
      <c r="T177" s="132" t="s">
        <v>640</v>
      </c>
    </row>
    <row r="178" spans="1:20" ht="154" x14ac:dyDescent="0.35">
      <c r="A178" s="156" t="s">
        <v>631</v>
      </c>
      <c r="B178" s="131" t="s">
        <v>590</v>
      </c>
      <c r="C178" s="84" t="s">
        <v>866</v>
      </c>
      <c r="D178" s="84" t="s">
        <v>469</v>
      </c>
      <c r="E178" s="84" t="s">
        <v>470</v>
      </c>
      <c r="F178" s="84" t="s">
        <v>571</v>
      </c>
      <c r="G178" s="84" t="s">
        <v>662</v>
      </c>
      <c r="H178" s="84" t="s">
        <v>663</v>
      </c>
      <c r="I178" s="84" t="s">
        <v>664</v>
      </c>
      <c r="J178" s="130" t="s">
        <v>44</v>
      </c>
      <c r="K178" s="130" t="s">
        <v>474</v>
      </c>
      <c r="L178" s="84" t="s">
        <v>665</v>
      </c>
      <c r="M178" s="84">
        <v>46</v>
      </c>
      <c r="N178" s="76">
        <v>0</v>
      </c>
      <c r="O178" s="132">
        <v>0</v>
      </c>
      <c r="P178" s="133" t="s">
        <v>485</v>
      </c>
      <c r="Q178" s="132" t="s">
        <v>638</v>
      </c>
      <c r="R178" s="130" t="s">
        <v>48</v>
      </c>
      <c r="S178" s="132" t="s">
        <v>639</v>
      </c>
      <c r="T178" s="132" t="s">
        <v>640</v>
      </c>
    </row>
    <row r="179" spans="1:20" ht="154" x14ac:dyDescent="0.35">
      <c r="A179" s="156" t="s">
        <v>631</v>
      </c>
      <c r="B179" s="131" t="s">
        <v>590</v>
      </c>
      <c r="C179" s="84" t="s">
        <v>866</v>
      </c>
      <c r="D179" s="84" t="s">
        <v>469</v>
      </c>
      <c r="E179" s="84" t="s">
        <v>470</v>
      </c>
      <c r="F179" s="84" t="s">
        <v>571</v>
      </c>
      <c r="G179" s="84" t="s">
        <v>662</v>
      </c>
      <c r="H179" s="84" t="s">
        <v>663</v>
      </c>
      <c r="I179" s="84" t="s">
        <v>666</v>
      </c>
      <c r="J179" s="130" t="s">
        <v>44</v>
      </c>
      <c r="K179" s="130" t="s">
        <v>474</v>
      </c>
      <c r="L179" s="84" t="s">
        <v>667</v>
      </c>
      <c r="M179" s="84">
        <v>9</v>
      </c>
      <c r="N179" s="76">
        <v>0</v>
      </c>
      <c r="O179" s="132">
        <v>0</v>
      </c>
      <c r="P179" s="133" t="s">
        <v>485</v>
      </c>
      <c r="Q179" s="132" t="s">
        <v>638</v>
      </c>
      <c r="R179" s="130" t="s">
        <v>48</v>
      </c>
      <c r="S179" s="132" t="s">
        <v>639</v>
      </c>
      <c r="T179" s="132" t="s">
        <v>640</v>
      </c>
    </row>
    <row r="180" spans="1:20" ht="154" x14ac:dyDescent="0.35">
      <c r="A180" s="156" t="s">
        <v>631</v>
      </c>
      <c r="B180" s="131" t="s">
        <v>590</v>
      </c>
      <c r="C180" s="84" t="s">
        <v>866</v>
      </c>
      <c r="D180" s="84" t="s">
        <v>469</v>
      </c>
      <c r="E180" s="84" t="s">
        <v>470</v>
      </c>
      <c r="F180" s="84" t="s">
        <v>571</v>
      </c>
      <c r="G180" s="84" t="s">
        <v>662</v>
      </c>
      <c r="H180" s="84" t="s">
        <v>663</v>
      </c>
      <c r="I180" s="84" t="s">
        <v>668</v>
      </c>
      <c r="J180" s="130" t="s">
        <v>44</v>
      </c>
      <c r="K180" s="130" t="s">
        <v>474</v>
      </c>
      <c r="L180" s="84" t="s">
        <v>669</v>
      </c>
      <c r="M180" s="84">
        <v>5</v>
      </c>
      <c r="N180" s="76">
        <v>0</v>
      </c>
      <c r="O180" s="132">
        <v>0</v>
      </c>
      <c r="P180" s="133" t="s">
        <v>485</v>
      </c>
      <c r="Q180" s="132" t="s">
        <v>638</v>
      </c>
      <c r="R180" s="130" t="s">
        <v>48</v>
      </c>
      <c r="S180" s="132" t="s">
        <v>639</v>
      </c>
      <c r="T180" s="132" t="s">
        <v>640</v>
      </c>
    </row>
    <row r="181" spans="1:20" ht="154" x14ac:dyDescent="0.35">
      <c r="A181" s="156" t="s">
        <v>631</v>
      </c>
      <c r="B181" s="131" t="s">
        <v>590</v>
      </c>
      <c r="C181" s="84" t="s">
        <v>866</v>
      </c>
      <c r="D181" s="84" t="s">
        <v>469</v>
      </c>
      <c r="E181" s="84" t="s">
        <v>470</v>
      </c>
      <c r="F181" s="84" t="s">
        <v>571</v>
      </c>
      <c r="G181" s="84" t="s">
        <v>662</v>
      </c>
      <c r="H181" s="84" t="s">
        <v>663</v>
      </c>
      <c r="I181" s="84" t="s">
        <v>670</v>
      </c>
      <c r="J181" s="130" t="s">
        <v>44</v>
      </c>
      <c r="K181" s="130" t="s">
        <v>474</v>
      </c>
      <c r="L181" s="84" t="s">
        <v>671</v>
      </c>
      <c r="M181" s="84">
        <v>60</v>
      </c>
      <c r="N181" s="76">
        <v>0</v>
      </c>
      <c r="O181" s="132">
        <v>3</v>
      </c>
      <c r="P181" s="133" t="s">
        <v>485</v>
      </c>
      <c r="Q181" s="132" t="s">
        <v>672</v>
      </c>
      <c r="R181" s="130" t="s">
        <v>510</v>
      </c>
      <c r="S181" s="132" t="s">
        <v>673</v>
      </c>
      <c r="T181" s="132" t="s">
        <v>640</v>
      </c>
    </row>
    <row r="182" spans="1:20" ht="154" x14ac:dyDescent="0.35">
      <c r="A182" s="156" t="s">
        <v>631</v>
      </c>
      <c r="B182" s="131" t="s">
        <v>590</v>
      </c>
      <c r="C182" s="84" t="s">
        <v>866</v>
      </c>
      <c r="D182" s="84" t="s">
        <v>469</v>
      </c>
      <c r="E182" s="84" t="s">
        <v>470</v>
      </c>
      <c r="F182" s="84" t="s">
        <v>571</v>
      </c>
      <c r="G182" s="84" t="s">
        <v>662</v>
      </c>
      <c r="H182" s="84" t="s">
        <v>663</v>
      </c>
      <c r="I182" s="84" t="s">
        <v>674</v>
      </c>
      <c r="J182" s="130" t="s">
        <v>44</v>
      </c>
      <c r="K182" s="130" t="s">
        <v>474</v>
      </c>
      <c r="L182" s="84" t="s">
        <v>675</v>
      </c>
      <c r="M182" s="84">
        <v>2</v>
      </c>
      <c r="N182" s="76">
        <v>0</v>
      </c>
      <c r="O182" s="132">
        <v>0</v>
      </c>
      <c r="P182" s="133" t="s">
        <v>485</v>
      </c>
      <c r="Q182" s="132" t="s">
        <v>638</v>
      </c>
      <c r="R182" s="130" t="s">
        <v>48</v>
      </c>
      <c r="S182" s="132" t="s">
        <v>673</v>
      </c>
      <c r="T182" s="132" t="s">
        <v>640</v>
      </c>
    </row>
    <row r="183" spans="1:20" ht="154" x14ac:dyDescent="0.35">
      <c r="A183" s="156" t="s">
        <v>631</v>
      </c>
      <c r="B183" s="131" t="s">
        <v>590</v>
      </c>
      <c r="C183" s="84" t="s">
        <v>866</v>
      </c>
      <c r="D183" s="84" t="s">
        <v>469</v>
      </c>
      <c r="E183" s="84" t="s">
        <v>470</v>
      </c>
      <c r="F183" s="84" t="s">
        <v>571</v>
      </c>
      <c r="G183" s="84" t="s">
        <v>662</v>
      </c>
      <c r="H183" s="84" t="s">
        <v>663</v>
      </c>
      <c r="I183" s="84" t="s">
        <v>676</v>
      </c>
      <c r="J183" s="130" t="s">
        <v>44</v>
      </c>
      <c r="K183" s="130" t="s">
        <v>474</v>
      </c>
      <c r="L183" s="84" t="s">
        <v>677</v>
      </c>
      <c r="M183" s="84">
        <v>10</v>
      </c>
      <c r="N183" s="76">
        <v>0</v>
      </c>
      <c r="O183" s="127">
        <v>0</v>
      </c>
      <c r="P183" s="129" t="s">
        <v>485</v>
      </c>
      <c r="Q183" s="127" t="s">
        <v>678</v>
      </c>
      <c r="R183" s="128" t="s">
        <v>48</v>
      </c>
      <c r="S183" s="127" t="s">
        <v>673</v>
      </c>
      <c r="T183" s="127" t="s">
        <v>640</v>
      </c>
    </row>
    <row r="184" spans="1:20" ht="112" x14ac:dyDescent="0.35">
      <c r="A184" s="156" t="s">
        <v>679</v>
      </c>
      <c r="B184" s="121" t="s">
        <v>467</v>
      </c>
      <c r="C184" s="84" t="s">
        <v>866</v>
      </c>
      <c r="D184" s="84" t="s">
        <v>469</v>
      </c>
      <c r="E184" s="84" t="s">
        <v>470</v>
      </c>
      <c r="F184" s="84" t="s">
        <v>192</v>
      </c>
      <c r="G184" s="84" t="s">
        <v>680</v>
      </c>
      <c r="H184" s="84" t="s">
        <v>681</v>
      </c>
      <c r="I184" s="84" t="s">
        <v>682</v>
      </c>
      <c r="J184" s="126" t="s">
        <v>26</v>
      </c>
      <c r="K184" s="126" t="s">
        <v>474</v>
      </c>
      <c r="L184" s="84" t="s">
        <v>683</v>
      </c>
      <c r="M184" s="84">
        <v>1</v>
      </c>
      <c r="N184" s="76">
        <v>0</v>
      </c>
      <c r="O184" s="95">
        <v>0</v>
      </c>
      <c r="P184" s="113" t="s">
        <v>684</v>
      </c>
      <c r="Q184" s="113" t="s">
        <v>685</v>
      </c>
      <c r="R184" s="113"/>
      <c r="S184" s="113"/>
      <c r="T184" s="113"/>
    </row>
    <row r="185" spans="1:20" ht="112" x14ac:dyDescent="0.35">
      <c r="A185" s="156" t="s">
        <v>679</v>
      </c>
      <c r="B185" s="121" t="s">
        <v>467</v>
      </c>
      <c r="C185" s="84" t="s">
        <v>866</v>
      </c>
      <c r="D185" s="84" t="s">
        <v>469</v>
      </c>
      <c r="E185" s="84" t="s">
        <v>470</v>
      </c>
      <c r="F185" s="84" t="s">
        <v>192</v>
      </c>
      <c r="G185" s="84" t="s">
        <v>686</v>
      </c>
      <c r="H185" s="84" t="s">
        <v>681</v>
      </c>
      <c r="I185" s="84" t="s">
        <v>687</v>
      </c>
      <c r="J185" s="121" t="s">
        <v>26</v>
      </c>
      <c r="K185" s="121" t="s">
        <v>474</v>
      </c>
      <c r="L185" s="84" t="s">
        <v>687</v>
      </c>
      <c r="M185" s="84">
        <v>2</v>
      </c>
      <c r="N185" s="76">
        <v>0</v>
      </c>
      <c r="O185" s="125">
        <v>0</v>
      </c>
      <c r="P185" s="113" t="s">
        <v>684</v>
      </c>
      <c r="Q185" s="122" t="s">
        <v>236</v>
      </c>
      <c r="R185" s="122" t="s">
        <v>236</v>
      </c>
      <c r="S185" s="122" t="s">
        <v>236</v>
      </c>
      <c r="T185" s="122" t="s">
        <v>236</v>
      </c>
    </row>
    <row r="186" spans="1:20" ht="112" x14ac:dyDescent="0.35">
      <c r="A186" s="156" t="s">
        <v>679</v>
      </c>
      <c r="B186" s="121" t="s">
        <v>467</v>
      </c>
      <c r="C186" s="84" t="s">
        <v>866</v>
      </c>
      <c r="D186" s="84" t="s">
        <v>469</v>
      </c>
      <c r="E186" s="84" t="s">
        <v>470</v>
      </c>
      <c r="F186" s="84" t="s">
        <v>562</v>
      </c>
      <c r="G186" s="84" t="s">
        <v>688</v>
      </c>
      <c r="H186" s="84" t="s">
        <v>681</v>
      </c>
      <c r="I186" s="84" t="s">
        <v>689</v>
      </c>
      <c r="J186" s="121" t="s">
        <v>26</v>
      </c>
      <c r="K186" s="121" t="s">
        <v>474</v>
      </c>
      <c r="L186" s="84" t="s">
        <v>689</v>
      </c>
      <c r="M186" s="84">
        <v>1</v>
      </c>
      <c r="N186" s="76">
        <v>0</v>
      </c>
      <c r="O186" s="95">
        <v>0.1</v>
      </c>
      <c r="P186" s="113" t="s">
        <v>694</v>
      </c>
      <c r="Q186" s="113" t="s">
        <v>690</v>
      </c>
      <c r="R186" s="113" t="s">
        <v>236</v>
      </c>
      <c r="S186" s="113" t="s">
        <v>236</v>
      </c>
      <c r="T186" s="113" t="s">
        <v>236</v>
      </c>
    </row>
    <row r="187" spans="1:20" ht="159.5" x14ac:dyDescent="0.35">
      <c r="A187" s="156" t="s">
        <v>679</v>
      </c>
      <c r="B187" s="121" t="s">
        <v>467</v>
      </c>
      <c r="C187" s="84" t="s">
        <v>866</v>
      </c>
      <c r="D187" s="84" t="s">
        <v>469</v>
      </c>
      <c r="E187" s="84" t="s">
        <v>470</v>
      </c>
      <c r="F187" s="84" t="s">
        <v>562</v>
      </c>
      <c r="G187" s="84" t="s">
        <v>688</v>
      </c>
      <c r="H187" s="84" t="s">
        <v>691</v>
      </c>
      <c r="I187" s="84" t="s">
        <v>692</v>
      </c>
      <c r="J187" s="121" t="s">
        <v>44</v>
      </c>
      <c r="K187" s="121" t="s">
        <v>474</v>
      </c>
      <c r="L187" s="84" t="s">
        <v>693</v>
      </c>
      <c r="M187" s="84">
        <v>40</v>
      </c>
      <c r="N187" s="87">
        <v>5</v>
      </c>
      <c r="O187" s="152">
        <v>2</v>
      </c>
      <c r="P187" s="113" t="s">
        <v>694</v>
      </c>
      <c r="Q187" s="113" t="s">
        <v>695</v>
      </c>
      <c r="R187" s="113" t="s">
        <v>236</v>
      </c>
      <c r="S187" s="113" t="s">
        <v>236</v>
      </c>
      <c r="T187" s="113" t="s">
        <v>236</v>
      </c>
    </row>
    <row r="188" spans="1:20" ht="409.5" x14ac:dyDescent="0.35">
      <c r="A188" s="157" t="s">
        <v>679</v>
      </c>
      <c r="B188" s="121" t="s">
        <v>467</v>
      </c>
      <c r="C188" s="84" t="s">
        <v>866</v>
      </c>
      <c r="D188" s="154" t="s">
        <v>469</v>
      </c>
      <c r="E188" s="154" t="s">
        <v>470</v>
      </c>
      <c r="F188" s="154" t="s">
        <v>192</v>
      </c>
      <c r="G188" s="154" t="s">
        <v>471</v>
      </c>
      <c r="H188" s="204" t="s">
        <v>681</v>
      </c>
      <c r="I188" s="204" t="s">
        <v>696</v>
      </c>
      <c r="J188" s="121" t="s">
        <v>26</v>
      </c>
      <c r="K188" s="121" t="s">
        <v>474</v>
      </c>
      <c r="L188" s="84" t="s">
        <v>697</v>
      </c>
      <c r="M188" s="84">
        <v>8</v>
      </c>
      <c r="N188" s="76">
        <v>0</v>
      </c>
      <c r="O188" s="95">
        <v>0</v>
      </c>
      <c r="P188" s="113" t="s">
        <v>684</v>
      </c>
      <c r="Q188" s="113" t="s">
        <v>698</v>
      </c>
      <c r="R188" s="113" t="s">
        <v>699</v>
      </c>
      <c r="S188" s="113" t="s">
        <v>700</v>
      </c>
      <c r="T188" s="113" t="s">
        <v>701</v>
      </c>
    </row>
    <row r="189" spans="1:20" ht="409.5" x14ac:dyDescent="0.35">
      <c r="A189" s="157" t="s">
        <v>679</v>
      </c>
      <c r="B189" s="121" t="s">
        <v>467</v>
      </c>
      <c r="C189" s="84" t="s">
        <v>866</v>
      </c>
      <c r="D189" s="154" t="s">
        <v>469</v>
      </c>
      <c r="E189" s="154" t="s">
        <v>470</v>
      </c>
      <c r="F189" s="154" t="s">
        <v>192</v>
      </c>
      <c r="G189" s="154" t="s">
        <v>471</v>
      </c>
      <c r="H189" s="204"/>
      <c r="I189" s="204"/>
      <c r="J189" s="121" t="s">
        <v>26</v>
      </c>
      <c r="K189" s="121" t="s">
        <v>474</v>
      </c>
      <c r="L189" s="84" t="s">
        <v>702</v>
      </c>
      <c r="M189" s="84">
        <v>200</v>
      </c>
      <c r="N189" s="76">
        <v>0</v>
      </c>
      <c r="O189" s="124">
        <v>33</v>
      </c>
      <c r="P189" s="113" t="s">
        <v>694</v>
      </c>
      <c r="Q189" s="113" t="s">
        <v>703</v>
      </c>
      <c r="R189" s="113" t="s">
        <v>704</v>
      </c>
      <c r="S189" s="113" t="s">
        <v>705</v>
      </c>
      <c r="T189" s="113" t="s">
        <v>706</v>
      </c>
    </row>
    <row r="190" spans="1:20" ht="43.5" x14ac:dyDescent="0.35">
      <c r="A190" s="157" t="s">
        <v>679</v>
      </c>
      <c r="B190" s="121" t="s">
        <v>467</v>
      </c>
      <c r="C190" s="84" t="s">
        <v>866</v>
      </c>
      <c r="D190" s="154" t="s">
        <v>469</v>
      </c>
      <c r="E190" s="154" t="s">
        <v>470</v>
      </c>
      <c r="F190" s="154" t="s">
        <v>192</v>
      </c>
      <c r="G190" s="154" t="s">
        <v>471</v>
      </c>
      <c r="H190" s="204"/>
      <c r="I190" s="204"/>
      <c r="J190" s="121" t="s">
        <v>26</v>
      </c>
      <c r="K190" s="121" t="s">
        <v>474</v>
      </c>
      <c r="L190" s="84" t="s">
        <v>707</v>
      </c>
      <c r="M190" s="84">
        <v>4</v>
      </c>
      <c r="N190" s="76">
        <v>0</v>
      </c>
      <c r="O190" s="113">
        <v>0</v>
      </c>
      <c r="P190" s="113" t="s">
        <v>684</v>
      </c>
      <c r="Q190" s="113" t="s">
        <v>236</v>
      </c>
      <c r="R190" s="113" t="s">
        <v>236</v>
      </c>
      <c r="S190" s="113" t="s">
        <v>236</v>
      </c>
      <c r="T190" s="113" t="s">
        <v>236</v>
      </c>
    </row>
    <row r="191" spans="1:20" ht="43.5" x14ac:dyDescent="0.35">
      <c r="A191" s="157" t="s">
        <v>679</v>
      </c>
      <c r="B191" s="121" t="s">
        <v>467</v>
      </c>
      <c r="C191" s="84" t="s">
        <v>866</v>
      </c>
      <c r="D191" s="154" t="s">
        <v>469</v>
      </c>
      <c r="E191" s="154" t="s">
        <v>470</v>
      </c>
      <c r="F191" s="154" t="s">
        <v>192</v>
      </c>
      <c r="G191" s="154" t="s">
        <v>471</v>
      </c>
      <c r="H191" s="204"/>
      <c r="I191" s="204"/>
      <c r="J191" s="121" t="s">
        <v>26</v>
      </c>
      <c r="K191" s="121" t="s">
        <v>474</v>
      </c>
      <c r="L191" s="84" t="s">
        <v>708</v>
      </c>
      <c r="M191" s="84">
        <v>4</v>
      </c>
      <c r="N191" s="76">
        <v>0</v>
      </c>
      <c r="O191" s="113">
        <v>0</v>
      </c>
      <c r="P191" s="113" t="s">
        <v>684</v>
      </c>
      <c r="Q191" s="113" t="s">
        <v>236</v>
      </c>
      <c r="R191" s="113" t="s">
        <v>236</v>
      </c>
      <c r="S191" s="113" t="s">
        <v>236</v>
      </c>
      <c r="T191" s="113" t="s">
        <v>236</v>
      </c>
    </row>
    <row r="192" spans="1:20" ht="112" x14ac:dyDescent="0.35">
      <c r="A192" s="156" t="s">
        <v>679</v>
      </c>
      <c r="B192" s="121" t="s">
        <v>467</v>
      </c>
      <c r="C192" s="84" t="s">
        <v>866</v>
      </c>
      <c r="D192" s="84" t="s">
        <v>469</v>
      </c>
      <c r="E192" s="84" t="s">
        <v>470</v>
      </c>
      <c r="F192" s="84" t="s">
        <v>192</v>
      </c>
      <c r="G192" s="84" t="s">
        <v>686</v>
      </c>
      <c r="H192" s="84" t="s">
        <v>681</v>
      </c>
      <c r="I192" s="84" t="s">
        <v>709</v>
      </c>
      <c r="J192" s="121" t="s">
        <v>26</v>
      </c>
      <c r="K192" s="121" t="s">
        <v>474</v>
      </c>
      <c r="L192" s="84" t="s">
        <v>710</v>
      </c>
      <c r="M192" s="84">
        <v>8</v>
      </c>
      <c r="N192" s="76">
        <v>0</v>
      </c>
      <c r="O192" s="95">
        <v>0</v>
      </c>
      <c r="P192" s="113" t="s">
        <v>684</v>
      </c>
      <c r="Q192" s="113" t="s">
        <v>711</v>
      </c>
      <c r="R192" s="113" t="s">
        <v>236</v>
      </c>
      <c r="S192" s="113" t="s">
        <v>236</v>
      </c>
      <c r="T192" s="113" t="s">
        <v>236</v>
      </c>
    </row>
    <row r="193" spans="1:20" ht="112" x14ac:dyDescent="0.35">
      <c r="A193" s="156" t="s">
        <v>679</v>
      </c>
      <c r="B193" s="121" t="s">
        <v>467</v>
      </c>
      <c r="C193" s="84" t="s">
        <v>866</v>
      </c>
      <c r="D193" s="84" t="s">
        <v>469</v>
      </c>
      <c r="E193" s="84" t="s">
        <v>712</v>
      </c>
      <c r="F193" s="84" t="s">
        <v>192</v>
      </c>
      <c r="G193" s="84" t="s">
        <v>471</v>
      </c>
      <c r="H193" s="84" t="s">
        <v>681</v>
      </c>
      <c r="I193" s="84" t="s">
        <v>713</v>
      </c>
      <c r="J193" s="121" t="s">
        <v>44</v>
      </c>
      <c r="K193" s="121" t="s">
        <v>474</v>
      </c>
      <c r="L193" s="84" t="s">
        <v>714</v>
      </c>
      <c r="M193" s="84">
        <v>35</v>
      </c>
      <c r="N193" s="87">
        <v>5</v>
      </c>
      <c r="O193" s="95">
        <v>0</v>
      </c>
      <c r="P193" s="113" t="s">
        <v>715</v>
      </c>
      <c r="Q193" s="113" t="s">
        <v>716</v>
      </c>
      <c r="R193" s="113" t="s">
        <v>236</v>
      </c>
      <c r="S193" s="113" t="s">
        <v>236</v>
      </c>
      <c r="T193" s="113" t="s">
        <v>236</v>
      </c>
    </row>
    <row r="194" spans="1:20" ht="43.5" x14ac:dyDescent="0.35">
      <c r="A194" s="157" t="s">
        <v>679</v>
      </c>
      <c r="B194" s="121" t="s">
        <v>467</v>
      </c>
      <c r="C194" s="84" t="s">
        <v>866</v>
      </c>
      <c r="D194" s="154" t="s">
        <v>469</v>
      </c>
      <c r="E194" s="154" t="s">
        <v>712</v>
      </c>
      <c r="F194" s="154" t="s">
        <v>192</v>
      </c>
      <c r="G194" s="154" t="s">
        <v>717</v>
      </c>
      <c r="H194" s="204" t="s">
        <v>681</v>
      </c>
      <c r="I194" s="204" t="s">
        <v>718</v>
      </c>
      <c r="J194" s="121" t="s">
        <v>26</v>
      </c>
      <c r="K194" s="121" t="s">
        <v>474</v>
      </c>
      <c r="L194" s="84" t="s">
        <v>719</v>
      </c>
      <c r="M194" s="84">
        <v>1</v>
      </c>
      <c r="N194" s="76">
        <v>0</v>
      </c>
      <c r="O194" s="95">
        <v>0</v>
      </c>
      <c r="P194" s="113" t="s">
        <v>684</v>
      </c>
      <c r="Q194" s="113" t="s">
        <v>236</v>
      </c>
      <c r="R194" s="113" t="s">
        <v>236</v>
      </c>
      <c r="S194" s="113" t="s">
        <v>236</v>
      </c>
      <c r="T194" s="113" t="s">
        <v>236</v>
      </c>
    </row>
    <row r="195" spans="1:20" ht="43.5" x14ac:dyDescent="0.35">
      <c r="A195" s="157" t="s">
        <v>679</v>
      </c>
      <c r="B195" s="121" t="s">
        <v>467</v>
      </c>
      <c r="C195" s="84" t="s">
        <v>866</v>
      </c>
      <c r="D195" s="154" t="s">
        <v>469</v>
      </c>
      <c r="E195" s="154" t="s">
        <v>712</v>
      </c>
      <c r="F195" s="154" t="s">
        <v>192</v>
      </c>
      <c r="G195" s="154" t="s">
        <v>717</v>
      </c>
      <c r="H195" s="204"/>
      <c r="I195" s="204"/>
      <c r="J195" s="121" t="s">
        <v>26</v>
      </c>
      <c r="K195" s="121" t="s">
        <v>474</v>
      </c>
      <c r="L195" s="84" t="s">
        <v>720</v>
      </c>
      <c r="M195" s="84">
        <v>13</v>
      </c>
      <c r="N195" s="76">
        <v>0</v>
      </c>
      <c r="O195" s="113">
        <v>0</v>
      </c>
      <c r="P195" s="113" t="s">
        <v>684</v>
      </c>
      <c r="Q195" s="113" t="s">
        <v>721</v>
      </c>
      <c r="R195" s="113" t="s">
        <v>236</v>
      </c>
      <c r="S195" s="113" t="s">
        <v>236</v>
      </c>
      <c r="T195" s="113" t="s">
        <v>236</v>
      </c>
    </row>
    <row r="196" spans="1:20" ht="409.5" x14ac:dyDescent="0.35">
      <c r="A196" s="156" t="s">
        <v>679</v>
      </c>
      <c r="B196" s="121" t="s">
        <v>467</v>
      </c>
      <c r="C196" s="84" t="s">
        <v>866</v>
      </c>
      <c r="D196" s="84" t="s">
        <v>469</v>
      </c>
      <c r="E196" s="84" t="s">
        <v>470</v>
      </c>
      <c r="F196" s="84" t="s">
        <v>192</v>
      </c>
      <c r="G196" s="84" t="s">
        <v>722</v>
      </c>
      <c r="H196" s="84" t="s">
        <v>681</v>
      </c>
      <c r="I196" s="84" t="s">
        <v>723</v>
      </c>
      <c r="J196" s="121" t="s">
        <v>44</v>
      </c>
      <c r="K196" s="121" t="s">
        <v>474</v>
      </c>
      <c r="L196" s="84" t="s">
        <v>724</v>
      </c>
      <c r="M196" s="84" t="s">
        <v>725</v>
      </c>
      <c r="N196" s="87" t="s">
        <v>726</v>
      </c>
      <c r="O196" s="95">
        <v>0</v>
      </c>
      <c r="P196" s="122" t="s">
        <v>727</v>
      </c>
      <c r="Q196" s="113" t="s">
        <v>728</v>
      </c>
      <c r="R196" s="113" t="s">
        <v>729</v>
      </c>
      <c r="S196" s="113" t="s">
        <v>730</v>
      </c>
      <c r="T196" s="113" t="s">
        <v>731</v>
      </c>
    </row>
    <row r="197" spans="1:20" ht="294" x14ac:dyDescent="0.35">
      <c r="A197" s="158" t="s">
        <v>732</v>
      </c>
      <c r="B197" s="131" t="s">
        <v>590</v>
      </c>
      <c r="C197" s="84" t="s">
        <v>866</v>
      </c>
      <c r="D197" s="155" t="s">
        <v>469</v>
      </c>
      <c r="E197" s="155" t="s">
        <v>470</v>
      </c>
      <c r="F197" s="155" t="s">
        <v>571</v>
      </c>
      <c r="G197" s="155" t="s">
        <v>555</v>
      </c>
      <c r="H197" s="206" t="s">
        <v>734</v>
      </c>
      <c r="I197" s="206" t="s">
        <v>735</v>
      </c>
      <c r="J197" s="115" t="s">
        <v>26</v>
      </c>
      <c r="K197" s="121" t="s">
        <v>474</v>
      </c>
      <c r="L197" s="115" t="s">
        <v>736</v>
      </c>
      <c r="M197" s="115">
        <v>1</v>
      </c>
      <c r="N197" s="76">
        <v>0</v>
      </c>
      <c r="O197" s="114">
        <v>0</v>
      </c>
      <c r="P197" s="88" t="s">
        <v>485</v>
      </c>
      <c r="Q197" s="106" t="s">
        <v>737</v>
      </c>
      <c r="R197" s="76" t="s">
        <v>48</v>
      </c>
      <c r="S197" s="87"/>
      <c r="T197" s="87"/>
    </row>
    <row r="198" spans="1:20" ht="322" x14ac:dyDescent="0.35">
      <c r="A198" s="158" t="s">
        <v>732</v>
      </c>
      <c r="B198" s="131" t="s">
        <v>590</v>
      </c>
      <c r="C198" s="84" t="s">
        <v>866</v>
      </c>
      <c r="D198" s="155" t="s">
        <v>469</v>
      </c>
      <c r="E198" s="155" t="s">
        <v>470</v>
      </c>
      <c r="F198" s="155" t="s">
        <v>571</v>
      </c>
      <c r="G198" s="155" t="s">
        <v>555</v>
      </c>
      <c r="H198" s="206"/>
      <c r="I198" s="206"/>
      <c r="J198" s="115" t="s">
        <v>26</v>
      </c>
      <c r="K198" s="121" t="s">
        <v>474</v>
      </c>
      <c r="L198" s="115" t="s">
        <v>738</v>
      </c>
      <c r="M198" s="115">
        <v>1</v>
      </c>
      <c r="N198" s="76">
        <v>0</v>
      </c>
      <c r="O198" s="114">
        <v>0</v>
      </c>
      <c r="P198" s="88" t="s">
        <v>485</v>
      </c>
      <c r="Q198" s="106" t="s">
        <v>739</v>
      </c>
      <c r="R198" s="76" t="s">
        <v>48</v>
      </c>
      <c r="S198" s="87"/>
      <c r="T198" s="87"/>
    </row>
    <row r="199" spans="1:20" ht="409.5" x14ac:dyDescent="0.35">
      <c r="A199" s="158" t="s">
        <v>732</v>
      </c>
      <c r="B199" s="131" t="s">
        <v>590</v>
      </c>
      <c r="C199" s="84" t="s">
        <v>866</v>
      </c>
      <c r="D199" s="155" t="s">
        <v>469</v>
      </c>
      <c r="E199" s="155" t="s">
        <v>470</v>
      </c>
      <c r="F199" s="155" t="s">
        <v>571</v>
      </c>
      <c r="G199" s="155" t="s">
        <v>555</v>
      </c>
      <c r="H199" s="206"/>
      <c r="I199" s="206"/>
      <c r="J199" s="115" t="s">
        <v>26</v>
      </c>
      <c r="K199" s="121" t="s">
        <v>474</v>
      </c>
      <c r="L199" s="115" t="s">
        <v>740</v>
      </c>
      <c r="M199" s="115">
        <v>1</v>
      </c>
      <c r="N199" s="76">
        <v>0</v>
      </c>
      <c r="O199" s="114">
        <v>0</v>
      </c>
      <c r="P199" s="88" t="s">
        <v>485</v>
      </c>
      <c r="Q199" s="106" t="s">
        <v>741</v>
      </c>
      <c r="R199" s="76" t="s">
        <v>48</v>
      </c>
      <c r="S199" s="87"/>
      <c r="T199" s="87"/>
    </row>
    <row r="200" spans="1:20" ht="409.5" x14ac:dyDescent="0.35">
      <c r="A200" s="158" t="s">
        <v>732</v>
      </c>
      <c r="B200" s="131" t="s">
        <v>590</v>
      </c>
      <c r="C200" s="84" t="s">
        <v>866</v>
      </c>
      <c r="D200" s="155" t="s">
        <v>469</v>
      </c>
      <c r="E200" s="155" t="s">
        <v>470</v>
      </c>
      <c r="F200" s="155" t="s">
        <v>571</v>
      </c>
      <c r="G200" s="155" t="s">
        <v>555</v>
      </c>
      <c r="H200" s="206"/>
      <c r="I200" s="206"/>
      <c r="J200" s="115" t="s">
        <v>26</v>
      </c>
      <c r="K200" s="121" t="s">
        <v>474</v>
      </c>
      <c r="L200" s="115" t="s">
        <v>742</v>
      </c>
      <c r="M200" s="115">
        <v>1</v>
      </c>
      <c r="N200" s="76">
        <v>0</v>
      </c>
      <c r="O200" s="114">
        <v>0</v>
      </c>
      <c r="P200" s="88" t="s">
        <v>485</v>
      </c>
      <c r="Q200" s="106" t="s">
        <v>743</v>
      </c>
      <c r="R200" s="76" t="s">
        <v>744</v>
      </c>
      <c r="S200" s="87" t="s">
        <v>745</v>
      </c>
      <c r="T200" s="87" t="s">
        <v>746</v>
      </c>
    </row>
    <row r="201" spans="1:20" ht="252" x14ac:dyDescent="0.35">
      <c r="A201" s="158" t="s">
        <v>732</v>
      </c>
      <c r="B201" s="131" t="s">
        <v>590</v>
      </c>
      <c r="C201" s="84" t="s">
        <v>866</v>
      </c>
      <c r="D201" s="155" t="s">
        <v>469</v>
      </c>
      <c r="E201" s="155" t="s">
        <v>470</v>
      </c>
      <c r="F201" s="155" t="s">
        <v>571</v>
      </c>
      <c r="G201" s="155" t="s">
        <v>555</v>
      </c>
      <c r="H201" s="206"/>
      <c r="I201" s="206"/>
      <c r="J201" s="115" t="s">
        <v>26</v>
      </c>
      <c r="K201" s="121" t="s">
        <v>474</v>
      </c>
      <c r="L201" s="115" t="s">
        <v>747</v>
      </c>
      <c r="M201" s="115">
        <v>1</v>
      </c>
      <c r="N201" s="76">
        <v>0</v>
      </c>
      <c r="O201" s="114">
        <v>0</v>
      </c>
      <c r="P201" s="88" t="s">
        <v>485</v>
      </c>
      <c r="Q201" s="106" t="s">
        <v>748</v>
      </c>
      <c r="R201" s="76" t="s">
        <v>510</v>
      </c>
      <c r="S201" s="87" t="s">
        <v>749</v>
      </c>
      <c r="T201" s="87" t="s">
        <v>750</v>
      </c>
    </row>
    <row r="202" spans="1:20" ht="322" x14ac:dyDescent="0.35">
      <c r="A202" s="158" t="s">
        <v>732</v>
      </c>
      <c r="B202" s="131" t="s">
        <v>590</v>
      </c>
      <c r="C202" s="84" t="s">
        <v>866</v>
      </c>
      <c r="D202" s="155" t="s">
        <v>469</v>
      </c>
      <c r="E202" s="155" t="s">
        <v>470</v>
      </c>
      <c r="F202" s="155" t="s">
        <v>571</v>
      </c>
      <c r="G202" s="155" t="s">
        <v>555</v>
      </c>
      <c r="H202" s="206"/>
      <c r="I202" s="206"/>
      <c r="J202" s="115" t="s">
        <v>26</v>
      </c>
      <c r="K202" s="121" t="s">
        <v>474</v>
      </c>
      <c r="L202" s="115" t="s">
        <v>751</v>
      </c>
      <c r="M202" s="115">
        <v>1</v>
      </c>
      <c r="N202" s="76">
        <v>0</v>
      </c>
      <c r="O202" s="114">
        <v>0</v>
      </c>
      <c r="P202" s="88" t="s">
        <v>485</v>
      </c>
      <c r="Q202" s="106" t="s">
        <v>752</v>
      </c>
      <c r="R202" s="76" t="s">
        <v>48</v>
      </c>
      <c r="S202" s="87"/>
      <c r="T202" s="87"/>
    </row>
    <row r="203" spans="1:20" ht="224" x14ac:dyDescent="0.35">
      <c r="A203" s="158" t="s">
        <v>732</v>
      </c>
      <c r="B203" s="131" t="s">
        <v>590</v>
      </c>
      <c r="C203" s="84" t="s">
        <v>866</v>
      </c>
      <c r="D203" s="155" t="s">
        <v>469</v>
      </c>
      <c r="E203" s="155" t="s">
        <v>470</v>
      </c>
      <c r="F203" s="155" t="s">
        <v>571</v>
      </c>
      <c r="G203" s="155" t="s">
        <v>555</v>
      </c>
      <c r="H203" s="206"/>
      <c r="I203" s="206"/>
      <c r="J203" s="115" t="s">
        <v>26</v>
      </c>
      <c r="K203" s="121" t="s">
        <v>474</v>
      </c>
      <c r="L203" s="115" t="s">
        <v>753</v>
      </c>
      <c r="M203" s="115">
        <v>1</v>
      </c>
      <c r="N203" s="76">
        <v>0</v>
      </c>
      <c r="O203" s="114">
        <v>0</v>
      </c>
      <c r="P203" s="88" t="s">
        <v>485</v>
      </c>
      <c r="Q203" s="106" t="s">
        <v>754</v>
      </c>
      <c r="R203" s="76" t="s">
        <v>48</v>
      </c>
      <c r="S203" s="87"/>
      <c r="T203" s="87"/>
    </row>
    <row r="204" spans="1:20" ht="126" x14ac:dyDescent="0.35">
      <c r="A204" s="159" t="s">
        <v>732</v>
      </c>
      <c r="B204" s="131" t="s">
        <v>590</v>
      </c>
      <c r="C204" s="84" t="s">
        <v>866</v>
      </c>
      <c r="D204" s="115" t="s">
        <v>469</v>
      </c>
      <c r="E204" s="115" t="s">
        <v>470</v>
      </c>
      <c r="F204" s="115" t="s">
        <v>755</v>
      </c>
      <c r="G204" s="115" t="s">
        <v>756</v>
      </c>
      <c r="H204" s="115" t="s">
        <v>757</v>
      </c>
      <c r="I204" s="115" t="s">
        <v>758</v>
      </c>
      <c r="J204" s="115" t="s">
        <v>26</v>
      </c>
      <c r="K204" s="130" t="s">
        <v>474</v>
      </c>
      <c r="L204" s="115" t="s">
        <v>759</v>
      </c>
      <c r="M204" s="115">
        <v>1</v>
      </c>
      <c r="N204" s="118">
        <v>0.3</v>
      </c>
      <c r="O204" s="118">
        <v>0.3</v>
      </c>
      <c r="P204" s="88" t="s">
        <v>515</v>
      </c>
      <c r="Q204" s="117" t="s">
        <v>760</v>
      </c>
      <c r="R204" s="76" t="s">
        <v>761</v>
      </c>
      <c r="S204" s="117"/>
      <c r="T204" s="117"/>
    </row>
    <row r="205" spans="1:20" ht="406" x14ac:dyDescent="0.35">
      <c r="A205" s="158" t="s">
        <v>732</v>
      </c>
      <c r="B205" s="131" t="s">
        <v>590</v>
      </c>
      <c r="C205" s="84" t="s">
        <v>866</v>
      </c>
      <c r="D205" s="155" t="s">
        <v>469</v>
      </c>
      <c r="E205" s="155" t="s">
        <v>470</v>
      </c>
      <c r="F205" s="155" t="s">
        <v>755</v>
      </c>
      <c r="G205" s="155" t="s">
        <v>762</v>
      </c>
      <c r="H205" s="206" t="s">
        <v>763</v>
      </c>
      <c r="I205" s="206" t="s">
        <v>764</v>
      </c>
      <c r="J205" s="115" t="s">
        <v>26</v>
      </c>
      <c r="K205" s="130" t="s">
        <v>474</v>
      </c>
      <c r="L205" s="115" t="s">
        <v>765</v>
      </c>
      <c r="M205" s="115">
        <v>10</v>
      </c>
      <c r="N205" s="118">
        <v>2</v>
      </c>
      <c r="O205" s="118">
        <v>0</v>
      </c>
      <c r="P205" s="88" t="s">
        <v>475</v>
      </c>
      <c r="Q205" s="117" t="s">
        <v>766</v>
      </c>
      <c r="R205" s="76" t="s">
        <v>761</v>
      </c>
      <c r="S205" s="117" t="s">
        <v>767</v>
      </c>
      <c r="T205" s="117" t="s">
        <v>768</v>
      </c>
    </row>
    <row r="206" spans="1:20" ht="406" x14ac:dyDescent="0.35">
      <c r="A206" s="158" t="s">
        <v>732</v>
      </c>
      <c r="B206" s="131" t="s">
        <v>590</v>
      </c>
      <c r="C206" s="84" t="s">
        <v>866</v>
      </c>
      <c r="D206" s="155" t="s">
        <v>469</v>
      </c>
      <c r="E206" s="155" t="s">
        <v>470</v>
      </c>
      <c r="F206" s="155" t="s">
        <v>755</v>
      </c>
      <c r="G206" s="155" t="s">
        <v>762</v>
      </c>
      <c r="H206" s="206"/>
      <c r="I206" s="206"/>
      <c r="J206" s="115" t="s">
        <v>26</v>
      </c>
      <c r="K206" s="130" t="s">
        <v>474</v>
      </c>
      <c r="L206" s="115" t="s">
        <v>769</v>
      </c>
      <c r="M206" s="115">
        <v>20</v>
      </c>
      <c r="N206" s="118">
        <v>6</v>
      </c>
      <c r="O206" s="118">
        <v>0</v>
      </c>
      <c r="P206" s="88" t="s">
        <v>475</v>
      </c>
      <c r="Q206" s="117" t="s">
        <v>770</v>
      </c>
      <c r="R206" s="76" t="s">
        <v>761</v>
      </c>
      <c r="S206" s="117" t="s">
        <v>767</v>
      </c>
      <c r="T206" s="117" t="s">
        <v>768</v>
      </c>
    </row>
    <row r="207" spans="1:20" ht="406" x14ac:dyDescent="0.35">
      <c r="A207" s="158" t="s">
        <v>732</v>
      </c>
      <c r="B207" s="131" t="s">
        <v>590</v>
      </c>
      <c r="C207" s="84" t="s">
        <v>866</v>
      </c>
      <c r="D207" s="155" t="s">
        <v>469</v>
      </c>
      <c r="E207" s="155" t="s">
        <v>470</v>
      </c>
      <c r="F207" s="155" t="s">
        <v>755</v>
      </c>
      <c r="G207" s="155" t="s">
        <v>762</v>
      </c>
      <c r="H207" s="206"/>
      <c r="I207" s="206"/>
      <c r="J207" s="115" t="s">
        <v>26</v>
      </c>
      <c r="K207" s="130" t="s">
        <v>474</v>
      </c>
      <c r="L207" s="115" t="s">
        <v>771</v>
      </c>
      <c r="M207" s="115">
        <v>35</v>
      </c>
      <c r="N207" s="118">
        <v>7</v>
      </c>
      <c r="O207" s="118">
        <v>0</v>
      </c>
      <c r="P207" s="88" t="s">
        <v>475</v>
      </c>
      <c r="Q207" s="117" t="s">
        <v>770</v>
      </c>
      <c r="R207" s="76" t="s">
        <v>761</v>
      </c>
      <c r="S207" s="117" t="s">
        <v>767</v>
      </c>
      <c r="T207" s="117" t="s">
        <v>768</v>
      </c>
    </row>
    <row r="208" spans="1:20" ht="406" x14ac:dyDescent="0.35">
      <c r="A208" s="158" t="s">
        <v>732</v>
      </c>
      <c r="B208" s="131" t="s">
        <v>590</v>
      </c>
      <c r="C208" s="84" t="s">
        <v>866</v>
      </c>
      <c r="D208" s="155" t="s">
        <v>469</v>
      </c>
      <c r="E208" s="155" t="s">
        <v>470</v>
      </c>
      <c r="F208" s="155" t="s">
        <v>755</v>
      </c>
      <c r="G208" s="155" t="s">
        <v>762</v>
      </c>
      <c r="H208" s="206"/>
      <c r="I208" s="206"/>
      <c r="J208" s="115" t="s">
        <v>26</v>
      </c>
      <c r="K208" s="130" t="s">
        <v>474</v>
      </c>
      <c r="L208" s="115" t="s">
        <v>772</v>
      </c>
      <c r="M208" s="115">
        <v>35</v>
      </c>
      <c r="N208" s="118">
        <v>5.25</v>
      </c>
      <c r="O208" s="118">
        <v>0</v>
      </c>
      <c r="P208" s="88" t="s">
        <v>475</v>
      </c>
      <c r="Q208" s="117" t="s">
        <v>770</v>
      </c>
      <c r="R208" s="76" t="s">
        <v>48</v>
      </c>
      <c r="S208" s="117" t="s">
        <v>767</v>
      </c>
      <c r="T208" s="117" t="s">
        <v>768</v>
      </c>
    </row>
    <row r="209" spans="1:20" ht="409.5" x14ac:dyDescent="0.35">
      <c r="A209" s="159" t="s">
        <v>732</v>
      </c>
      <c r="B209" s="131" t="s">
        <v>590</v>
      </c>
      <c r="C209" s="84" t="s">
        <v>866</v>
      </c>
      <c r="D209" s="115" t="s">
        <v>469</v>
      </c>
      <c r="E209" s="115" t="s">
        <v>470</v>
      </c>
      <c r="F209" s="115" t="s">
        <v>773</v>
      </c>
      <c r="G209" s="115" t="s">
        <v>762</v>
      </c>
      <c r="H209" s="115" t="s">
        <v>774</v>
      </c>
      <c r="I209" s="115" t="s">
        <v>775</v>
      </c>
      <c r="J209" s="115" t="s">
        <v>26</v>
      </c>
      <c r="K209" s="87" t="s">
        <v>474</v>
      </c>
      <c r="L209" s="115" t="s">
        <v>776</v>
      </c>
      <c r="M209" s="115">
        <v>10</v>
      </c>
      <c r="N209" s="114">
        <v>2</v>
      </c>
      <c r="O209" s="114">
        <v>9</v>
      </c>
      <c r="P209" s="88" t="s">
        <v>515</v>
      </c>
      <c r="Q209" s="106" t="s">
        <v>777</v>
      </c>
      <c r="R209" s="76" t="s">
        <v>100</v>
      </c>
      <c r="S209" s="87" t="s">
        <v>48</v>
      </c>
      <c r="T209" s="116" t="s">
        <v>48</v>
      </c>
    </row>
    <row r="210" spans="1:20" ht="409.5" x14ac:dyDescent="0.35">
      <c r="A210" s="159" t="s">
        <v>732</v>
      </c>
      <c r="B210" s="131" t="s">
        <v>590</v>
      </c>
      <c r="C210" s="84" t="s">
        <v>866</v>
      </c>
      <c r="D210" s="115" t="s">
        <v>469</v>
      </c>
      <c r="E210" s="115" t="s">
        <v>470</v>
      </c>
      <c r="F210" s="115" t="s">
        <v>571</v>
      </c>
      <c r="G210" s="115" t="s">
        <v>778</v>
      </c>
      <c r="H210" s="115" t="s">
        <v>779</v>
      </c>
      <c r="I210" s="115" t="s">
        <v>780</v>
      </c>
      <c r="J210" s="115" t="s">
        <v>26</v>
      </c>
      <c r="K210" s="130" t="s">
        <v>247</v>
      </c>
      <c r="L210" s="115" t="s">
        <v>781</v>
      </c>
      <c r="M210" s="115">
        <v>2000</v>
      </c>
      <c r="N210" s="114">
        <v>200</v>
      </c>
      <c r="O210" s="114">
        <v>37</v>
      </c>
      <c r="P210" s="88" t="s">
        <v>475</v>
      </c>
      <c r="Q210" s="106" t="s">
        <v>782</v>
      </c>
      <c r="R210" s="76" t="s">
        <v>100</v>
      </c>
      <c r="S210" s="76" t="s">
        <v>783</v>
      </c>
      <c r="T210" s="76" t="s">
        <v>784</v>
      </c>
    </row>
    <row r="211" spans="1:20" ht="290" x14ac:dyDescent="0.35">
      <c r="A211" s="159" t="s">
        <v>732</v>
      </c>
      <c r="B211" s="131" t="s">
        <v>590</v>
      </c>
      <c r="C211" s="84" t="s">
        <v>866</v>
      </c>
      <c r="D211" s="115" t="s">
        <v>469</v>
      </c>
      <c r="E211" s="115" t="s">
        <v>470</v>
      </c>
      <c r="F211" s="115" t="s">
        <v>571</v>
      </c>
      <c r="G211" s="115" t="s">
        <v>778</v>
      </c>
      <c r="H211" s="115" t="s">
        <v>785</v>
      </c>
      <c r="I211" s="115" t="s">
        <v>786</v>
      </c>
      <c r="J211" s="115" t="s">
        <v>26</v>
      </c>
      <c r="K211" s="130" t="s">
        <v>247</v>
      </c>
      <c r="L211" s="115" t="s">
        <v>787</v>
      </c>
      <c r="M211" s="115">
        <v>15</v>
      </c>
      <c r="N211" s="114">
        <v>2</v>
      </c>
      <c r="O211" s="114">
        <v>16</v>
      </c>
      <c r="P211" s="88" t="s">
        <v>475</v>
      </c>
      <c r="Q211" s="106" t="s">
        <v>788</v>
      </c>
      <c r="R211" s="76" t="s">
        <v>761</v>
      </c>
      <c r="S211" s="87" t="s">
        <v>789</v>
      </c>
      <c r="T211" s="87" t="s">
        <v>790</v>
      </c>
    </row>
    <row r="212" spans="1:20" ht="409.5" x14ac:dyDescent="0.35">
      <c r="A212" s="156" t="s">
        <v>791</v>
      </c>
      <c r="B212" s="131" t="s">
        <v>590</v>
      </c>
      <c r="C212" s="84" t="s">
        <v>866</v>
      </c>
      <c r="D212" s="79" t="s">
        <v>469</v>
      </c>
      <c r="E212" s="79" t="s">
        <v>470</v>
      </c>
      <c r="F212" s="79" t="s">
        <v>541</v>
      </c>
      <c r="G212" s="81" t="s">
        <v>587</v>
      </c>
      <c r="H212" s="81" t="s">
        <v>792</v>
      </c>
      <c r="I212" s="81" t="s">
        <v>793</v>
      </c>
      <c r="J212" s="92" t="s">
        <v>44</v>
      </c>
      <c r="K212" s="113" t="s">
        <v>474</v>
      </c>
      <c r="L212" s="80" t="s">
        <v>794</v>
      </c>
      <c r="M212" s="79">
        <v>350000</v>
      </c>
      <c r="N212" s="76">
        <v>0</v>
      </c>
      <c r="O212" s="112">
        <v>0</v>
      </c>
      <c r="P212" s="88" t="s">
        <v>485</v>
      </c>
      <c r="Q212" s="75"/>
      <c r="R212" s="76" t="s">
        <v>61</v>
      </c>
      <c r="S212" s="75" t="s">
        <v>795</v>
      </c>
      <c r="T212" s="75" t="s">
        <v>796</v>
      </c>
    </row>
    <row r="213" spans="1:20" ht="116" x14ac:dyDescent="0.35">
      <c r="A213" s="156" t="s">
        <v>791</v>
      </c>
      <c r="B213" s="131" t="s">
        <v>590</v>
      </c>
      <c r="C213" s="84" t="s">
        <v>866</v>
      </c>
      <c r="D213" s="81" t="s">
        <v>469</v>
      </c>
      <c r="E213" s="81" t="s">
        <v>470</v>
      </c>
      <c r="F213" s="79" t="s">
        <v>541</v>
      </c>
      <c r="G213" s="81" t="s">
        <v>587</v>
      </c>
      <c r="H213" s="81" t="s">
        <v>797</v>
      </c>
      <c r="I213" s="81" t="s">
        <v>798</v>
      </c>
      <c r="J213" s="92" t="s">
        <v>44</v>
      </c>
      <c r="K213" s="110" t="s">
        <v>474</v>
      </c>
      <c r="L213" s="80" t="s">
        <v>799</v>
      </c>
      <c r="M213" s="79">
        <v>300</v>
      </c>
      <c r="N213" s="98">
        <v>51.000000000000007</v>
      </c>
      <c r="O213" s="78">
        <v>91</v>
      </c>
      <c r="P213" s="88" t="s">
        <v>515</v>
      </c>
      <c r="Q213" s="75" t="s">
        <v>800</v>
      </c>
      <c r="R213" s="76" t="s">
        <v>48</v>
      </c>
      <c r="S213" s="75"/>
      <c r="T213" s="75"/>
    </row>
    <row r="214" spans="1:20" ht="130.5" x14ac:dyDescent="0.35">
      <c r="A214" s="156" t="s">
        <v>791</v>
      </c>
      <c r="B214" s="131" t="s">
        <v>590</v>
      </c>
      <c r="C214" s="84" t="s">
        <v>866</v>
      </c>
      <c r="D214" s="81" t="s">
        <v>469</v>
      </c>
      <c r="E214" s="81" t="s">
        <v>470</v>
      </c>
      <c r="F214" s="79" t="s">
        <v>541</v>
      </c>
      <c r="G214" s="81" t="s">
        <v>587</v>
      </c>
      <c r="H214" s="81" t="s">
        <v>801</v>
      </c>
      <c r="I214" s="81" t="s">
        <v>802</v>
      </c>
      <c r="J214" s="92" t="s">
        <v>44</v>
      </c>
      <c r="K214" s="86" t="s">
        <v>474</v>
      </c>
      <c r="L214" s="80" t="s">
        <v>803</v>
      </c>
      <c r="M214" s="79">
        <v>150</v>
      </c>
      <c r="N214" s="76">
        <v>0</v>
      </c>
      <c r="O214" s="78">
        <v>2</v>
      </c>
      <c r="P214" s="88" t="s">
        <v>485</v>
      </c>
      <c r="Q214" s="75" t="s">
        <v>804</v>
      </c>
      <c r="R214" s="76" t="s">
        <v>48</v>
      </c>
      <c r="S214" s="75"/>
      <c r="T214" s="75"/>
    </row>
    <row r="215" spans="1:20" ht="116" x14ac:dyDescent="0.35">
      <c r="A215" s="156" t="s">
        <v>791</v>
      </c>
      <c r="B215" s="131" t="s">
        <v>590</v>
      </c>
      <c r="C215" s="84" t="s">
        <v>866</v>
      </c>
      <c r="D215" s="106" t="s">
        <v>469</v>
      </c>
      <c r="E215" s="106" t="s">
        <v>470</v>
      </c>
      <c r="F215" s="79" t="s">
        <v>541</v>
      </c>
      <c r="G215" s="81" t="s">
        <v>587</v>
      </c>
      <c r="H215" s="106" t="s">
        <v>805</v>
      </c>
      <c r="I215" s="81" t="s">
        <v>806</v>
      </c>
      <c r="J215" s="108" t="s">
        <v>44</v>
      </c>
      <c r="K215" s="107" t="s">
        <v>474</v>
      </c>
      <c r="L215" s="106" t="s">
        <v>807</v>
      </c>
      <c r="M215" s="105">
        <v>250</v>
      </c>
      <c r="N215" s="104">
        <v>17.5</v>
      </c>
      <c r="O215" s="78">
        <v>35</v>
      </c>
      <c r="P215" s="88" t="s">
        <v>475</v>
      </c>
      <c r="Q215" s="103" t="s">
        <v>808</v>
      </c>
      <c r="R215" s="76"/>
      <c r="S215" s="75"/>
      <c r="T215" s="75"/>
    </row>
    <row r="216" spans="1:20" ht="409.5" x14ac:dyDescent="0.35">
      <c r="A216" s="156" t="s">
        <v>791</v>
      </c>
      <c r="B216" s="131" t="s">
        <v>590</v>
      </c>
      <c r="C216" s="84" t="s">
        <v>866</v>
      </c>
      <c r="D216" s="81" t="s">
        <v>469</v>
      </c>
      <c r="E216" s="81" t="s">
        <v>470</v>
      </c>
      <c r="F216" s="79" t="s">
        <v>571</v>
      </c>
      <c r="G216" s="81" t="s">
        <v>809</v>
      </c>
      <c r="H216" s="81" t="s">
        <v>810</v>
      </c>
      <c r="I216" s="81" t="s">
        <v>811</v>
      </c>
      <c r="J216" s="102" t="s">
        <v>44</v>
      </c>
      <c r="K216" s="101" t="s">
        <v>474</v>
      </c>
      <c r="L216" s="80" t="s">
        <v>812</v>
      </c>
      <c r="M216" s="79">
        <v>20</v>
      </c>
      <c r="N216" s="100">
        <v>10</v>
      </c>
      <c r="O216" s="78">
        <v>3</v>
      </c>
      <c r="P216" s="88" t="s">
        <v>475</v>
      </c>
      <c r="Q216" s="94" t="s">
        <v>813</v>
      </c>
      <c r="R216" s="76" t="s">
        <v>61</v>
      </c>
      <c r="S216" s="75" t="s">
        <v>814</v>
      </c>
      <c r="T216" s="75" t="s">
        <v>796</v>
      </c>
    </row>
    <row r="217" spans="1:20" ht="116" x14ac:dyDescent="0.35">
      <c r="A217" s="156" t="s">
        <v>791</v>
      </c>
      <c r="B217" s="131" t="s">
        <v>590</v>
      </c>
      <c r="C217" s="84" t="s">
        <v>866</v>
      </c>
      <c r="D217" s="81" t="s">
        <v>469</v>
      </c>
      <c r="E217" s="81" t="s">
        <v>470</v>
      </c>
      <c r="F217" s="79" t="s">
        <v>571</v>
      </c>
      <c r="G217" s="81" t="s">
        <v>809</v>
      </c>
      <c r="H217" s="81" t="s">
        <v>815</v>
      </c>
      <c r="I217" s="81" t="s">
        <v>816</v>
      </c>
      <c r="J217" s="92" t="s">
        <v>44</v>
      </c>
      <c r="K217" s="86" t="s">
        <v>474</v>
      </c>
      <c r="L217" s="80" t="s">
        <v>817</v>
      </c>
      <c r="M217" s="79">
        <v>20</v>
      </c>
      <c r="N217" s="76">
        <v>0</v>
      </c>
      <c r="O217" s="78">
        <v>5</v>
      </c>
      <c r="P217" s="99" t="s">
        <v>515</v>
      </c>
      <c r="Q217" s="94" t="s">
        <v>818</v>
      </c>
      <c r="R217" s="76"/>
      <c r="S217" s="95"/>
      <c r="T217" s="95"/>
    </row>
    <row r="218" spans="1:20" ht="98" x14ac:dyDescent="0.35">
      <c r="A218" s="156" t="s">
        <v>791</v>
      </c>
      <c r="B218" s="121" t="s">
        <v>467</v>
      </c>
      <c r="C218" s="84" t="s">
        <v>866</v>
      </c>
      <c r="D218" s="81" t="s">
        <v>469</v>
      </c>
      <c r="E218" s="81" t="s">
        <v>470</v>
      </c>
      <c r="F218" s="79" t="s">
        <v>541</v>
      </c>
      <c r="G218" s="81" t="s">
        <v>819</v>
      </c>
      <c r="H218" s="81" t="s">
        <v>820</v>
      </c>
      <c r="I218" s="81" t="s">
        <v>821</v>
      </c>
      <c r="J218" s="92" t="s">
        <v>44</v>
      </c>
      <c r="K218" s="86" t="s">
        <v>474</v>
      </c>
      <c r="L218" s="80" t="s">
        <v>822</v>
      </c>
      <c r="M218" s="79">
        <v>6</v>
      </c>
      <c r="N218" s="76">
        <v>0</v>
      </c>
      <c r="O218" s="78">
        <v>0</v>
      </c>
      <c r="P218" s="88" t="s">
        <v>485</v>
      </c>
      <c r="Q218" s="95"/>
      <c r="R218" s="76" t="s">
        <v>48</v>
      </c>
      <c r="S218" s="95"/>
      <c r="T218" s="95"/>
    </row>
    <row r="219" spans="1:20" ht="409.5" x14ac:dyDescent="0.35">
      <c r="A219" s="156" t="s">
        <v>791</v>
      </c>
      <c r="B219" s="131" t="s">
        <v>540</v>
      </c>
      <c r="C219" s="84" t="s">
        <v>866</v>
      </c>
      <c r="D219" s="81" t="s">
        <v>469</v>
      </c>
      <c r="E219" s="81" t="s">
        <v>470</v>
      </c>
      <c r="F219" s="79" t="s">
        <v>541</v>
      </c>
      <c r="G219" s="81" t="s">
        <v>587</v>
      </c>
      <c r="H219" s="81" t="s">
        <v>824</v>
      </c>
      <c r="I219" s="81" t="s">
        <v>825</v>
      </c>
      <c r="J219" s="92" t="s">
        <v>44</v>
      </c>
      <c r="K219" s="86" t="s">
        <v>474</v>
      </c>
      <c r="L219" s="80" t="s">
        <v>826</v>
      </c>
      <c r="M219" s="79">
        <v>30</v>
      </c>
      <c r="N219" s="98">
        <v>4.5</v>
      </c>
      <c r="O219" s="97">
        <v>3</v>
      </c>
      <c r="P219" s="88" t="s">
        <v>475</v>
      </c>
      <c r="Q219" s="75" t="s">
        <v>827</v>
      </c>
      <c r="R219" s="76" t="s">
        <v>61</v>
      </c>
      <c r="S219" s="75" t="s">
        <v>828</v>
      </c>
      <c r="T219" s="75" t="s">
        <v>796</v>
      </c>
    </row>
    <row r="220" spans="1:20" ht="409.5" x14ac:dyDescent="0.35">
      <c r="A220" s="156" t="s">
        <v>791</v>
      </c>
      <c r="B220" s="131" t="s">
        <v>540</v>
      </c>
      <c r="C220" s="84" t="s">
        <v>866</v>
      </c>
      <c r="D220" s="81" t="s">
        <v>469</v>
      </c>
      <c r="E220" s="81" t="s">
        <v>470</v>
      </c>
      <c r="F220" s="79" t="s">
        <v>541</v>
      </c>
      <c r="G220" s="81" t="s">
        <v>587</v>
      </c>
      <c r="H220" s="81" t="s">
        <v>829</v>
      </c>
      <c r="I220" s="81" t="s">
        <v>830</v>
      </c>
      <c r="J220" s="92" t="s">
        <v>44</v>
      </c>
      <c r="K220" s="86" t="s">
        <v>474</v>
      </c>
      <c r="L220" s="80" t="s">
        <v>831</v>
      </c>
      <c r="M220" s="79">
        <v>20</v>
      </c>
      <c r="N220" s="96">
        <v>2</v>
      </c>
      <c r="O220" s="78">
        <v>0</v>
      </c>
      <c r="P220" s="88" t="s">
        <v>475</v>
      </c>
      <c r="Q220" s="95" t="s">
        <v>832</v>
      </c>
      <c r="R220" s="76" t="s">
        <v>61</v>
      </c>
      <c r="S220" s="75" t="s">
        <v>833</v>
      </c>
      <c r="T220" s="75" t="s">
        <v>796</v>
      </c>
    </row>
    <row r="221" spans="1:20" ht="409.5" x14ac:dyDescent="0.35">
      <c r="A221" s="156" t="s">
        <v>791</v>
      </c>
      <c r="B221" s="131" t="s">
        <v>590</v>
      </c>
      <c r="C221" s="84" t="s">
        <v>866</v>
      </c>
      <c r="D221" s="81" t="s">
        <v>469</v>
      </c>
      <c r="E221" s="81" t="s">
        <v>470</v>
      </c>
      <c r="F221" s="79" t="s">
        <v>571</v>
      </c>
      <c r="G221" s="81" t="s">
        <v>809</v>
      </c>
      <c r="H221" s="81" t="s">
        <v>834</v>
      </c>
      <c r="I221" s="81" t="s">
        <v>835</v>
      </c>
      <c r="J221" s="92" t="s">
        <v>44</v>
      </c>
      <c r="K221" s="86" t="s">
        <v>474</v>
      </c>
      <c r="L221" s="80" t="s">
        <v>836</v>
      </c>
      <c r="M221" s="79">
        <v>5400</v>
      </c>
      <c r="N221" s="91">
        <v>349.91999999999996</v>
      </c>
      <c r="O221" s="78">
        <v>100</v>
      </c>
      <c r="P221" s="88" t="s">
        <v>475</v>
      </c>
      <c r="Q221" s="94" t="s">
        <v>837</v>
      </c>
      <c r="R221" s="76" t="s">
        <v>61</v>
      </c>
      <c r="S221" s="75" t="s">
        <v>838</v>
      </c>
      <c r="T221" s="75" t="s">
        <v>796</v>
      </c>
    </row>
    <row r="222" spans="1:20" ht="101.5" x14ac:dyDescent="0.35">
      <c r="A222" s="156" t="s">
        <v>791</v>
      </c>
      <c r="B222" s="131" t="s">
        <v>590</v>
      </c>
      <c r="C222" s="84" t="s">
        <v>866</v>
      </c>
      <c r="D222" s="81" t="s">
        <v>469</v>
      </c>
      <c r="E222" s="81" t="s">
        <v>470</v>
      </c>
      <c r="F222" s="79" t="s">
        <v>571</v>
      </c>
      <c r="G222" s="81" t="s">
        <v>809</v>
      </c>
      <c r="H222" s="81" t="s">
        <v>839</v>
      </c>
      <c r="I222" s="81" t="s">
        <v>840</v>
      </c>
      <c r="J222" s="92" t="s">
        <v>44</v>
      </c>
      <c r="K222" s="86" t="s">
        <v>474</v>
      </c>
      <c r="L222" s="80" t="s">
        <v>841</v>
      </c>
      <c r="M222" s="79">
        <v>11450</v>
      </c>
      <c r="N222" s="91">
        <v>1500</v>
      </c>
      <c r="O222" s="78">
        <v>2009</v>
      </c>
      <c r="P222" s="88" t="s">
        <v>515</v>
      </c>
      <c r="Q222" s="95" t="s">
        <v>842</v>
      </c>
      <c r="R222" s="76"/>
      <c r="S222" s="75"/>
      <c r="T222" s="75"/>
    </row>
    <row r="223" spans="1:20" ht="116" x14ac:dyDescent="0.35">
      <c r="A223" s="156" t="s">
        <v>791</v>
      </c>
      <c r="B223" s="131" t="s">
        <v>540</v>
      </c>
      <c r="C223" s="84" t="s">
        <v>866</v>
      </c>
      <c r="D223" s="81" t="s">
        <v>469</v>
      </c>
      <c r="E223" s="81" t="s">
        <v>470</v>
      </c>
      <c r="F223" s="79" t="s">
        <v>571</v>
      </c>
      <c r="G223" s="81" t="s">
        <v>572</v>
      </c>
      <c r="H223" s="81" t="s">
        <v>843</v>
      </c>
      <c r="I223" s="81" t="s">
        <v>844</v>
      </c>
      <c r="J223" s="92" t="s">
        <v>44</v>
      </c>
      <c r="K223" s="86" t="s">
        <v>474</v>
      </c>
      <c r="L223" s="80" t="s">
        <v>845</v>
      </c>
      <c r="M223" s="79">
        <v>15000</v>
      </c>
      <c r="N223" s="91">
        <v>3750</v>
      </c>
      <c r="O223" s="78">
        <v>8968</v>
      </c>
      <c r="P223" s="88" t="s">
        <v>515</v>
      </c>
      <c r="Q223" s="94" t="s">
        <v>846</v>
      </c>
      <c r="R223" s="76"/>
      <c r="S223" s="75"/>
      <c r="T223" s="75"/>
    </row>
    <row r="224" spans="1:20" ht="409.5" x14ac:dyDescent="0.35">
      <c r="A224" s="156" t="s">
        <v>791</v>
      </c>
      <c r="B224" s="131" t="s">
        <v>590</v>
      </c>
      <c r="C224" s="84" t="s">
        <v>866</v>
      </c>
      <c r="D224" s="81" t="s">
        <v>469</v>
      </c>
      <c r="E224" s="81" t="s">
        <v>470</v>
      </c>
      <c r="F224" s="79" t="s">
        <v>571</v>
      </c>
      <c r="G224" s="81" t="s">
        <v>778</v>
      </c>
      <c r="H224" s="81" t="s">
        <v>847</v>
      </c>
      <c r="I224" s="81" t="s">
        <v>848</v>
      </c>
      <c r="J224" s="92" t="s">
        <v>44</v>
      </c>
      <c r="K224" s="86" t="s">
        <v>474</v>
      </c>
      <c r="L224" s="80" t="s">
        <v>849</v>
      </c>
      <c r="M224" s="79">
        <v>220000</v>
      </c>
      <c r="N224" s="91">
        <v>55000</v>
      </c>
      <c r="O224" s="78">
        <v>0</v>
      </c>
      <c r="P224" s="88" t="s">
        <v>475</v>
      </c>
      <c r="Q224" s="75" t="s">
        <v>850</v>
      </c>
      <c r="R224" s="76" t="s">
        <v>61</v>
      </c>
      <c r="S224" s="75" t="s">
        <v>795</v>
      </c>
      <c r="T224" s="75" t="s">
        <v>796</v>
      </c>
    </row>
    <row r="225" spans="1:20" ht="409.5" x14ac:dyDescent="0.35">
      <c r="A225" s="156" t="s">
        <v>791</v>
      </c>
      <c r="B225" s="131" t="s">
        <v>590</v>
      </c>
      <c r="C225" s="84" t="s">
        <v>866</v>
      </c>
      <c r="D225" s="81" t="s">
        <v>469</v>
      </c>
      <c r="E225" s="81" t="s">
        <v>470</v>
      </c>
      <c r="F225" s="79" t="s">
        <v>571</v>
      </c>
      <c r="G225" s="81" t="s">
        <v>778</v>
      </c>
      <c r="H225" s="81" t="s">
        <v>851</v>
      </c>
      <c r="I225" s="81" t="s">
        <v>852</v>
      </c>
      <c r="J225" s="92" t="s">
        <v>44</v>
      </c>
      <c r="K225" s="86" t="s">
        <v>474</v>
      </c>
      <c r="L225" s="80" t="s">
        <v>853</v>
      </c>
      <c r="M225" s="79">
        <v>150000</v>
      </c>
      <c r="N225" s="91">
        <v>30000</v>
      </c>
      <c r="O225" s="78">
        <v>0</v>
      </c>
      <c r="P225" s="88" t="s">
        <v>475</v>
      </c>
      <c r="Q225" s="75" t="s">
        <v>850</v>
      </c>
      <c r="R225" s="76" t="s">
        <v>61</v>
      </c>
      <c r="S225" s="75" t="s">
        <v>795</v>
      </c>
      <c r="T225" s="75" t="s">
        <v>796</v>
      </c>
    </row>
    <row r="226" spans="1:20" ht="409.5" x14ac:dyDescent="0.35">
      <c r="A226" s="156" t="s">
        <v>791</v>
      </c>
      <c r="B226" s="131" t="s">
        <v>590</v>
      </c>
      <c r="C226" s="84" t="s">
        <v>866</v>
      </c>
      <c r="D226" s="81" t="s">
        <v>469</v>
      </c>
      <c r="E226" s="81" t="s">
        <v>470</v>
      </c>
      <c r="F226" s="79" t="s">
        <v>541</v>
      </c>
      <c r="G226" s="81" t="s">
        <v>587</v>
      </c>
      <c r="H226" s="81" t="s">
        <v>854</v>
      </c>
      <c r="I226" s="81" t="s">
        <v>855</v>
      </c>
      <c r="J226" s="92" t="s">
        <v>44</v>
      </c>
      <c r="K226" s="86" t="s">
        <v>474</v>
      </c>
      <c r="L226" s="80" t="s">
        <v>856</v>
      </c>
      <c r="M226" s="79">
        <v>40</v>
      </c>
      <c r="N226" s="91">
        <v>8</v>
      </c>
      <c r="O226" s="78">
        <v>0</v>
      </c>
      <c r="P226" s="88" t="s">
        <v>475</v>
      </c>
      <c r="Q226" s="75" t="s">
        <v>850</v>
      </c>
      <c r="R226" s="76" t="s">
        <v>61</v>
      </c>
      <c r="S226" s="75" t="s">
        <v>795</v>
      </c>
      <c r="T226" s="75" t="s">
        <v>796</v>
      </c>
    </row>
    <row r="227" spans="1:20" ht="409.5" x14ac:dyDescent="0.35">
      <c r="A227" s="156" t="s">
        <v>791</v>
      </c>
      <c r="B227" s="131" t="s">
        <v>590</v>
      </c>
      <c r="C227" s="84" t="s">
        <v>866</v>
      </c>
      <c r="D227" s="81" t="s">
        <v>469</v>
      </c>
      <c r="E227" s="81" t="s">
        <v>470</v>
      </c>
      <c r="F227" s="79" t="s">
        <v>571</v>
      </c>
      <c r="G227" s="81" t="s">
        <v>778</v>
      </c>
      <c r="H227" s="81" t="s">
        <v>857</v>
      </c>
      <c r="I227" s="81" t="s">
        <v>858</v>
      </c>
      <c r="J227" s="90" t="s">
        <v>44</v>
      </c>
      <c r="K227" s="86" t="s">
        <v>474</v>
      </c>
      <c r="L227" s="80" t="s">
        <v>859</v>
      </c>
      <c r="M227" s="79">
        <v>15</v>
      </c>
      <c r="N227" s="89">
        <v>1.5</v>
      </c>
      <c r="O227" s="78">
        <v>0</v>
      </c>
      <c r="P227" s="88" t="s">
        <v>475</v>
      </c>
      <c r="Q227" s="75" t="s">
        <v>850</v>
      </c>
      <c r="R227" s="76" t="s">
        <v>61</v>
      </c>
      <c r="S227" s="75" t="s">
        <v>795</v>
      </c>
      <c r="T227" s="75" t="s">
        <v>796</v>
      </c>
    </row>
    <row r="228" spans="1:20" ht="409.5" x14ac:dyDescent="0.35">
      <c r="A228" s="156" t="s">
        <v>791</v>
      </c>
      <c r="B228" s="131" t="s">
        <v>590</v>
      </c>
      <c r="C228" s="84" t="s">
        <v>866</v>
      </c>
      <c r="D228" s="81" t="s">
        <v>469</v>
      </c>
      <c r="E228" s="81" t="s">
        <v>470</v>
      </c>
      <c r="F228" s="79" t="s">
        <v>571</v>
      </c>
      <c r="G228" s="81" t="s">
        <v>778</v>
      </c>
      <c r="H228" s="81" t="s">
        <v>860</v>
      </c>
      <c r="I228" s="81" t="s">
        <v>861</v>
      </c>
      <c r="J228" s="83" t="s">
        <v>44</v>
      </c>
      <c r="K228" s="86" t="s">
        <v>474</v>
      </c>
      <c r="L228" s="80" t="s">
        <v>862</v>
      </c>
      <c r="M228" s="79">
        <v>18</v>
      </c>
      <c r="N228" s="75">
        <v>3.06</v>
      </c>
      <c r="O228" s="78">
        <v>0</v>
      </c>
      <c r="P228" s="77" t="s">
        <v>475</v>
      </c>
      <c r="Q228" s="75" t="s">
        <v>850</v>
      </c>
      <c r="R228" s="76" t="s">
        <v>61</v>
      </c>
      <c r="S228" s="75" t="s">
        <v>795</v>
      </c>
      <c r="T228" s="75" t="s">
        <v>796</v>
      </c>
    </row>
    <row r="229" spans="1:20" ht="409.5" x14ac:dyDescent="0.35">
      <c r="A229" s="156" t="s">
        <v>791</v>
      </c>
      <c r="B229" s="131" t="s">
        <v>590</v>
      </c>
      <c r="C229" s="84" t="s">
        <v>866</v>
      </c>
      <c r="D229" s="81" t="s">
        <v>469</v>
      </c>
      <c r="E229" s="81" t="s">
        <v>470</v>
      </c>
      <c r="F229" s="79" t="s">
        <v>571</v>
      </c>
      <c r="G229" s="81" t="s">
        <v>778</v>
      </c>
      <c r="H229" s="81" t="s">
        <v>863</v>
      </c>
      <c r="I229" s="81" t="s">
        <v>864</v>
      </c>
      <c r="J229" s="83" t="s">
        <v>44</v>
      </c>
      <c r="K229" s="82" t="s">
        <v>474</v>
      </c>
      <c r="L229" s="80" t="s">
        <v>865</v>
      </c>
      <c r="M229" s="79">
        <v>50</v>
      </c>
      <c r="N229" s="75">
        <v>15</v>
      </c>
      <c r="O229" s="78">
        <v>0</v>
      </c>
      <c r="P229" s="77" t="s">
        <v>475</v>
      </c>
      <c r="Q229" s="75" t="s">
        <v>850</v>
      </c>
      <c r="R229" s="76" t="s">
        <v>61</v>
      </c>
      <c r="S229" s="75" t="s">
        <v>795</v>
      </c>
      <c r="T229" s="75" t="s">
        <v>796</v>
      </c>
    </row>
  </sheetData>
  <sheetProtection deleteColumns="0" deleteRows="0"/>
  <protectedRanges>
    <protectedRange algorithmName="SHA-512" hashValue="joYNBMIQWqZ1vtZloVyHIYAjS6m9ZgzHmIPXqh37l6gi0qC8iq7A0zZwLqnfb7l4FTvwbcQqNuADXEbBimQb/g==" saltValue="ZqAQwpsqepajF0a5zbdlyw==" spinCount="100000" sqref="A2:M127" name="Rango1"/>
    <protectedRange algorithmName="SHA-512" hashValue="joYNBMIQWqZ1vtZloVyHIYAjS6m9ZgzHmIPXqh37l6gi0qC8iq7A0zZwLqnfb7l4FTvwbcQqNuADXEbBimQb/g==" saltValue="ZqAQwpsqepajF0a5zbdlyw==" spinCount="100000" sqref="O96 N2:N127" name="Rango1_2"/>
    <protectedRange algorithmName="SHA-512" hashValue="joYNBMIQWqZ1vtZloVyHIYAjS6m9ZgzHmIPXqh37l6gi0qC8iq7A0zZwLqnfb7l4FTvwbcQqNuADXEbBimQb/g==" saltValue="ZqAQwpsqepajF0a5zbdlyw==" spinCount="100000" sqref="O113" name="Rango1_1_1"/>
  </protectedRanges>
  <autoFilter ref="A1:S127" xr:uid="{1EB8D1BE-98BA-4D01-983E-F222DB90DCAB}"/>
  <mergeCells count="63">
    <mergeCell ref="H14:H18"/>
    <mergeCell ref="I14:I18"/>
    <mergeCell ref="H2:H3"/>
    <mergeCell ref="I2:I3"/>
    <mergeCell ref="D6:D7"/>
    <mergeCell ref="H8:H13"/>
    <mergeCell ref="I8:I13"/>
    <mergeCell ref="H19:H22"/>
    <mergeCell ref="I19:I22"/>
    <mergeCell ref="H23:H24"/>
    <mergeCell ref="I23:I24"/>
    <mergeCell ref="H25:H28"/>
    <mergeCell ref="I25:I28"/>
    <mergeCell ref="H30:H33"/>
    <mergeCell ref="I30:I33"/>
    <mergeCell ref="H34:H37"/>
    <mergeCell ref="I34:I37"/>
    <mergeCell ref="H38:H41"/>
    <mergeCell ref="I38:I41"/>
    <mergeCell ref="H42:H45"/>
    <mergeCell ref="I42:I45"/>
    <mergeCell ref="H47:H50"/>
    <mergeCell ref="I47:I50"/>
    <mergeCell ref="H51:H53"/>
    <mergeCell ref="I51:I53"/>
    <mergeCell ref="H54:H56"/>
    <mergeCell ref="I54:I56"/>
    <mergeCell ref="H57:H59"/>
    <mergeCell ref="I57:I59"/>
    <mergeCell ref="H60:H62"/>
    <mergeCell ref="I60:I62"/>
    <mergeCell ref="H63:H65"/>
    <mergeCell ref="I63:I65"/>
    <mergeCell ref="H66:H70"/>
    <mergeCell ref="I66:I70"/>
    <mergeCell ref="H74:H75"/>
    <mergeCell ref="I74:I75"/>
    <mergeCell ref="H76:H79"/>
    <mergeCell ref="I76:I79"/>
    <mergeCell ref="H80:H83"/>
    <mergeCell ref="I80:I83"/>
    <mergeCell ref="H84:H89"/>
    <mergeCell ref="I84:I89"/>
    <mergeCell ref="H90:H91"/>
    <mergeCell ref="I90:I91"/>
    <mergeCell ref="H96:H102"/>
    <mergeCell ref="I96:I102"/>
    <mergeCell ref="H103:H109"/>
    <mergeCell ref="I104:I107"/>
    <mergeCell ref="H110:H111"/>
    <mergeCell ref="I110:I111"/>
    <mergeCell ref="H117:H118"/>
    <mergeCell ref="I117:I118"/>
    <mergeCell ref="H125:H127"/>
    <mergeCell ref="I125:I127"/>
    <mergeCell ref="H205:H208"/>
    <mergeCell ref="I205:I208"/>
    <mergeCell ref="H188:H191"/>
    <mergeCell ref="I188:I191"/>
    <mergeCell ref="H194:H195"/>
    <mergeCell ref="I194:I195"/>
    <mergeCell ref="H197:H203"/>
    <mergeCell ref="I197:I203"/>
  </mergeCells>
  <dataValidations count="3">
    <dataValidation type="list" allowBlank="1" showInputMessage="1" showErrorMessage="1" sqref="P128:P154 Q130:Q134 P197:P229 P168:P183" xr:uid="{9D788013-FF76-43A6-A776-26B8FC072173}">
      <formula1>"Cumplido, No cumplido, Sin proyección de avance en este periodo"</formula1>
    </dataValidation>
    <dataValidation type="list" allowBlank="1" showInputMessage="1" showErrorMessage="1" sqref="R197:R229 R168:R183 R128:R154" xr:uid="{279728C5-41E8-44DF-85CF-E6CA85BE51F0}">
      <formula1>"Normativas, Presupuesto y financiera, Fallas en gestión e implementación, Fallas en planeación, Coordinación interinstitucional, Decisiones de Alto Gobierno – Gobernanza, Concertaciones o consulta previa, No aplica, Otro"</formula1>
    </dataValidation>
    <dataValidation type="list" allowBlank="1" showInputMessage="1" showErrorMessage="1" sqref="R2:R127" xr:uid="{CD9CAC1E-C26C-49B0-A845-F05023C91055}">
      <formula1>"Normativas, Presupuesto y financiera, Fallas en gestión e implementación, Fallas en planeación, Coordinación interinstitucional, Decisiones de Alto Gobierno – Gobernanza, Concertaciones o consulta previa, No aplica"</formula1>
    </dataValidation>
  </dataValidations>
  <hyperlinks>
    <hyperlink ref="S203" r:id="rId1" display="https://www.minenergia.gov.co/documents/13280/2025-02-28_Decreto_Colombia_Solar.pdf" xr:uid="{107EC125-C5BE-4456-859D-4248448C4BDB}"/>
  </hyperlinks>
  <pageMargins left="0.7" right="0.7" top="0.75" bottom="0.75" header="0.3" footer="0.3"/>
  <pageSetup scale="15" fitToHeight="0" orientation="landscape"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31A1F1B-7755-4A42-A71A-45F5BD0A592F}">
          <x14:formula1>
            <xm:f>'Listas Desplegables'!$C$2:$C$7</xm:f>
          </x14:formula1>
          <xm:sqref>J2:J127</xm:sqref>
        </x14:dataValidation>
        <x14:dataValidation type="list" allowBlank="1" showInputMessage="1" showErrorMessage="1" xr:uid="{A98234DA-F76B-4326-8C60-BF4F17659B98}">
          <x14:formula1>
            <xm:f>'Listas Desplegables'!$B$2:$B$5</xm:f>
          </x14:formula1>
          <xm:sqref>C2:C127</xm:sqref>
        </x14:dataValidation>
        <x14:dataValidation type="list" allowBlank="1" showInputMessage="1" showErrorMessage="1" xr:uid="{AE3DE1F5-9B2E-4F8F-8876-78BA8B0833FF}">
          <x14:formula1>
            <xm:f>'Listas Desplegables'!$A$2:$A$20</xm:f>
          </x14:formula1>
          <xm:sqref>B2:B127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1072C-1FD5-40C6-981B-E8D93F128C82}">
  <sheetPr>
    <pageSetUpPr fitToPage="1"/>
  </sheetPr>
  <dimension ref="A1:U229"/>
  <sheetViews>
    <sheetView showGridLines="0" tabSelected="1" view="pageBreakPreview" zoomScale="80" zoomScaleNormal="60" zoomScaleSheetLayoutView="80" workbookViewId="0">
      <pane ySplit="1" topLeftCell="A2" activePane="bottomLeft" state="frozen"/>
      <selection pane="bottomLeft" activeCell="B3" sqref="B3"/>
    </sheetView>
  </sheetViews>
  <sheetFormatPr baseColWidth="10" defaultColWidth="9.1796875" defaultRowHeight="14.5" x14ac:dyDescent="0.35"/>
  <cols>
    <col min="1" max="5" width="35.453125" style="1" customWidth="1"/>
    <col min="6" max="7" width="41" style="1" customWidth="1"/>
    <col min="8" max="8" width="30" style="1" customWidth="1"/>
    <col min="9" max="11" width="41.453125" style="1" customWidth="1"/>
    <col min="12" max="12" width="44" style="60" customWidth="1"/>
    <col min="13" max="13" width="21" style="3" customWidth="1"/>
    <col min="14" max="14" width="27.54296875" style="3" bestFit="1" customWidth="1"/>
    <col min="15" max="15" width="23.81640625" style="3" bestFit="1" customWidth="1"/>
    <col min="16" max="16" width="23.81640625" style="3" hidden="1" customWidth="1"/>
    <col min="17" max="17" width="88.26953125" style="1" customWidth="1"/>
    <col min="18" max="18" width="52" style="1" customWidth="1"/>
    <col min="19" max="19" width="40.7265625" style="1" customWidth="1"/>
    <col min="20" max="20" width="52" style="1" customWidth="1"/>
    <col min="21" max="21" width="4.54296875" style="1" customWidth="1"/>
    <col min="22" max="16384" width="9.1796875" style="1"/>
  </cols>
  <sheetData>
    <row r="1" spans="1:20" ht="29" x14ac:dyDescent="0.35">
      <c r="A1" s="8" t="s">
        <v>0</v>
      </c>
      <c r="B1" s="8" t="s">
        <v>1</v>
      </c>
      <c r="C1" s="8" t="s">
        <v>2</v>
      </c>
      <c r="D1" s="8" t="s">
        <v>3</v>
      </c>
      <c r="E1" s="8" t="s">
        <v>4</v>
      </c>
      <c r="F1" s="8" t="s">
        <v>5</v>
      </c>
      <c r="G1" s="8" t="s">
        <v>6</v>
      </c>
      <c r="H1" s="8" t="s">
        <v>7</v>
      </c>
      <c r="I1" s="8" t="s">
        <v>8</v>
      </c>
      <c r="J1" s="8" t="s">
        <v>9</v>
      </c>
      <c r="K1" s="8" t="s">
        <v>10</v>
      </c>
      <c r="L1" s="56" t="s">
        <v>11</v>
      </c>
      <c r="M1" s="25" t="s">
        <v>12</v>
      </c>
      <c r="N1" s="36" t="s">
        <v>13</v>
      </c>
      <c r="O1" s="36" t="s">
        <v>14</v>
      </c>
      <c r="P1" s="36" t="s">
        <v>938</v>
      </c>
      <c r="Q1" s="36" t="s">
        <v>15</v>
      </c>
      <c r="R1" s="36" t="s">
        <v>16</v>
      </c>
      <c r="S1" s="36" t="s">
        <v>17</v>
      </c>
      <c r="T1" s="36" t="s">
        <v>18</v>
      </c>
    </row>
    <row r="2" spans="1:20" ht="75" customHeight="1" x14ac:dyDescent="0.35">
      <c r="A2" s="40" t="s">
        <v>19</v>
      </c>
      <c r="B2" s="2" t="s">
        <v>20</v>
      </c>
      <c r="C2" s="2" t="s">
        <v>21</v>
      </c>
      <c r="D2" s="2" t="s">
        <v>22</v>
      </c>
      <c r="E2" s="2" t="s">
        <v>22</v>
      </c>
      <c r="F2" s="2" t="s">
        <v>22</v>
      </c>
      <c r="G2" s="2" t="s">
        <v>23</v>
      </c>
      <c r="H2" s="200" t="s">
        <v>24</v>
      </c>
      <c r="I2" s="200" t="s">
        <v>25</v>
      </c>
      <c r="J2" s="5" t="s">
        <v>26</v>
      </c>
      <c r="K2" s="5" t="s">
        <v>27</v>
      </c>
      <c r="L2" s="2" t="s">
        <v>28</v>
      </c>
      <c r="M2" s="26">
        <v>4</v>
      </c>
      <c r="N2" s="61">
        <v>0.25</v>
      </c>
      <c r="O2" s="61">
        <v>0.25</v>
      </c>
      <c r="P2" s="61" t="str" cm="1">
        <f t="array" ref="P2">+_xlfn.IFS(O2&gt;N2,"Mayor",O2=N2,"Igual",O2&lt;N2,"menor")</f>
        <v>Igual</v>
      </c>
      <c r="Q2" s="2" t="s">
        <v>29</v>
      </c>
      <c r="R2" s="39" t="str">
        <f t="shared" ref="R2:R65" si="0">+IF(O2&lt;N2,"Escriba cuál fue el cuello de botella que se presento para no lograr el resultado planeado","No es necesario diligenciar esta celda")</f>
        <v>No es necesario diligenciar esta celda</v>
      </c>
      <c r="S2" s="39"/>
      <c r="T2" s="39" t="str">
        <f>+IF(R2="No es necesario diligenciar esta celda","No es necesario diligenciar esta celda","Favor escriba cuál va a ser el mecanismo de solución para ponerse al día en la ejecución del indicador")</f>
        <v>No es necesario diligenciar esta celda</v>
      </c>
    </row>
    <row r="3" spans="1:20" ht="188.5" x14ac:dyDescent="0.35">
      <c r="A3" s="40" t="s">
        <v>19</v>
      </c>
      <c r="B3" s="2" t="s">
        <v>20</v>
      </c>
      <c r="C3" s="2" t="s">
        <v>21</v>
      </c>
      <c r="D3" s="2" t="s">
        <v>22</v>
      </c>
      <c r="E3" s="2" t="s">
        <v>22</v>
      </c>
      <c r="F3" s="2" t="s">
        <v>22</v>
      </c>
      <c r="G3" s="2" t="s">
        <v>23</v>
      </c>
      <c r="H3" s="200"/>
      <c r="I3" s="200"/>
      <c r="J3" s="5" t="s">
        <v>26</v>
      </c>
      <c r="K3" s="5" t="s">
        <v>27</v>
      </c>
      <c r="L3" s="2" t="s">
        <v>30</v>
      </c>
      <c r="M3" s="26">
        <v>4</v>
      </c>
      <c r="N3" s="61">
        <v>0.25</v>
      </c>
      <c r="O3" s="61">
        <v>0.25</v>
      </c>
      <c r="P3" s="61" t="str" cm="1">
        <f t="array" ref="P3">+_xlfn.IFS(O3&gt;N3,"Mayor",O3=N3,"Igual",O3&lt;N3,"menor")</f>
        <v>Igual</v>
      </c>
      <c r="Q3" s="2" t="s">
        <v>31</v>
      </c>
      <c r="R3" s="39" t="str">
        <f t="shared" si="0"/>
        <v>No es necesario diligenciar esta celda</v>
      </c>
      <c r="S3" s="39"/>
      <c r="T3" s="39" t="str">
        <f t="shared" ref="T3:T67" si="1">+IF(R3="No es necesario diligenciar esta celda","No es necesario diligenciar esta celda","Favor escriba cuál va a ser el mecanismo de solución para ponerse al día en la ejecución del indicador")</f>
        <v>No es necesario diligenciar esta celda</v>
      </c>
    </row>
    <row r="4" spans="1:20" ht="333.5" x14ac:dyDescent="0.35">
      <c r="A4" s="40" t="s">
        <v>19</v>
      </c>
      <c r="B4" s="2" t="s">
        <v>20</v>
      </c>
      <c r="C4" s="2" t="s">
        <v>21</v>
      </c>
      <c r="D4" s="2" t="s">
        <v>22</v>
      </c>
      <c r="E4" s="2" t="s">
        <v>22</v>
      </c>
      <c r="F4" s="2" t="s">
        <v>22</v>
      </c>
      <c r="G4" s="2" t="s">
        <v>23</v>
      </c>
      <c r="H4" s="2" t="s">
        <v>32</v>
      </c>
      <c r="I4" s="2" t="s">
        <v>33</v>
      </c>
      <c r="J4" s="5" t="s">
        <v>26</v>
      </c>
      <c r="K4" s="5" t="s">
        <v>27</v>
      </c>
      <c r="L4" s="2" t="s">
        <v>34</v>
      </c>
      <c r="M4" s="26">
        <v>4</v>
      </c>
      <c r="N4" s="61">
        <v>0.25</v>
      </c>
      <c r="O4" s="61">
        <v>0.25</v>
      </c>
      <c r="P4" s="61" t="str" cm="1">
        <f t="array" ref="P4">+_xlfn.IFS(O4&gt;N4,"Mayor",O4=N4,"Igual",O4&lt;N4,"menor")</f>
        <v>Igual</v>
      </c>
      <c r="Q4" s="2" t="s">
        <v>35</v>
      </c>
      <c r="R4" s="39" t="str">
        <f t="shared" si="0"/>
        <v>No es necesario diligenciar esta celda</v>
      </c>
      <c r="S4" s="39"/>
      <c r="T4" s="39" t="str">
        <f t="shared" si="1"/>
        <v>No es necesario diligenciar esta celda</v>
      </c>
    </row>
    <row r="5" spans="1:20" ht="333.5" x14ac:dyDescent="0.35">
      <c r="A5" s="40" t="s">
        <v>19</v>
      </c>
      <c r="B5" s="2" t="s">
        <v>20</v>
      </c>
      <c r="C5" s="2" t="s">
        <v>21</v>
      </c>
      <c r="D5" s="2" t="s">
        <v>22</v>
      </c>
      <c r="E5" s="2" t="s">
        <v>22</v>
      </c>
      <c r="F5" s="2" t="s">
        <v>22</v>
      </c>
      <c r="G5" s="2" t="s">
        <v>23</v>
      </c>
      <c r="H5" s="2" t="s">
        <v>36</v>
      </c>
      <c r="I5" s="2" t="s">
        <v>37</v>
      </c>
      <c r="J5" s="5" t="s">
        <v>26</v>
      </c>
      <c r="K5" s="5" t="s">
        <v>27</v>
      </c>
      <c r="L5" s="2" t="s">
        <v>38</v>
      </c>
      <c r="M5" s="26">
        <v>4</v>
      </c>
      <c r="N5" s="61">
        <v>0.25</v>
      </c>
      <c r="O5" s="61">
        <v>0.25</v>
      </c>
      <c r="P5" s="61" t="str" cm="1">
        <f t="array" ref="P5">+_xlfn.IFS(O5&gt;N5,"Mayor",O5=N5,"Igual",O5&lt;N5,"menor")</f>
        <v>Igual</v>
      </c>
      <c r="Q5" s="2" t="s">
        <v>39</v>
      </c>
      <c r="R5" s="39" t="str">
        <f t="shared" si="0"/>
        <v>No es necesario diligenciar esta celda</v>
      </c>
      <c r="S5" s="39"/>
      <c r="T5" s="39" t="str">
        <f t="shared" si="1"/>
        <v>No es necesario diligenciar esta celda</v>
      </c>
    </row>
    <row r="6" spans="1:20" ht="87" x14ac:dyDescent="0.35">
      <c r="A6" s="40" t="s">
        <v>40</v>
      </c>
      <c r="B6" s="2" t="s">
        <v>41</v>
      </c>
      <c r="C6" s="2" t="s">
        <v>21</v>
      </c>
      <c r="D6" s="2" t="s">
        <v>22</v>
      </c>
      <c r="E6" s="2" t="s">
        <v>22</v>
      </c>
      <c r="F6" s="2" t="s">
        <v>22</v>
      </c>
      <c r="G6" s="2" t="s">
        <v>23</v>
      </c>
      <c r="H6" s="2" t="s">
        <v>42</v>
      </c>
      <c r="I6" s="2" t="s">
        <v>43</v>
      </c>
      <c r="J6" s="5" t="s">
        <v>44</v>
      </c>
      <c r="K6" s="5" t="s">
        <v>45</v>
      </c>
      <c r="L6" s="2" t="s">
        <v>46</v>
      </c>
      <c r="M6" s="27">
        <v>1000000000</v>
      </c>
      <c r="N6" s="65">
        <v>0</v>
      </c>
      <c r="O6" s="61">
        <v>0</v>
      </c>
      <c r="P6" s="61" t="str" cm="1">
        <f t="array" ref="P6">+_xlfn.IFS(O6&gt;N6,"Mayor",O6=N6,"Igual",O6&lt;N6,"menor")</f>
        <v>Igual</v>
      </c>
      <c r="Q6" s="4" t="s">
        <v>47</v>
      </c>
      <c r="R6" s="4" t="s">
        <v>47</v>
      </c>
      <c r="S6" s="39" t="s">
        <v>48</v>
      </c>
      <c r="T6" s="39" t="s">
        <v>49</v>
      </c>
    </row>
    <row r="7" spans="1:20" ht="87" x14ac:dyDescent="0.35">
      <c r="A7" s="40" t="s">
        <v>40</v>
      </c>
      <c r="B7" s="2" t="s">
        <v>41</v>
      </c>
      <c r="C7" s="2" t="s">
        <v>21</v>
      </c>
      <c r="D7" s="2" t="s">
        <v>22</v>
      </c>
      <c r="E7" s="2" t="s">
        <v>22</v>
      </c>
      <c r="F7" s="2" t="s">
        <v>22</v>
      </c>
      <c r="G7" s="2" t="s">
        <v>23</v>
      </c>
      <c r="H7" s="2" t="s">
        <v>50</v>
      </c>
      <c r="I7" s="2" t="s">
        <v>51</v>
      </c>
      <c r="J7" s="5" t="s">
        <v>44</v>
      </c>
      <c r="K7" s="5" t="s">
        <v>45</v>
      </c>
      <c r="L7" s="2" t="s">
        <v>52</v>
      </c>
      <c r="M7" s="26">
        <v>6</v>
      </c>
      <c r="N7" s="61">
        <v>0.16666666666666666</v>
      </c>
      <c r="O7" s="61">
        <v>0.33333333333333331</v>
      </c>
      <c r="P7" s="61" t="str" cm="1">
        <f t="array" ref="P7">+_xlfn.IFS(O7&gt;N7,"Mayor",O7=N7,"Igual",O7&lt;N7,"menor")</f>
        <v>Mayor</v>
      </c>
      <c r="Q7" s="2" t="s">
        <v>53</v>
      </c>
      <c r="R7" s="39" t="str">
        <f t="shared" si="0"/>
        <v>No es necesario diligenciar esta celda</v>
      </c>
      <c r="S7" s="39"/>
      <c r="T7" s="39" t="str">
        <f t="shared" si="1"/>
        <v>No es necesario diligenciar esta celda</v>
      </c>
    </row>
    <row r="8" spans="1:20" ht="290" x14ac:dyDescent="0.35">
      <c r="A8" s="40" t="s">
        <v>54</v>
      </c>
      <c r="B8" s="2" t="s">
        <v>55</v>
      </c>
      <c r="C8" s="2" t="s">
        <v>21</v>
      </c>
      <c r="D8" s="2" t="s">
        <v>22</v>
      </c>
      <c r="E8" s="2" t="s">
        <v>22</v>
      </c>
      <c r="F8" s="2" t="s">
        <v>22</v>
      </c>
      <c r="G8" s="2" t="s">
        <v>23</v>
      </c>
      <c r="H8" s="200" t="s">
        <v>56</v>
      </c>
      <c r="I8" s="200" t="s">
        <v>57</v>
      </c>
      <c r="J8" s="5" t="s">
        <v>44</v>
      </c>
      <c r="K8" s="5" t="s">
        <v>27</v>
      </c>
      <c r="L8" s="2" t="s">
        <v>58</v>
      </c>
      <c r="M8" s="27">
        <v>2500000</v>
      </c>
      <c r="N8" s="61">
        <v>0.25</v>
      </c>
      <c r="O8" s="61">
        <v>9.1864000000000008E-3</v>
      </c>
      <c r="P8" s="61" t="str" cm="1">
        <f t="array" ref="P8">+_xlfn.IFS(O8&gt;N8,"Mayor",O8=N8,"Igual",O8&lt;N8,"menor")</f>
        <v>menor</v>
      </c>
      <c r="Q8" s="2"/>
      <c r="R8" s="4" t="s">
        <v>60</v>
      </c>
      <c r="S8" s="4" t="s">
        <v>61</v>
      </c>
      <c r="T8" s="4" t="s">
        <v>62</v>
      </c>
    </row>
    <row r="9" spans="1:20" ht="75" customHeight="1" x14ac:dyDescent="0.35">
      <c r="A9" s="40" t="s">
        <v>54</v>
      </c>
      <c r="B9" s="2" t="s">
        <v>55</v>
      </c>
      <c r="C9" s="2" t="s">
        <v>21</v>
      </c>
      <c r="D9" s="2" t="s">
        <v>22</v>
      </c>
      <c r="E9" s="2" t="s">
        <v>22</v>
      </c>
      <c r="F9" s="2" t="s">
        <v>22</v>
      </c>
      <c r="G9" s="2" t="s">
        <v>23</v>
      </c>
      <c r="H9" s="200"/>
      <c r="I9" s="200"/>
      <c r="J9" s="5" t="s">
        <v>44</v>
      </c>
      <c r="K9" s="5" t="s">
        <v>27</v>
      </c>
      <c r="L9" s="2" t="s">
        <v>63</v>
      </c>
      <c r="M9" s="27">
        <v>3000000</v>
      </c>
      <c r="N9" s="61">
        <v>0.25</v>
      </c>
      <c r="O9" s="61">
        <v>0.12343333333333334</v>
      </c>
      <c r="P9" s="61" t="str" cm="1">
        <f t="array" ref="P9">+_xlfn.IFS(O9&gt;N9,"Mayor",O9=N9,"Igual",O9&lt;N9,"menor")</f>
        <v>menor</v>
      </c>
      <c r="Q9" s="2"/>
      <c r="R9" s="4" t="s">
        <v>65</v>
      </c>
      <c r="S9" s="4" t="s">
        <v>61</v>
      </c>
      <c r="T9" s="4" t="s">
        <v>66</v>
      </c>
    </row>
    <row r="10" spans="1:20" ht="75" customHeight="1" x14ac:dyDescent="0.35">
      <c r="A10" s="40" t="s">
        <v>54</v>
      </c>
      <c r="B10" s="2" t="s">
        <v>55</v>
      </c>
      <c r="C10" s="2" t="s">
        <v>21</v>
      </c>
      <c r="D10" s="2" t="s">
        <v>22</v>
      </c>
      <c r="E10" s="2" t="s">
        <v>22</v>
      </c>
      <c r="F10" s="2" t="s">
        <v>22</v>
      </c>
      <c r="G10" s="2" t="s">
        <v>23</v>
      </c>
      <c r="H10" s="200"/>
      <c r="I10" s="200"/>
      <c r="J10" s="5" t="s">
        <v>44</v>
      </c>
      <c r="K10" s="5" t="s">
        <v>27</v>
      </c>
      <c r="L10" s="2" t="s">
        <v>67</v>
      </c>
      <c r="M10" s="27">
        <v>3000000</v>
      </c>
      <c r="N10" s="61">
        <v>0.25</v>
      </c>
      <c r="O10" s="61">
        <v>8.9807333333333336E-2</v>
      </c>
      <c r="P10" s="61" t="str" cm="1">
        <f t="array" ref="P10">+_xlfn.IFS(O10&gt;N10,"Mayor",O10=N10,"Igual",O10&lt;N10,"menor")</f>
        <v>menor</v>
      </c>
      <c r="Q10" s="2"/>
      <c r="R10" s="4" t="s">
        <v>69</v>
      </c>
      <c r="S10" s="4" t="s">
        <v>61</v>
      </c>
      <c r="T10" s="4" t="s">
        <v>70</v>
      </c>
    </row>
    <row r="11" spans="1:20" ht="75" customHeight="1" x14ac:dyDescent="0.35">
      <c r="A11" s="40" t="s">
        <v>54</v>
      </c>
      <c r="B11" s="2" t="s">
        <v>55</v>
      </c>
      <c r="C11" s="2" t="s">
        <v>21</v>
      </c>
      <c r="D11" s="2" t="s">
        <v>22</v>
      </c>
      <c r="E11" s="2" t="s">
        <v>22</v>
      </c>
      <c r="F11" s="2" t="s">
        <v>22</v>
      </c>
      <c r="G11" s="2" t="s">
        <v>23</v>
      </c>
      <c r="H11" s="200"/>
      <c r="I11" s="200"/>
      <c r="J11" s="5" t="s">
        <v>44</v>
      </c>
      <c r="K11" s="5" t="s">
        <v>27</v>
      </c>
      <c r="L11" s="2" t="s">
        <v>71</v>
      </c>
      <c r="M11" s="27">
        <v>5000000</v>
      </c>
      <c r="N11" s="61">
        <v>0.25</v>
      </c>
      <c r="O11" s="61">
        <v>0.141073</v>
      </c>
      <c r="P11" s="61" t="str" cm="1">
        <f t="array" ref="P11">+_xlfn.IFS(O11&gt;N11,"Mayor",O11=N11,"Igual",O11&lt;N11,"menor")</f>
        <v>menor</v>
      </c>
      <c r="Q11" s="2"/>
      <c r="R11" s="4" t="s">
        <v>73</v>
      </c>
      <c r="S11" s="4" t="s">
        <v>61</v>
      </c>
      <c r="T11" s="4" t="s">
        <v>70</v>
      </c>
    </row>
    <row r="12" spans="1:20" ht="75" customHeight="1" x14ac:dyDescent="0.35">
      <c r="A12" s="40" t="s">
        <v>54</v>
      </c>
      <c r="B12" s="2" t="s">
        <v>55</v>
      </c>
      <c r="C12" s="2" t="s">
        <v>21</v>
      </c>
      <c r="D12" s="2" t="s">
        <v>22</v>
      </c>
      <c r="E12" s="2" t="s">
        <v>22</v>
      </c>
      <c r="F12" s="2" t="s">
        <v>22</v>
      </c>
      <c r="G12" s="2" t="s">
        <v>23</v>
      </c>
      <c r="H12" s="200"/>
      <c r="I12" s="200"/>
      <c r="J12" s="5" t="s">
        <v>44</v>
      </c>
      <c r="K12" s="5" t="s">
        <v>27</v>
      </c>
      <c r="L12" s="2" t="s">
        <v>74</v>
      </c>
      <c r="M12" s="27">
        <v>1350000</v>
      </c>
      <c r="N12" s="61">
        <v>0.25</v>
      </c>
      <c r="O12" s="61">
        <v>0.23842740740740742</v>
      </c>
      <c r="P12" s="61" t="str" cm="1">
        <f t="array" ref="P12">+_xlfn.IFS(O12&gt;N12,"Mayor",O12=N12,"Igual",O12&lt;N12,"menor")</f>
        <v>menor</v>
      </c>
      <c r="Q12" s="2"/>
      <c r="R12" s="4" t="s">
        <v>76</v>
      </c>
      <c r="S12" s="4" t="s">
        <v>61</v>
      </c>
      <c r="T12" s="4" t="s">
        <v>77</v>
      </c>
    </row>
    <row r="13" spans="1:20" ht="75" customHeight="1" x14ac:dyDescent="0.35">
      <c r="A13" s="40" t="s">
        <v>54</v>
      </c>
      <c r="B13" s="2" t="s">
        <v>55</v>
      </c>
      <c r="C13" s="2" t="s">
        <v>21</v>
      </c>
      <c r="D13" s="2" t="s">
        <v>22</v>
      </c>
      <c r="E13" s="2" t="s">
        <v>22</v>
      </c>
      <c r="F13" s="2" t="s">
        <v>22</v>
      </c>
      <c r="G13" s="2" t="s">
        <v>23</v>
      </c>
      <c r="H13" s="200"/>
      <c r="I13" s="200"/>
      <c r="J13" s="5" t="s">
        <v>44</v>
      </c>
      <c r="K13" s="5" t="s">
        <v>27</v>
      </c>
      <c r="L13" s="2" t="s">
        <v>78</v>
      </c>
      <c r="M13" s="27">
        <v>1350000</v>
      </c>
      <c r="N13" s="61">
        <v>0.25</v>
      </c>
      <c r="O13" s="61">
        <v>0.23227407407407408</v>
      </c>
      <c r="P13" s="61" t="str" cm="1">
        <f t="array" ref="P13">+_xlfn.IFS(O13&gt;N13,"Mayor",O13=N13,"Igual",O13&lt;N13,"menor")</f>
        <v>menor</v>
      </c>
      <c r="Q13" s="2"/>
      <c r="R13" s="4" t="s">
        <v>80</v>
      </c>
      <c r="S13" s="4" t="s">
        <v>61</v>
      </c>
      <c r="T13" s="4" t="s">
        <v>81</v>
      </c>
    </row>
    <row r="14" spans="1:20" ht="75" customHeight="1" x14ac:dyDescent="0.35">
      <c r="A14" s="40" t="s">
        <v>54</v>
      </c>
      <c r="B14" s="2" t="s">
        <v>55</v>
      </c>
      <c r="C14" s="2" t="s">
        <v>21</v>
      </c>
      <c r="D14" s="2" t="s">
        <v>22</v>
      </c>
      <c r="E14" s="2" t="s">
        <v>22</v>
      </c>
      <c r="F14" s="2" t="s">
        <v>22</v>
      </c>
      <c r="G14" s="2" t="s">
        <v>23</v>
      </c>
      <c r="H14" s="200" t="s">
        <v>82</v>
      </c>
      <c r="I14" s="200" t="s">
        <v>83</v>
      </c>
      <c r="J14" s="5" t="s">
        <v>44</v>
      </c>
      <c r="K14" s="5" t="s">
        <v>27</v>
      </c>
      <c r="L14" s="2" t="s">
        <v>84</v>
      </c>
      <c r="M14" s="26">
        <v>100</v>
      </c>
      <c r="N14" s="61">
        <v>0.25</v>
      </c>
      <c r="O14" s="61">
        <v>0.28999999999999998</v>
      </c>
      <c r="P14" s="61" t="str" cm="1">
        <f t="array" ref="P14">+_xlfn.IFS(O14&gt;N14,"Mayor",O14=N14,"Igual",O14&lt;N14,"menor")</f>
        <v>Mayor</v>
      </c>
      <c r="Q14" s="2"/>
      <c r="R14" s="4" t="str">
        <f t="shared" si="0"/>
        <v>No es necesario diligenciar esta celda</v>
      </c>
      <c r="S14" s="4"/>
      <c r="T14" s="4" t="str">
        <f t="shared" si="1"/>
        <v>No es necesario diligenciar esta celda</v>
      </c>
    </row>
    <row r="15" spans="1:20" ht="75" customHeight="1" x14ac:dyDescent="0.35">
      <c r="A15" s="40" t="s">
        <v>54</v>
      </c>
      <c r="B15" s="2" t="s">
        <v>55</v>
      </c>
      <c r="C15" s="2" t="s">
        <v>21</v>
      </c>
      <c r="D15" s="2" t="s">
        <v>22</v>
      </c>
      <c r="E15" s="2" t="s">
        <v>22</v>
      </c>
      <c r="F15" s="2" t="s">
        <v>22</v>
      </c>
      <c r="G15" s="2" t="s">
        <v>23</v>
      </c>
      <c r="H15" s="200"/>
      <c r="I15" s="200"/>
      <c r="J15" s="5" t="s">
        <v>44</v>
      </c>
      <c r="K15" s="5" t="s">
        <v>27</v>
      </c>
      <c r="L15" s="2" t="s">
        <v>85</v>
      </c>
      <c r="M15" s="26">
        <v>140</v>
      </c>
      <c r="N15" s="61">
        <v>0.25</v>
      </c>
      <c r="O15" s="61">
        <v>0.3</v>
      </c>
      <c r="P15" s="61" t="str" cm="1">
        <f t="array" ref="P15">+_xlfn.IFS(O15&gt;N15,"Mayor",O15=N15,"Igual",O15&lt;N15,"menor")</f>
        <v>Mayor</v>
      </c>
      <c r="Q15" s="2"/>
      <c r="R15" s="4" t="str">
        <f t="shared" si="0"/>
        <v>No es necesario diligenciar esta celda</v>
      </c>
      <c r="S15" s="4"/>
      <c r="T15" s="4" t="str">
        <f t="shared" si="1"/>
        <v>No es necesario diligenciar esta celda</v>
      </c>
    </row>
    <row r="16" spans="1:20" ht="116" x14ac:dyDescent="0.35">
      <c r="A16" s="40" t="s">
        <v>54</v>
      </c>
      <c r="B16" s="2" t="s">
        <v>55</v>
      </c>
      <c r="C16" s="2" t="s">
        <v>21</v>
      </c>
      <c r="D16" s="2" t="s">
        <v>22</v>
      </c>
      <c r="E16" s="2" t="s">
        <v>22</v>
      </c>
      <c r="F16" s="2" t="s">
        <v>22</v>
      </c>
      <c r="G16" s="2" t="s">
        <v>23</v>
      </c>
      <c r="H16" s="200"/>
      <c r="I16" s="200"/>
      <c r="J16" s="5" t="s">
        <v>44</v>
      </c>
      <c r="K16" s="5" t="s">
        <v>27</v>
      </c>
      <c r="L16" s="2" t="s">
        <v>86</v>
      </c>
      <c r="M16" s="26">
        <v>2400</v>
      </c>
      <c r="N16" s="61">
        <v>0.25</v>
      </c>
      <c r="O16" s="61">
        <v>0.23375000000000001</v>
      </c>
      <c r="P16" s="61" t="str" cm="1">
        <f t="array" ref="P16">+_xlfn.IFS(O16&gt;N16,"Mayor",O16=N16,"Igual",O16&lt;N16,"menor")</f>
        <v>menor</v>
      </c>
      <c r="Q16" s="2"/>
      <c r="R16" s="4" t="s">
        <v>88</v>
      </c>
      <c r="S16" s="4" t="s">
        <v>61</v>
      </c>
      <c r="T16" s="4" t="s">
        <v>89</v>
      </c>
    </row>
    <row r="17" spans="1:20" ht="130.5" x14ac:dyDescent="0.35">
      <c r="A17" s="40" t="s">
        <v>54</v>
      </c>
      <c r="B17" s="2" t="s">
        <v>55</v>
      </c>
      <c r="C17" s="2" t="s">
        <v>21</v>
      </c>
      <c r="D17" s="2" t="s">
        <v>22</v>
      </c>
      <c r="E17" s="2" t="s">
        <v>22</v>
      </c>
      <c r="F17" s="2" t="s">
        <v>22</v>
      </c>
      <c r="G17" s="2" t="s">
        <v>23</v>
      </c>
      <c r="H17" s="200"/>
      <c r="I17" s="200"/>
      <c r="J17" s="5" t="s">
        <v>44</v>
      </c>
      <c r="K17" s="5" t="s">
        <v>27</v>
      </c>
      <c r="L17" s="2" t="s">
        <v>90</v>
      </c>
      <c r="M17" s="26">
        <v>120</v>
      </c>
      <c r="N17" s="61">
        <v>0.25</v>
      </c>
      <c r="O17" s="61">
        <v>9.166666666666666E-2</v>
      </c>
      <c r="P17" s="61" t="str" cm="1">
        <f t="array" ref="P17">+_xlfn.IFS(O17&gt;N17,"Mayor",O17=N17,"Igual",O17&lt;N17,"menor")</f>
        <v>menor</v>
      </c>
      <c r="Q17" s="2"/>
      <c r="R17" s="4" t="s">
        <v>92</v>
      </c>
      <c r="S17" s="4" t="s">
        <v>61</v>
      </c>
      <c r="T17" s="4" t="s">
        <v>93</v>
      </c>
    </row>
    <row r="18" spans="1:20" ht="87" x14ac:dyDescent="0.35">
      <c r="A18" s="40" t="s">
        <v>54</v>
      </c>
      <c r="B18" s="2" t="s">
        <v>55</v>
      </c>
      <c r="C18" s="2" t="s">
        <v>21</v>
      </c>
      <c r="D18" s="2" t="s">
        <v>22</v>
      </c>
      <c r="E18" s="2" t="s">
        <v>22</v>
      </c>
      <c r="F18" s="2" t="s">
        <v>22</v>
      </c>
      <c r="G18" s="2" t="s">
        <v>23</v>
      </c>
      <c r="H18" s="200"/>
      <c r="I18" s="200"/>
      <c r="J18" s="5" t="s">
        <v>26</v>
      </c>
      <c r="K18" s="5" t="s">
        <v>45</v>
      </c>
      <c r="L18" s="2" t="s">
        <v>94</v>
      </c>
      <c r="M18" s="26">
        <v>4</v>
      </c>
      <c r="N18" s="61">
        <v>0.25</v>
      </c>
      <c r="O18" s="61">
        <v>0.25</v>
      </c>
      <c r="P18" s="61" t="str" cm="1">
        <f t="array" ref="P18">+_xlfn.IFS(O18&gt;N18,"Mayor",O18=N18,"Igual",O18&lt;N18,"menor")</f>
        <v>Igual</v>
      </c>
      <c r="Q18" s="2"/>
      <c r="R18" s="4" t="str">
        <f t="shared" si="0"/>
        <v>No es necesario diligenciar esta celda</v>
      </c>
      <c r="S18" s="4"/>
      <c r="T18" s="4" t="str">
        <f t="shared" si="1"/>
        <v>No es necesario diligenciar esta celda</v>
      </c>
    </row>
    <row r="19" spans="1:20" ht="159.5" x14ac:dyDescent="0.35">
      <c r="A19" s="40" t="s">
        <v>54</v>
      </c>
      <c r="B19" s="2" t="s">
        <v>55</v>
      </c>
      <c r="C19" s="2" t="s">
        <v>21</v>
      </c>
      <c r="D19" s="2" t="s">
        <v>22</v>
      </c>
      <c r="E19" s="2" t="s">
        <v>22</v>
      </c>
      <c r="F19" s="2" t="s">
        <v>22</v>
      </c>
      <c r="G19" s="2" t="s">
        <v>23</v>
      </c>
      <c r="H19" s="200" t="s">
        <v>95</v>
      </c>
      <c r="I19" s="200" t="s">
        <v>96</v>
      </c>
      <c r="J19" s="5" t="s">
        <v>26</v>
      </c>
      <c r="K19" s="5" t="s">
        <v>45</v>
      </c>
      <c r="L19" s="2" t="s">
        <v>97</v>
      </c>
      <c r="M19" s="26">
        <v>88</v>
      </c>
      <c r="N19" s="61">
        <v>0.25</v>
      </c>
      <c r="O19" s="61">
        <v>6.8181818181818177E-2</v>
      </c>
      <c r="P19" s="61" t="str" cm="1">
        <f t="array" ref="P19">+_xlfn.IFS(O19&gt;N19,"Mayor",O19=N19,"Igual",O19&lt;N19,"menor")</f>
        <v>menor</v>
      </c>
      <c r="Q19" s="2"/>
      <c r="R19" s="4" t="s">
        <v>99</v>
      </c>
      <c r="S19" s="4" t="s">
        <v>100</v>
      </c>
      <c r="T19" s="4" t="s">
        <v>101</v>
      </c>
    </row>
    <row r="20" spans="1:20" ht="87" x14ac:dyDescent="0.35">
      <c r="A20" s="40" t="s">
        <v>54</v>
      </c>
      <c r="B20" s="2" t="s">
        <v>55</v>
      </c>
      <c r="C20" s="2" t="s">
        <v>21</v>
      </c>
      <c r="D20" s="2" t="s">
        <v>22</v>
      </c>
      <c r="E20" s="2" t="s">
        <v>22</v>
      </c>
      <c r="F20" s="2" t="s">
        <v>22</v>
      </c>
      <c r="G20" s="2" t="s">
        <v>23</v>
      </c>
      <c r="H20" s="200"/>
      <c r="I20" s="200"/>
      <c r="J20" s="5" t="s">
        <v>26</v>
      </c>
      <c r="K20" s="5" t="s">
        <v>45</v>
      </c>
      <c r="L20" s="2" t="s">
        <v>102</v>
      </c>
      <c r="M20" s="26">
        <v>132</v>
      </c>
      <c r="N20" s="61">
        <v>0.25</v>
      </c>
      <c r="O20" s="61">
        <v>0.33333333333333331</v>
      </c>
      <c r="P20" s="61" t="str" cm="1">
        <f t="array" ref="P20">+_xlfn.IFS(O20&gt;N20,"Mayor",O20=N20,"Igual",O20&lt;N20,"menor")</f>
        <v>Mayor</v>
      </c>
      <c r="Q20" s="2"/>
      <c r="R20" s="4" t="str">
        <f t="shared" si="0"/>
        <v>No es necesario diligenciar esta celda</v>
      </c>
      <c r="S20" s="4"/>
      <c r="T20" s="4" t="str">
        <f t="shared" si="1"/>
        <v>No es necesario diligenciar esta celda</v>
      </c>
    </row>
    <row r="21" spans="1:20" ht="174" x14ac:dyDescent="0.35">
      <c r="A21" s="40" t="s">
        <v>54</v>
      </c>
      <c r="B21" s="2" t="s">
        <v>55</v>
      </c>
      <c r="C21" s="2" t="s">
        <v>21</v>
      </c>
      <c r="D21" s="2" t="s">
        <v>22</v>
      </c>
      <c r="E21" s="2" t="s">
        <v>22</v>
      </c>
      <c r="F21" s="2" t="s">
        <v>22</v>
      </c>
      <c r="G21" s="2" t="s">
        <v>23</v>
      </c>
      <c r="H21" s="200"/>
      <c r="I21" s="200"/>
      <c r="J21" s="5" t="s">
        <v>26</v>
      </c>
      <c r="K21" s="5" t="s">
        <v>45</v>
      </c>
      <c r="L21" s="2" t="s">
        <v>103</v>
      </c>
      <c r="M21" s="26">
        <v>1320</v>
      </c>
      <c r="N21" s="61">
        <v>0.25</v>
      </c>
      <c r="O21" s="61">
        <v>9.0909090909090905E-3</v>
      </c>
      <c r="P21" s="61" t="str" cm="1">
        <f t="array" ref="P21">+_xlfn.IFS(O21&gt;N21,"Mayor",O21=N21,"Igual",O21&lt;N21,"menor")</f>
        <v>menor</v>
      </c>
      <c r="Q21" s="2"/>
      <c r="R21" s="4" t="s">
        <v>105</v>
      </c>
      <c r="S21" s="4" t="s">
        <v>48</v>
      </c>
      <c r="T21" s="4" t="s">
        <v>106</v>
      </c>
    </row>
    <row r="22" spans="1:20" ht="87" x14ac:dyDescent="0.35">
      <c r="A22" s="40" t="s">
        <v>54</v>
      </c>
      <c r="B22" s="2" t="s">
        <v>55</v>
      </c>
      <c r="C22" s="2" t="s">
        <v>21</v>
      </c>
      <c r="D22" s="2" t="s">
        <v>22</v>
      </c>
      <c r="E22" s="2" t="s">
        <v>22</v>
      </c>
      <c r="F22" s="2" t="s">
        <v>22</v>
      </c>
      <c r="G22" s="2" t="s">
        <v>23</v>
      </c>
      <c r="H22" s="200"/>
      <c r="I22" s="200"/>
      <c r="J22" s="5" t="s">
        <v>26</v>
      </c>
      <c r="K22" s="5" t="s">
        <v>45</v>
      </c>
      <c r="L22" s="2" t="s">
        <v>107</v>
      </c>
      <c r="M22" s="26">
        <v>200</v>
      </c>
      <c r="N22" s="61">
        <v>0.25</v>
      </c>
      <c r="O22" s="61">
        <v>0.3</v>
      </c>
      <c r="P22" s="61" t="str" cm="1">
        <f t="array" ref="P22">+_xlfn.IFS(O22&gt;N22,"Mayor",O22=N22,"Igual",O22&lt;N22,"menor")</f>
        <v>Mayor</v>
      </c>
      <c r="Q22" s="2"/>
      <c r="R22" s="4" t="str">
        <f t="shared" si="0"/>
        <v>No es necesario diligenciar esta celda</v>
      </c>
      <c r="S22" s="4"/>
      <c r="T22" s="4" t="str">
        <f t="shared" si="1"/>
        <v>No es necesario diligenciar esta celda</v>
      </c>
    </row>
    <row r="23" spans="1:20" ht="43.5" x14ac:dyDescent="0.35">
      <c r="A23" s="40" t="s">
        <v>108</v>
      </c>
      <c r="B23" s="2" t="s">
        <v>109</v>
      </c>
      <c r="C23" s="2" t="s">
        <v>21</v>
      </c>
      <c r="D23" s="2" t="s">
        <v>22</v>
      </c>
      <c r="E23" s="2" t="s">
        <v>22</v>
      </c>
      <c r="F23" s="2" t="s">
        <v>22</v>
      </c>
      <c r="G23" s="2" t="s">
        <v>23</v>
      </c>
      <c r="H23" s="200" t="s">
        <v>110</v>
      </c>
      <c r="I23" s="200" t="s">
        <v>111</v>
      </c>
      <c r="J23" s="5" t="s">
        <v>26</v>
      </c>
      <c r="K23" s="5" t="s">
        <v>27</v>
      </c>
      <c r="L23" s="2" t="s">
        <v>112</v>
      </c>
      <c r="M23" s="26">
        <v>1</v>
      </c>
      <c r="N23" s="61">
        <v>1</v>
      </c>
      <c r="O23" s="61">
        <v>1</v>
      </c>
      <c r="P23" s="61" t="str" cm="1">
        <f t="array" ref="P23">+_xlfn.IFS(O23&gt;N23,"Mayor",O23=N23,"Igual",O23&lt;N23,"menor")</f>
        <v>Igual</v>
      </c>
      <c r="Q23" s="2" t="s">
        <v>113</v>
      </c>
      <c r="R23" s="39" t="str">
        <f t="shared" si="0"/>
        <v>No es necesario diligenciar esta celda</v>
      </c>
      <c r="S23" s="39"/>
      <c r="T23" s="39" t="str">
        <f t="shared" si="1"/>
        <v>No es necesario diligenciar esta celda</v>
      </c>
    </row>
    <row r="24" spans="1:20" ht="87" x14ac:dyDescent="0.35">
      <c r="A24" s="40" t="s">
        <v>108</v>
      </c>
      <c r="B24" s="2" t="s">
        <v>109</v>
      </c>
      <c r="C24" s="2" t="s">
        <v>21</v>
      </c>
      <c r="D24" s="2" t="s">
        <v>22</v>
      </c>
      <c r="E24" s="2" t="s">
        <v>22</v>
      </c>
      <c r="F24" s="2" t="s">
        <v>22</v>
      </c>
      <c r="G24" s="2" t="s">
        <v>23</v>
      </c>
      <c r="H24" s="200"/>
      <c r="I24" s="200"/>
      <c r="J24" s="5" t="s">
        <v>26</v>
      </c>
      <c r="K24" s="5" t="s">
        <v>114</v>
      </c>
      <c r="L24" s="2" t="s">
        <v>115</v>
      </c>
      <c r="M24" s="26">
        <v>1</v>
      </c>
      <c r="N24" s="65">
        <v>0</v>
      </c>
      <c r="O24" s="61">
        <v>0</v>
      </c>
      <c r="P24" s="61" t="str" cm="1">
        <f t="array" ref="P24">+_xlfn.IFS(O24&gt;N24,"Mayor",O24=N24,"Igual",O24&lt;N24,"menor")</f>
        <v>Igual</v>
      </c>
      <c r="Q24" s="2" t="s">
        <v>116</v>
      </c>
      <c r="R24" s="39" t="str">
        <f t="shared" si="0"/>
        <v>No es necesario diligenciar esta celda</v>
      </c>
      <c r="S24" s="39"/>
      <c r="T24" s="39" t="str">
        <f t="shared" si="1"/>
        <v>No es necesario diligenciar esta celda</v>
      </c>
    </row>
    <row r="25" spans="1:20" ht="87" x14ac:dyDescent="0.35">
      <c r="A25" s="40" t="s">
        <v>108</v>
      </c>
      <c r="B25" s="2" t="s">
        <v>109</v>
      </c>
      <c r="C25" s="2" t="s">
        <v>21</v>
      </c>
      <c r="D25" s="2" t="s">
        <v>22</v>
      </c>
      <c r="E25" s="2" t="s">
        <v>22</v>
      </c>
      <c r="F25" s="2" t="s">
        <v>22</v>
      </c>
      <c r="G25" s="2" t="s">
        <v>23</v>
      </c>
      <c r="H25" s="200" t="s">
        <v>117</v>
      </c>
      <c r="I25" s="200" t="s">
        <v>118</v>
      </c>
      <c r="J25" s="5" t="s">
        <v>26</v>
      </c>
      <c r="K25" s="5" t="s">
        <v>114</v>
      </c>
      <c r="L25" s="2" t="s">
        <v>119</v>
      </c>
      <c r="M25" s="26">
        <v>1</v>
      </c>
      <c r="N25" s="61">
        <v>1</v>
      </c>
      <c r="O25" s="61">
        <v>1</v>
      </c>
      <c r="P25" s="61" t="str" cm="1">
        <f t="array" ref="P25">+_xlfn.IFS(O25&gt;N25,"Mayor",O25=N25,"Igual",O25&lt;N25,"menor")</f>
        <v>Igual</v>
      </c>
      <c r="Q25" s="2" t="s">
        <v>120</v>
      </c>
      <c r="R25" s="39" t="str">
        <f t="shared" si="0"/>
        <v>No es necesario diligenciar esta celda</v>
      </c>
      <c r="S25" s="39"/>
      <c r="T25" s="39" t="str">
        <f t="shared" si="1"/>
        <v>No es necesario diligenciar esta celda</v>
      </c>
    </row>
    <row r="26" spans="1:20" ht="60" customHeight="1" x14ac:dyDescent="0.35">
      <c r="A26" s="40" t="s">
        <v>108</v>
      </c>
      <c r="B26" s="2" t="s">
        <v>109</v>
      </c>
      <c r="C26" s="2" t="s">
        <v>21</v>
      </c>
      <c r="D26" s="2" t="s">
        <v>22</v>
      </c>
      <c r="E26" s="2" t="s">
        <v>22</v>
      </c>
      <c r="F26" s="2" t="s">
        <v>22</v>
      </c>
      <c r="G26" s="2" t="s">
        <v>23</v>
      </c>
      <c r="H26" s="200"/>
      <c r="I26" s="200"/>
      <c r="J26" s="5" t="s">
        <v>26</v>
      </c>
      <c r="K26" s="5" t="s">
        <v>114</v>
      </c>
      <c r="L26" s="2" t="s">
        <v>121</v>
      </c>
      <c r="M26" s="26">
        <v>1</v>
      </c>
      <c r="N26" s="61">
        <v>1</v>
      </c>
      <c r="O26" s="61">
        <v>1</v>
      </c>
      <c r="P26" s="61" t="str" cm="1">
        <f t="array" ref="P26">+_xlfn.IFS(O26&gt;N26,"Mayor",O26=N26,"Igual",O26&lt;N26,"menor")</f>
        <v>Igual</v>
      </c>
      <c r="Q26" s="2" t="s">
        <v>122</v>
      </c>
      <c r="R26" s="39" t="str">
        <f t="shared" si="0"/>
        <v>No es necesario diligenciar esta celda</v>
      </c>
      <c r="S26" s="39"/>
      <c r="T26" s="39" t="str">
        <f t="shared" si="1"/>
        <v>No es necesario diligenciar esta celda</v>
      </c>
    </row>
    <row r="27" spans="1:20" ht="120" customHeight="1" x14ac:dyDescent="0.35">
      <c r="A27" s="40" t="s">
        <v>108</v>
      </c>
      <c r="B27" s="2" t="s">
        <v>109</v>
      </c>
      <c r="C27" s="2" t="s">
        <v>21</v>
      </c>
      <c r="D27" s="2" t="s">
        <v>22</v>
      </c>
      <c r="E27" s="2" t="s">
        <v>22</v>
      </c>
      <c r="F27" s="2" t="s">
        <v>22</v>
      </c>
      <c r="G27" s="2" t="s">
        <v>23</v>
      </c>
      <c r="H27" s="200"/>
      <c r="I27" s="200"/>
      <c r="J27" s="5" t="s">
        <v>26</v>
      </c>
      <c r="K27" s="5" t="s">
        <v>114</v>
      </c>
      <c r="L27" s="2" t="s">
        <v>123</v>
      </c>
      <c r="M27" s="26">
        <v>1</v>
      </c>
      <c r="N27" s="65">
        <v>0</v>
      </c>
      <c r="O27" s="61">
        <v>0</v>
      </c>
      <c r="P27" s="61" t="str" cm="1">
        <f t="array" ref="P27">+_xlfn.IFS(O27&gt;N27,"Mayor",O27=N27,"Igual",O27&lt;N27,"menor")</f>
        <v>Igual</v>
      </c>
      <c r="Q27" s="2" t="s">
        <v>124</v>
      </c>
      <c r="R27" s="39" t="str">
        <f t="shared" si="0"/>
        <v>No es necesario diligenciar esta celda</v>
      </c>
      <c r="S27" s="39"/>
      <c r="T27" s="39" t="str">
        <f t="shared" si="1"/>
        <v>No es necesario diligenciar esta celda</v>
      </c>
    </row>
    <row r="28" spans="1:20" ht="90" customHeight="1" x14ac:dyDescent="0.35">
      <c r="A28" s="40" t="s">
        <v>108</v>
      </c>
      <c r="B28" s="2" t="s">
        <v>109</v>
      </c>
      <c r="C28" s="2" t="s">
        <v>21</v>
      </c>
      <c r="D28" s="2" t="s">
        <v>22</v>
      </c>
      <c r="E28" s="2" t="s">
        <v>22</v>
      </c>
      <c r="F28" s="2" t="s">
        <v>22</v>
      </c>
      <c r="G28" s="2" t="s">
        <v>23</v>
      </c>
      <c r="H28" s="200"/>
      <c r="I28" s="200"/>
      <c r="J28" s="5" t="s">
        <v>26</v>
      </c>
      <c r="K28" s="5" t="s">
        <v>114</v>
      </c>
      <c r="L28" s="2" t="s">
        <v>125</v>
      </c>
      <c r="M28" s="26">
        <v>1</v>
      </c>
      <c r="N28" s="65">
        <v>0</v>
      </c>
      <c r="O28" s="61">
        <v>0</v>
      </c>
      <c r="P28" s="61" t="str" cm="1">
        <f t="array" ref="P28">+_xlfn.IFS(O28&gt;N28,"Mayor",O28=N28,"Igual",O28&lt;N28,"menor")</f>
        <v>Igual</v>
      </c>
      <c r="Q28" s="2" t="s">
        <v>126</v>
      </c>
      <c r="R28" s="39" t="str">
        <f t="shared" si="0"/>
        <v>No es necesario diligenciar esta celda</v>
      </c>
      <c r="S28" s="39"/>
      <c r="T28" s="39" t="str">
        <f t="shared" si="1"/>
        <v>No es necesario diligenciar esta celda</v>
      </c>
    </row>
    <row r="29" spans="1:20" ht="75" customHeight="1" x14ac:dyDescent="0.35">
      <c r="A29" s="40" t="s">
        <v>108</v>
      </c>
      <c r="B29" s="2" t="s">
        <v>109</v>
      </c>
      <c r="C29" s="2" t="s">
        <v>21</v>
      </c>
      <c r="D29" s="2" t="s">
        <v>22</v>
      </c>
      <c r="E29" s="2" t="s">
        <v>22</v>
      </c>
      <c r="F29" s="2" t="s">
        <v>22</v>
      </c>
      <c r="G29" s="2" t="s">
        <v>23</v>
      </c>
      <c r="H29" s="2" t="s">
        <v>127</v>
      </c>
      <c r="I29" s="2" t="s">
        <v>128</v>
      </c>
      <c r="J29" s="5" t="s">
        <v>26</v>
      </c>
      <c r="K29" s="5" t="s">
        <v>114</v>
      </c>
      <c r="L29" s="2" t="s">
        <v>129</v>
      </c>
      <c r="M29" s="26">
        <v>1</v>
      </c>
      <c r="N29" s="65">
        <v>0</v>
      </c>
      <c r="O29" s="61">
        <v>0</v>
      </c>
      <c r="P29" s="61" t="str" cm="1">
        <f t="array" ref="P29">+_xlfn.IFS(O29&gt;N29,"Mayor",O29=N29,"Igual",O29&lt;N29,"menor")</f>
        <v>Igual</v>
      </c>
      <c r="Q29" s="2" t="s">
        <v>126</v>
      </c>
      <c r="R29" s="39" t="str">
        <f t="shared" si="0"/>
        <v>No es necesario diligenciar esta celda</v>
      </c>
      <c r="S29" s="39"/>
      <c r="T29" s="39" t="str">
        <f t="shared" si="1"/>
        <v>No es necesario diligenciar esta celda</v>
      </c>
    </row>
    <row r="30" spans="1:20" ht="72.5" x14ac:dyDescent="0.35">
      <c r="A30" s="40" t="s">
        <v>130</v>
      </c>
      <c r="B30" s="2" t="s">
        <v>131</v>
      </c>
      <c r="C30" s="2" t="s">
        <v>21</v>
      </c>
      <c r="D30" s="2" t="s">
        <v>22</v>
      </c>
      <c r="E30" s="2" t="s">
        <v>22</v>
      </c>
      <c r="F30" s="2" t="s">
        <v>22</v>
      </c>
      <c r="G30" s="2" t="s">
        <v>23</v>
      </c>
      <c r="H30" s="200" t="s">
        <v>132</v>
      </c>
      <c r="I30" s="200" t="s">
        <v>133</v>
      </c>
      <c r="J30" s="5" t="s">
        <v>134</v>
      </c>
      <c r="K30" s="5" t="s">
        <v>135</v>
      </c>
      <c r="L30" s="2" t="s">
        <v>136</v>
      </c>
      <c r="M30" s="26">
        <v>4</v>
      </c>
      <c r="N30" s="61">
        <v>0.25</v>
      </c>
      <c r="O30" s="61">
        <v>0.25</v>
      </c>
      <c r="P30" s="61" t="str" cm="1">
        <f t="array" ref="P30">+_xlfn.IFS(O30&gt;N30,"Mayor",O30=N30,"Igual",O30&lt;N30,"menor")</f>
        <v>Igual</v>
      </c>
      <c r="Q30" s="2" t="s">
        <v>137</v>
      </c>
      <c r="R30" s="39" t="str">
        <f t="shared" si="0"/>
        <v>No es necesario diligenciar esta celda</v>
      </c>
      <c r="S30" s="39"/>
      <c r="T30" s="39" t="str">
        <f t="shared" si="1"/>
        <v>No es necesario diligenciar esta celda</v>
      </c>
    </row>
    <row r="31" spans="1:20" ht="72.5" x14ac:dyDescent="0.35">
      <c r="A31" s="40" t="s">
        <v>130</v>
      </c>
      <c r="B31" s="2" t="s">
        <v>131</v>
      </c>
      <c r="C31" s="2" t="s">
        <v>21</v>
      </c>
      <c r="D31" s="2" t="s">
        <v>22</v>
      </c>
      <c r="E31" s="2" t="s">
        <v>22</v>
      </c>
      <c r="F31" s="2" t="s">
        <v>22</v>
      </c>
      <c r="G31" s="2" t="s">
        <v>23</v>
      </c>
      <c r="H31" s="200"/>
      <c r="I31" s="200"/>
      <c r="J31" s="5" t="s">
        <v>134</v>
      </c>
      <c r="K31" s="5" t="s">
        <v>135</v>
      </c>
      <c r="L31" s="2" t="s">
        <v>138</v>
      </c>
      <c r="M31" s="26">
        <v>12</v>
      </c>
      <c r="N31" s="61">
        <v>0.25</v>
      </c>
      <c r="O31" s="61">
        <v>0.25</v>
      </c>
      <c r="P31" s="61" t="str" cm="1">
        <f t="array" ref="P31">+_xlfn.IFS(O31&gt;N31,"Mayor",O31=N31,"Igual",O31&lt;N31,"menor")</f>
        <v>Igual</v>
      </c>
      <c r="Q31" s="2" t="s">
        <v>139</v>
      </c>
      <c r="R31" s="39" t="str">
        <f t="shared" si="0"/>
        <v>No es necesario diligenciar esta celda</v>
      </c>
      <c r="S31" s="39"/>
      <c r="T31" s="39" t="str">
        <f t="shared" si="1"/>
        <v>No es necesario diligenciar esta celda</v>
      </c>
    </row>
    <row r="32" spans="1:20" ht="72.5" x14ac:dyDescent="0.35">
      <c r="A32" s="40" t="s">
        <v>130</v>
      </c>
      <c r="B32" s="2" t="s">
        <v>131</v>
      </c>
      <c r="C32" s="2" t="s">
        <v>21</v>
      </c>
      <c r="D32" s="2" t="s">
        <v>22</v>
      </c>
      <c r="E32" s="2" t="s">
        <v>22</v>
      </c>
      <c r="F32" s="2" t="s">
        <v>22</v>
      </c>
      <c r="G32" s="2" t="s">
        <v>23</v>
      </c>
      <c r="H32" s="200"/>
      <c r="I32" s="200"/>
      <c r="J32" s="5" t="s">
        <v>134</v>
      </c>
      <c r="K32" s="5" t="s">
        <v>135</v>
      </c>
      <c r="L32" s="2" t="s">
        <v>140</v>
      </c>
      <c r="M32" s="26">
        <v>12</v>
      </c>
      <c r="N32" s="61">
        <v>0.25</v>
      </c>
      <c r="O32" s="61">
        <v>0.25</v>
      </c>
      <c r="P32" s="61" t="str" cm="1">
        <f t="array" ref="P32">+_xlfn.IFS(O32&gt;N32,"Mayor",O32=N32,"Igual",O32&lt;N32,"menor")</f>
        <v>Igual</v>
      </c>
      <c r="Q32" s="2" t="s">
        <v>141</v>
      </c>
      <c r="R32" s="39" t="str">
        <f t="shared" si="0"/>
        <v>No es necesario diligenciar esta celda</v>
      </c>
      <c r="S32" s="39"/>
      <c r="T32" s="39" t="str">
        <f t="shared" si="1"/>
        <v>No es necesario diligenciar esta celda</v>
      </c>
    </row>
    <row r="33" spans="1:20" ht="72.5" x14ac:dyDescent="0.35">
      <c r="A33" s="40" t="s">
        <v>130</v>
      </c>
      <c r="B33" s="2" t="s">
        <v>131</v>
      </c>
      <c r="C33" s="2" t="s">
        <v>21</v>
      </c>
      <c r="D33" s="2" t="s">
        <v>22</v>
      </c>
      <c r="E33" s="2" t="s">
        <v>22</v>
      </c>
      <c r="F33" s="2" t="s">
        <v>22</v>
      </c>
      <c r="G33" s="2" t="s">
        <v>23</v>
      </c>
      <c r="H33" s="200"/>
      <c r="I33" s="200"/>
      <c r="J33" s="5" t="s">
        <v>134</v>
      </c>
      <c r="K33" s="5" t="s">
        <v>135</v>
      </c>
      <c r="L33" s="2" t="s">
        <v>142</v>
      </c>
      <c r="M33" s="26">
        <v>12</v>
      </c>
      <c r="N33" s="61">
        <v>0.25</v>
      </c>
      <c r="O33" s="61">
        <v>0.25</v>
      </c>
      <c r="P33" s="61" t="str" cm="1">
        <f t="array" ref="P33">+_xlfn.IFS(O33&gt;N33,"Mayor",O33=N33,"Igual",O33&lt;N33,"menor")</f>
        <v>Igual</v>
      </c>
      <c r="Q33" s="2" t="s">
        <v>143</v>
      </c>
      <c r="R33" s="39" t="str">
        <f t="shared" si="0"/>
        <v>No es necesario diligenciar esta celda</v>
      </c>
      <c r="S33" s="39"/>
      <c r="T33" s="39" t="str">
        <f t="shared" si="1"/>
        <v>No es necesario diligenciar esta celda</v>
      </c>
    </row>
    <row r="34" spans="1:20" ht="87" x14ac:dyDescent="0.35">
      <c r="A34" s="40" t="s">
        <v>144</v>
      </c>
      <c r="B34" s="2" t="s">
        <v>131</v>
      </c>
      <c r="C34" s="2" t="s">
        <v>21</v>
      </c>
      <c r="D34" s="2" t="s">
        <v>22</v>
      </c>
      <c r="E34" s="2" t="s">
        <v>22</v>
      </c>
      <c r="F34" s="2" t="s">
        <v>22</v>
      </c>
      <c r="G34" s="2" t="s">
        <v>23</v>
      </c>
      <c r="H34" s="200" t="s">
        <v>145</v>
      </c>
      <c r="I34" s="200" t="s">
        <v>146</v>
      </c>
      <c r="J34" s="5" t="s">
        <v>26</v>
      </c>
      <c r="K34" s="5" t="s">
        <v>114</v>
      </c>
      <c r="L34" s="2" t="s">
        <v>147</v>
      </c>
      <c r="M34" s="26">
        <v>1</v>
      </c>
      <c r="N34" s="61">
        <v>1</v>
      </c>
      <c r="O34" s="61">
        <v>1</v>
      </c>
      <c r="P34" s="61" t="str" cm="1">
        <f t="array" ref="P34">+_xlfn.IFS(O34&gt;N34,"Mayor",O34=N34,"Igual",O34&lt;N34,"menor")</f>
        <v>Igual</v>
      </c>
      <c r="Q34" s="2" t="s">
        <v>148</v>
      </c>
      <c r="R34" s="39" t="str">
        <f t="shared" si="0"/>
        <v>No es necesario diligenciar esta celda</v>
      </c>
      <c r="S34" s="39"/>
      <c r="T34" s="39" t="str">
        <f t="shared" si="1"/>
        <v>No es necesario diligenciar esta celda</v>
      </c>
    </row>
    <row r="35" spans="1:20" ht="87" x14ac:dyDescent="0.35">
      <c r="A35" s="40" t="s">
        <v>144</v>
      </c>
      <c r="B35" s="2" t="s">
        <v>131</v>
      </c>
      <c r="C35" s="2" t="s">
        <v>21</v>
      </c>
      <c r="D35" s="2" t="s">
        <v>22</v>
      </c>
      <c r="E35" s="2" t="s">
        <v>22</v>
      </c>
      <c r="F35" s="2" t="s">
        <v>22</v>
      </c>
      <c r="G35" s="2" t="s">
        <v>23</v>
      </c>
      <c r="H35" s="200"/>
      <c r="I35" s="200"/>
      <c r="J35" s="5" t="s">
        <v>26</v>
      </c>
      <c r="K35" s="5" t="s">
        <v>114</v>
      </c>
      <c r="L35" s="2" t="s">
        <v>149</v>
      </c>
      <c r="M35" s="26">
        <v>1</v>
      </c>
      <c r="N35" s="65">
        <v>0</v>
      </c>
      <c r="O35" s="61">
        <v>0</v>
      </c>
      <c r="P35" s="61" t="str" cm="1">
        <f t="array" ref="P35">+_xlfn.IFS(O35&gt;N35,"Mayor",O35=N35,"Igual",O35&lt;N35,"menor")</f>
        <v>Igual</v>
      </c>
      <c r="Q35" s="2" t="s">
        <v>150</v>
      </c>
      <c r="R35" s="39" t="str">
        <f t="shared" si="0"/>
        <v>No es necesario diligenciar esta celda</v>
      </c>
      <c r="S35" s="39"/>
      <c r="T35" s="39" t="str">
        <f t="shared" si="1"/>
        <v>No es necesario diligenciar esta celda</v>
      </c>
    </row>
    <row r="36" spans="1:20" ht="87" x14ac:dyDescent="0.35">
      <c r="A36" s="40" t="s">
        <v>144</v>
      </c>
      <c r="B36" s="2" t="s">
        <v>131</v>
      </c>
      <c r="C36" s="2" t="s">
        <v>21</v>
      </c>
      <c r="D36" s="2" t="s">
        <v>22</v>
      </c>
      <c r="E36" s="2" t="s">
        <v>22</v>
      </c>
      <c r="F36" s="2" t="s">
        <v>22</v>
      </c>
      <c r="G36" s="2" t="s">
        <v>23</v>
      </c>
      <c r="H36" s="200"/>
      <c r="I36" s="200"/>
      <c r="J36" s="5" t="s">
        <v>26</v>
      </c>
      <c r="K36" s="5" t="s">
        <v>114</v>
      </c>
      <c r="L36" s="2" t="s">
        <v>151</v>
      </c>
      <c r="M36" s="26">
        <v>1</v>
      </c>
      <c r="N36" s="65">
        <v>0</v>
      </c>
      <c r="O36" s="61">
        <v>0</v>
      </c>
      <c r="P36" s="61" t="str" cm="1">
        <f t="array" ref="P36">+_xlfn.IFS(O36&gt;N36,"Mayor",O36=N36,"Igual",O36&lt;N36,"menor")</f>
        <v>Igual</v>
      </c>
      <c r="Q36" s="2" t="s">
        <v>152</v>
      </c>
      <c r="R36" s="39" t="str">
        <f t="shared" si="0"/>
        <v>No es necesario diligenciar esta celda</v>
      </c>
      <c r="S36" s="39"/>
      <c r="T36" s="39" t="str">
        <f t="shared" si="1"/>
        <v>No es necesario diligenciar esta celda</v>
      </c>
    </row>
    <row r="37" spans="1:20" ht="87" x14ac:dyDescent="0.35">
      <c r="A37" s="40" t="s">
        <v>144</v>
      </c>
      <c r="B37" s="2" t="s">
        <v>131</v>
      </c>
      <c r="C37" s="2" t="s">
        <v>21</v>
      </c>
      <c r="D37" s="2" t="s">
        <v>22</v>
      </c>
      <c r="E37" s="2" t="s">
        <v>22</v>
      </c>
      <c r="F37" s="2" t="s">
        <v>22</v>
      </c>
      <c r="G37" s="2" t="s">
        <v>23</v>
      </c>
      <c r="H37" s="200"/>
      <c r="I37" s="200"/>
      <c r="J37" s="5" t="s">
        <v>26</v>
      </c>
      <c r="K37" s="5" t="s">
        <v>114</v>
      </c>
      <c r="L37" s="2" t="s">
        <v>153</v>
      </c>
      <c r="M37" s="28">
        <v>1</v>
      </c>
      <c r="N37" s="65">
        <v>0</v>
      </c>
      <c r="O37" s="61">
        <v>1</v>
      </c>
      <c r="P37" s="61" t="str" cm="1">
        <f t="array" ref="P37">+_xlfn.IFS(O37&gt;N37,"Mayor",O37=N37,"Igual",O37&lt;N37,"menor")</f>
        <v>Mayor</v>
      </c>
      <c r="Q37" s="2" t="s">
        <v>154</v>
      </c>
      <c r="R37" s="39" t="str">
        <f t="shared" si="0"/>
        <v>No es necesario diligenciar esta celda</v>
      </c>
      <c r="S37" s="39"/>
      <c r="T37" s="39" t="str">
        <f t="shared" si="1"/>
        <v>No es necesario diligenciar esta celda</v>
      </c>
    </row>
    <row r="38" spans="1:20" ht="15" customHeight="1" x14ac:dyDescent="0.35">
      <c r="A38" s="40" t="s">
        <v>144</v>
      </c>
      <c r="B38" s="2" t="s">
        <v>131</v>
      </c>
      <c r="C38" s="2" t="s">
        <v>21</v>
      </c>
      <c r="D38" s="2" t="s">
        <v>22</v>
      </c>
      <c r="E38" s="2" t="s">
        <v>22</v>
      </c>
      <c r="F38" s="2" t="s">
        <v>22</v>
      </c>
      <c r="G38" s="2" t="s">
        <v>23</v>
      </c>
      <c r="H38" s="200" t="s">
        <v>155</v>
      </c>
      <c r="I38" s="200" t="s">
        <v>156</v>
      </c>
      <c r="J38" s="5" t="s">
        <v>26</v>
      </c>
      <c r="K38" s="5" t="s">
        <v>114</v>
      </c>
      <c r="L38" s="2" t="s">
        <v>147</v>
      </c>
      <c r="M38" s="26">
        <v>1</v>
      </c>
      <c r="N38" s="61">
        <v>1</v>
      </c>
      <c r="O38" s="61">
        <v>0</v>
      </c>
      <c r="P38" s="61" t="str" cm="1">
        <f t="array" ref="P38">+_xlfn.IFS(O38&gt;N38,"Mayor",O38=N38,"Igual",O38&lt;N38,"menor")</f>
        <v>menor</v>
      </c>
      <c r="Q38" s="2" t="s">
        <v>157</v>
      </c>
      <c r="R38" s="39" t="str">
        <f t="shared" si="0"/>
        <v>Escriba cuál fue el cuello de botella que se presento para no lograr el resultado planeado</v>
      </c>
      <c r="S38" s="39"/>
      <c r="T38" s="39" t="str">
        <f t="shared" si="1"/>
        <v>Favor escriba cuál va a ser el mecanismo de solución para ponerse al día en la ejecución del indicador</v>
      </c>
    </row>
    <row r="39" spans="1:20" ht="87" x14ac:dyDescent="0.35">
      <c r="A39" s="40" t="s">
        <v>144</v>
      </c>
      <c r="B39" s="2" t="s">
        <v>131</v>
      </c>
      <c r="C39" s="2" t="s">
        <v>21</v>
      </c>
      <c r="D39" s="2" t="s">
        <v>22</v>
      </c>
      <c r="E39" s="2" t="s">
        <v>22</v>
      </c>
      <c r="F39" s="2" t="s">
        <v>22</v>
      </c>
      <c r="G39" s="2" t="s">
        <v>23</v>
      </c>
      <c r="H39" s="200"/>
      <c r="I39" s="200"/>
      <c r="J39" s="5" t="s">
        <v>26</v>
      </c>
      <c r="K39" s="5" t="s">
        <v>114</v>
      </c>
      <c r="L39" s="2" t="s">
        <v>149</v>
      </c>
      <c r="M39" s="26">
        <v>1</v>
      </c>
      <c r="N39" s="65">
        <v>0</v>
      </c>
      <c r="O39" s="61">
        <v>0</v>
      </c>
      <c r="P39" s="61" t="str" cm="1">
        <f t="array" ref="P39">+_xlfn.IFS(O39&gt;N39,"Mayor",O39=N39,"Igual",O39&lt;N39,"menor")</f>
        <v>Igual</v>
      </c>
      <c r="Q39" s="2" t="s">
        <v>150</v>
      </c>
      <c r="R39" s="39" t="str">
        <f t="shared" si="0"/>
        <v>No es necesario diligenciar esta celda</v>
      </c>
      <c r="S39" s="39"/>
      <c r="T39" s="39" t="str">
        <f t="shared" si="1"/>
        <v>No es necesario diligenciar esta celda</v>
      </c>
    </row>
    <row r="40" spans="1:20" ht="87" x14ac:dyDescent="0.35">
      <c r="A40" s="40" t="s">
        <v>144</v>
      </c>
      <c r="B40" s="2" t="s">
        <v>131</v>
      </c>
      <c r="C40" s="2" t="s">
        <v>21</v>
      </c>
      <c r="D40" s="2" t="s">
        <v>22</v>
      </c>
      <c r="E40" s="2" t="s">
        <v>22</v>
      </c>
      <c r="F40" s="2" t="s">
        <v>22</v>
      </c>
      <c r="G40" s="2" t="s">
        <v>23</v>
      </c>
      <c r="H40" s="200"/>
      <c r="I40" s="200"/>
      <c r="J40" s="5" t="s">
        <v>26</v>
      </c>
      <c r="K40" s="5" t="s">
        <v>114</v>
      </c>
      <c r="L40" s="2" t="s">
        <v>151</v>
      </c>
      <c r="M40" s="26">
        <v>1</v>
      </c>
      <c r="N40" s="65">
        <v>0</v>
      </c>
      <c r="O40" s="61">
        <v>0</v>
      </c>
      <c r="P40" s="61" t="str" cm="1">
        <f t="array" ref="P40">+_xlfn.IFS(O40&gt;N40,"Mayor",O40=N40,"Igual",O40&lt;N40,"menor")</f>
        <v>Igual</v>
      </c>
      <c r="Q40" s="2" t="s">
        <v>152</v>
      </c>
      <c r="R40" s="39" t="str">
        <f t="shared" si="0"/>
        <v>No es necesario diligenciar esta celda</v>
      </c>
      <c r="S40" s="39"/>
      <c r="T40" s="39" t="str">
        <f t="shared" si="1"/>
        <v>No es necesario diligenciar esta celda</v>
      </c>
    </row>
    <row r="41" spans="1:20" ht="87" x14ac:dyDescent="0.35">
      <c r="A41" s="40" t="s">
        <v>144</v>
      </c>
      <c r="B41" s="2" t="s">
        <v>131</v>
      </c>
      <c r="C41" s="2" t="s">
        <v>21</v>
      </c>
      <c r="D41" s="2" t="s">
        <v>22</v>
      </c>
      <c r="E41" s="2" t="s">
        <v>22</v>
      </c>
      <c r="F41" s="2" t="s">
        <v>22</v>
      </c>
      <c r="G41" s="2" t="s">
        <v>23</v>
      </c>
      <c r="H41" s="200"/>
      <c r="I41" s="200"/>
      <c r="J41" s="5" t="s">
        <v>26</v>
      </c>
      <c r="K41" s="5" t="s">
        <v>114</v>
      </c>
      <c r="L41" s="2" t="s">
        <v>153</v>
      </c>
      <c r="M41" s="28">
        <v>1</v>
      </c>
      <c r="N41" s="65">
        <v>0</v>
      </c>
      <c r="O41" s="61">
        <v>1</v>
      </c>
      <c r="P41" s="61" t="str" cm="1">
        <f t="array" ref="P41">+_xlfn.IFS(O41&gt;N41,"Mayor",O41=N41,"Igual",O41&lt;N41,"menor")</f>
        <v>Mayor</v>
      </c>
      <c r="Q41" s="2" t="s">
        <v>158</v>
      </c>
      <c r="R41" s="39" t="str">
        <f t="shared" si="0"/>
        <v>No es necesario diligenciar esta celda</v>
      </c>
      <c r="S41" s="39"/>
      <c r="T41" s="39" t="str">
        <f t="shared" si="1"/>
        <v>No es necesario diligenciar esta celda</v>
      </c>
    </row>
    <row r="42" spans="1:20" ht="15" customHeight="1" x14ac:dyDescent="0.35">
      <c r="A42" s="40" t="s">
        <v>144</v>
      </c>
      <c r="B42" s="2" t="s">
        <v>131</v>
      </c>
      <c r="C42" s="2" t="s">
        <v>21</v>
      </c>
      <c r="D42" s="2" t="s">
        <v>22</v>
      </c>
      <c r="E42" s="2" t="s">
        <v>22</v>
      </c>
      <c r="F42" s="2" t="s">
        <v>22</v>
      </c>
      <c r="G42" s="2" t="s">
        <v>23</v>
      </c>
      <c r="H42" s="200" t="s">
        <v>159</v>
      </c>
      <c r="I42" s="200" t="s">
        <v>160</v>
      </c>
      <c r="J42" s="5" t="s">
        <v>26</v>
      </c>
      <c r="K42" s="5" t="s">
        <v>114</v>
      </c>
      <c r="L42" s="2" t="s">
        <v>147</v>
      </c>
      <c r="M42" s="26">
        <v>1</v>
      </c>
      <c r="N42" s="61">
        <v>1</v>
      </c>
      <c r="O42" s="61">
        <v>0</v>
      </c>
      <c r="P42" s="61" t="str" cm="1">
        <f t="array" ref="P42">+_xlfn.IFS(O42&gt;N42,"Mayor",O42=N42,"Igual",O42&lt;N42,"menor")</f>
        <v>menor</v>
      </c>
      <c r="Q42" s="2" t="s">
        <v>157</v>
      </c>
      <c r="R42" s="39" t="str">
        <f t="shared" si="0"/>
        <v>Escriba cuál fue el cuello de botella que se presento para no lograr el resultado planeado</v>
      </c>
      <c r="S42" s="39"/>
      <c r="T42" s="39" t="str">
        <f t="shared" si="1"/>
        <v>Favor escriba cuál va a ser el mecanismo de solución para ponerse al día en la ejecución del indicador</v>
      </c>
    </row>
    <row r="43" spans="1:20" ht="87" x14ac:dyDescent="0.35">
      <c r="A43" s="40" t="s">
        <v>144</v>
      </c>
      <c r="B43" s="2" t="s">
        <v>131</v>
      </c>
      <c r="C43" s="2" t="s">
        <v>21</v>
      </c>
      <c r="D43" s="2" t="s">
        <v>22</v>
      </c>
      <c r="E43" s="2" t="s">
        <v>22</v>
      </c>
      <c r="F43" s="2" t="s">
        <v>22</v>
      </c>
      <c r="G43" s="2" t="s">
        <v>23</v>
      </c>
      <c r="H43" s="200"/>
      <c r="I43" s="200"/>
      <c r="J43" s="5" t="s">
        <v>26</v>
      </c>
      <c r="K43" s="5" t="s">
        <v>114</v>
      </c>
      <c r="L43" s="2" t="s">
        <v>149</v>
      </c>
      <c r="M43" s="26">
        <v>1</v>
      </c>
      <c r="N43" s="65">
        <v>0</v>
      </c>
      <c r="O43" s="61">
        <v>0</v>
      </c>
      <c r="P43" s="61" t="str" cm="1">
        <f t="array" ref="P43">+_xlfn.IFS(O43&gt;N43,"Mayor",O43=N43,"Igual",O43&lt;N43,"menor")</f>
        <v>Igual</v>
      </c>
      <c r="Q43" s="2" t="s">
        <v>150</v>
      </c>
      <c r="R43" s="39" t="str">
        <f t="shared" si="0"/>
        <v>No es necesario diligenciar esta celda</v>
      </c>
      <c r="S43" s="39"/>
      <c r="T43" s="39" t="str">
        <f t="shared" si="1"/>
        <v>No es necesario diligenciar esta celda</v>
      </c>
    </row>
    <row r="44" spans="1:20" ht="87" x14ac:dyDescent="0.35">
      <c r="A44" s="40" t="s">
        <v>144</v>
      </c>
      <c r="B44" s="2" t="s">
        <v>131</v>
      </c>
      <c r="C44" s="2" t="s">
        <v>21</v>
      </c>
      <c r="D44" s="2" t="s">
        <v>22</v>
      </c>
      <c r="E44" s="2" t="s">
        <v>22</v>
      </c>
      <c r="F44" s="2" t="s">
        <v>22</v>
      </c>
      <c r="G44" s="2" t="s">
        <v>23</v>
      </c>
      <c r="H44" s="200"/>
      <c r="I44" s="200"/>
      <c r="J44" s="5" t="s">
        <v>26</v>
      </c>
      <c r="K44" s="5" t="s">
        <v>114</v>
      </c>
      <c r="L44" s="2" t="s">
        <v>151</v>
      </c>
      <c r="M44" s="26">
        <v>1</v>
      </c>
      <c r="N44" s="65">
        <v>0</v>
      </c>
      <c r="O44" s="61">
        <v>0</v>
      </c>
      <c r="P44" s="61" t="str" cm="1">
        <f t="array" ref="P44">+_xlfn.IFS(O44&gt;N44,"Mayor",O44=N44,"Igual",O44&lt;N44,"menor")</f>
        <v>Igual</v>
      </c>
      <c r="Q44" s="2" t="s">
        <v>152</v>
      </c>
      <c r="R44" s="39" t="str">
        <f t="shared" si="0"/>
        <v>No es necesario diligenciar esta celda</v>
      </c>
      <c r="S44" s="39"/>
      <c r="T44" s="39" t="str">
        <f t="shared" si="1"/>
        <v>No es necesario diligenciar esta celda</v>
      </c>
    </row>
    <row r="45" spans="1:20" ht="87" x14ac:dyDescent="0.35">
      <c r="A45" s="40" t="s">
        <v>144</v>
      </c>
      <c r="B45" s="2" t="s">
        <v>131</v>
      </c>
      <c r="C45" s="2" t="s">
        <v>21</v>
      </c>
      <c r="D45" s="2" t="s">
        <v>22</v>
      </c>
      <c r="E45" s="2" t="s">
        <v>22</v>
      </c>
      <c r="F45" s="2" t="s">
        <v>22</v>
      </c>
      <c r="G45" s="2" t="s">
        <v>23</v>
      </c>
      <c r="H45" s="200"/>
      <c r="I45" s="200"/>
      <c r="J45" s="5" t="s">
        <v>26</v>
      </c>
      <c r="K45" s="5" t="s">
        <v>114</v>
      </c>
      <c r="L45" s="2" t="s">
        <v>153</v>
      </c>
      <c r="M45" s="28">
        <v>1</v>
      </c>
      <c r="N45" s="65">
        <v>0</v>
      </c>
      <c r="O45" s="61">
        <v>0</v>
      </c>
      <c r="P45" s="61" t="str" cm="1">
        <f t="array" ref="P45">+_xlfn.IFS(O45&gt;N45,"Mayor",O45=N45,"Igual",O45&lt;N45,"menor")</f>
        <v>Igual</v>
      </c>
      <c r="Q45" s="2"/>
      <c r="R45" s="39" t="str">
        <f t="shared" si="0"/>
        <v>No es necesario diligenciar esta celda</v>
      </c>
      <c r="S45" s="39"/>
      <c r="T45" s="39" t="str">
        <f t="shared" si="1"/>
        <v>No es necesario diligenciar esta celda</v>
      </c>
    </row>
    <row r="46" spans="1:20" ht="87" x14ac:dyDescent="0.35">
      <c r="A46" s="40" t="s">
        <v>161</v>
      </c>
      <c r="B46" s="2" t="s">
        <v>131</v>
      </c>
      <c r="C46" s="2" t="s">
        <v>21</v>
      </c>
      <c r="D46" s="2" t="s">
        <v>22</v>
      </c>
      <c r="E46" s="2" t="s">
        <v>22</v>
      </c>
      <c r="F46" s="2" t="s">
        <v>22</v>
      </c>
      <c r="G46" s="2" t="s">
        <v>23</v>
      </c>
      <c r="H46" s="2" t="s">
        <v>162</v>
      </c>
      <c r="I46" s="2" t="s">
        <v>163</v>
      </c>
      <c r="J46" s="5" t="s">
        <v>26</v>
      </c>
      <c r="K46" s="5" t="s">
        <v>114</v>
      </c>
      <c r="L46" s="2" t="s">
        <v>164</v>
      </c>
      <c r="M46" s="28">
        <v>0.95</v>
      </c>
      <c r="N46" s="61">
        <v>1</v>
      </c>
      <c r="O46" s="61">
        <v>1</v>
      </c>
      <c r="P46" s="61" t="str" cm="1">
        <f t="array" ref="P46">+_xlfn.IFS(O46&gt;N46,"Mayor",O46=N46,"Igual",O46&lt;N46,"menor")</f>
        <v>Igual</v>
      </c>
      <c r="Q46" s="51" t="s">
        <v>165</v>
      </c>
      <c r="R46" s="39" t="str">
        <f t="shared" si="0"/>
        <v>No es necesario diligenciar esta celda</v>
      </c>
      <c r="S46" s="39"/>
      <c r="T46" s="39" t="str">
        <f t="shared" si="1"/>
        <v>No es necesario diligenciar esta celda</v>
      </c>
    </row>
    <row r="47" spans="1:20" ht="409.5" x14ac:dyDescent="0.35">
      <c r="A47" s="40" t="s">
        <v>166</v>
      </c>
      <c r="B47" s="2" t="s">
        <v>167</v>
      </c>
      <c r="C47" s="2" t="s">
        <v>21</v>
      </c>
      <c r="D47" s="2" t="s">
        <v>168</v>
      </c>
      <c r="E47" s="2" t="s">
        <v>169</v>
      </c>
      <c r="F47" s="2" t="s">
        <v>170</v>
      </c>
      <c r="G47" s="2" t="s">
        <v>171</v>
      </c>
      <c r="H47" s="200" t="s">
        <v>172</v>
      </c>
      <c r="I47" s="200" t="s">
        <v>173</v>
      </c>
      <c r="J47" s="5" t="s">
        <v>44</v>
      </c>
      <c r="K47" s="5" t="s">
        <v>114</v>
      </c>
      <c r="L47" s="2" t="s">
        <v>174</v>
      </c>
      <c r="M47" s="28">
        <v>0.2</v>
      </c>
      <c r="N47" s="65">
        <v>0</v>
      </c>
      <c r="O47" s="61">
        <v>0</v>
      </c>
      <c r="P47" s="61" t="str" cm="1">
        <f t="array" ref="P47">+_xlfn.IFS(O47&gt;N47,"Mayor",O47=N47,"Igual",O47&lt;N47,"menor")</f>
        <v>Igual</v>
      </c>
      <c r="Q47" s="52" t="s">
        <v>175</v>
      </c>
      <c r="R47" s="39" t="str">
        <f t="shared" si="0"/>
        <v>No es necesario diligenciar esta celda</v>
      </c>
      <c r="S47" s="39"/>
      <c r="T47" s="39" t="str">
        <f t="shared" si="1"/>
        <v>No es necesario diligenciar esta celda</v>
      </c>
    </row>
    <row r="48" spans="1:20" ht="409.5" x14ac:dyDescent="0.35">
      <c r="A48" s="40" t="s">
        <v>166</v>
      </c>
      <c r="B48" s="2" t="s">
        <v>167</v>
      </c>
      <c r="C48" s="2" t="s">
        <v>21</v>
      </c>
      <c r="D48" s="2" t="s">
        <v>168</v>
      </c>
      <c r="E48" s="2" t="s">
        <v>169</v>
      </c>
      <c r="F48" s="2" t="s">
        <v>170</v>
      </c>
      <c r="G48" s="2" t="s">
        <v>171</v>
      </c>
      <c r="H48" s="200"/>
      <c r="I48" s="200"/>
      <c r="J48" s="5" t="s">
        <v>44</v>
      </c>
      <c r="K48" s="5" t="s">
        <v>114</v>
      </c>
      <c r="L48" s="2" t="s">
        <v>176</v>
      </c>
      <c r="M48" s="26">
        <v>1</v>
      </c>
      <c r="N48" s="65">
        <v>0</v>
      </c>
      <c r="O48" s="61">
        <v>0</v>
      </c>
      <c r="P48" s="61" t="str" cm="1">
        <f t="array" ref="P48">+_xlfn.IFS(O48&gt;N48,"Mayor",O48=N48,"Igual",O48&lt;N48,"menor")</f>
        <v>Igual</v>
      </c>
      <c r="Q48" s="2" t="s">
        <v>177</v>
      </c>
      <c r="R48" s="39" t="str">
        <f t="shared" si="0"/>
        <v>No es necesario diligenciar esta celda</v>
      </c>
      <c r="S48" s="39"/>
      <c r="T48" s="39" t="str">
        <f t="shared" si="1"/>
        <v>No es necesario diligenciar esta celda</v>
      </c>
    </row>
    <row r="49" spans="1:20" ht="116" x14ac:dyDescent="0.35">
      <c r="A49" s="40" t="s">
        <v>166</v>
      </c>
      <c r="B49" s="2" t="s">
        <v>167</v>
      </c>
      <c r="C49" s="2" t="s">
        <v>21</v>
      </c>
      <c r="D49" s="2" t="s">
        <v>168</v>
      </c>
      <c r="E49" s="2" t="s">
        <v>169</v>
      </c>
      <c r="F49" s="2" t="s">
        <v>170</v>
      </c>
      <c r="G49" s="2" t="s">
        <v>171</v>
      </c>
      <c r="H49" s="200"/>
      <c r="I49" s="200"/>
      <c r="J49" s="5" t="s">
        <v>44</v>
      </c>
      <c r="K49" s="5" t="s">
        <v>114</v>
      </c>
      <c r="L49" s="2" t="s">
        <v>178</v>
      </c>
      <c r="M49" s="26">
        <v>1</v>
      </c>
      <c r="N49" s="65">
        <v>0</v>
      </c>
      <c r="O49" s="61">
        <v>0</v>
      </c>
      <c r="P49" s="61" t="str" cm="1">
        <f t="array" ref="P49">+_xlfn.IFS(O49&gt;N49,"Mayor",O49=N49,"Igual",O49&lt;N49,"menor")</f>
        <v>Igual</v>
      </c>
      <c r="Q49" s="2" t="s">
        <v>179</v>
      </c>
      <c r="R49" s="39" t="str">
        <f t="shared" si="0"/>
        <v>No es necesario diligenciar esta celda</v>
      </c>
      <c r="S49" s="39"/>
      <c r="T49" s="39" t="str">
        <f t="shared" si="1"/>
        <v>No es necesario diligenciar esta celda</v>
      </c>
    </row>
    <row r="50" spans="1:20" ht="101.5" x14ac:dyDescent="0.35">
      <c r="A50" s="40" t="s">
        <v>166</v>
      </c>
      <c r="B50" s="2" t="s">
        <v>167</v>
      </c>
      <c r="C50" s="2" t="s">
        <v>21</v>
      </c>
      <c r="D50" s="2" t="s">
        <v>168</v>
      </c>
      <c r="E50" s="2" t="s">
        <v>169</v>
      </c>
      <c r="F50" s="2" t="s">
        <v>170</v>
      </c>
      <c r="G50" s="2" t="s">
        <v>171</v>
      </c>
      <c r="H50" s="200"/>
      <c r="I50" s="200"/>
      <c r="J50" s="5" t="s">
        <v>44</v>
      </c>
      <c r="K50" s="5" t="s">
        <v>114</v>
      </c>
      <c r="L50" s="2" t="s">
        <v>180</v>
      </c>
      <c r="M50" s="26">
        <v>1</v>
      </c>
      <c r="N50" s="65">
        <v>0</v>
      </c>
      <c r="O50" s="61">
        <v>0</v>
      </c>
      <c r="P50" s="61" t="str" cm="1">
        <f t="array" ref="P50">+_xlfn.IFS(O50&gt;N50,"Mayor",O50=N50,"Igual",O50&lt;N50,"menor")</f>
        <v>Igual</v>
      </c>
      <c r="Q50" s="2" t="s">
        <v>181</v>
      </c>
      <c r="R50" s="39" t="str">
        <f t="shared" si="0"/>
        <v>No es necesario diligenciar esta celda</v>
      </c>
      <c r="S50" s="39"/>
      <c r="T50" s="39" t="str">
        <f t="shared" si="1"/>
        <v>No es necesario diligenciar esta celda</v>
      </c>
    </row>
    <row r="51" spans="1:20" ht="406" x14ac:dyDescent="0.35">
      <c r="A51" s="40" t="s">
        <v>166</v>
      </c>
      <c r="B51" s="2" t="s">
        <v>167</v>
      </c>
      <c r="C51" s="2" t="s">
        <v>21</v>
      </c>
      <c r="D51" s="2" t="s">
        <v>168</v>
      </c>
      <c r="E51" s="2" t="s">
        <v>169</v>
      </c>
      <c r="F51" s="2" t="s">
        <v>170</v>
      </c>
      <c r="G51" s="2" t="s">
        <v>171</v>
      </c>
      <c r="H51" s="200" t="s">
        <v>182</v>
      </c>
      <c r="I51" s="200" t="s">
        <v>183</v>
      </c>
      <c r="J51" s="5" t="s">
        <v>26</v>
      </c>
      <c r="K51" s="5" t="s">
        <v>114</v>
      </c>
      <c r="L51" s="2" t="s">
        <v>184</v>
      </c>
      <c r="M51" s="26">
        <v>1</v>
      </c>
      <c r="N51" s="65">
        <v>0</v>
      </c>
      <c r="O51" s="61">
        <v>0</v>
      </c>
      <c r="P51" s="61" t="str" cm="1">
        <f t="array" ref="P51">+_xlfn.IFS(O51&gt;N51,"Mayor",O51=N51,"Igual",O51&lt;N51,"menor")</f>
        <v>Igual</v>
      </c>
      <c r="Q51" s="2" t="s">
        <v>185</v>
      </c>
      <c r="R51" s="39" t="str">
        <f t="shared" si="0"/>
        <v>No es necesario diligenciar esta celda</v>
      </c>
      <c r="S51" s="39"/>
      <c r="T51" s="39" t="str">
        <f t="shared" si="1"/>
        <v>No es necesario diligenciar esta celda</v>
      </c>
    </row>
    <row r="52" spans="1:20" ht="87" x14ac:dyDescent="0.35">
      <c r="A52" s="40" t="s">
        <v>166</v>
      </c>
      <c r="B52" s="2" t="s">
        <v>167</v>
      </c>
      <c r="C52" s="2" t="s">
        <v>21</v>
      </c>
      <c r="D52" s="2" t="s">
        <v>168</v>
      </c>
      <c r="E52" s="2" t="s">
        <v>169</v>
      </c>
      <c r="F52" s="2" t="s">
        <v>170</v>
      </c>
      <c r="G52" s="2" t="s">
        <v>171</v>
      </c>
      <c r="H52" s="200"/>
      <c r="I52" s="200"/>
      <c r="J52" s="5" t="s">
        <v>26</v>
      </c>
      <c r="K52" s="5" t="s">
        <v>114</v>
      </c>
      <c r="L52" s="2" t="s">
        <v>186</v>
      </c>
      <c r="M52" s="26">
        <v>4</v>
      </c>
      <c r="N52" s="61">
        <v>0.25</v>
      </c>
      <c r="O52" s="61">
        <v>0.25</v>
      </c>
      <c r="P52" s="61" t="str" cm="1">
        <f t="array" ref="P52">+_xlfn.IFS(O52&gt;N52,"Mayor",O52=N52,"Igual",O52&lt;N52,"menor")</f>
        <v>Igual</v>
      </c>
      <c r="Q52" s="2" t="s">
        <v>187</v>
      </c>
      <c r="R52" s="39" t="str">
        <f t="shared" si="0"/>
        <v>No es necesario diligenciar esta celda</v>
      </c>
      <c r="S52" s="39"/>
      <c r="T52" s="39" t="str">
        <f t="shared" si="1"/>
        <v>No es necesario diligenciar esta celda</v>
      </c>
    </row>
    <row r="53" spans="1:20" ht="87" x14ac:dyDescent="0.35">
      <c r="A53" s="40" t="s">
        <v>166</v>
      </c>
      <c r="B53" s="2" t="s">
        <v>167</v>
      </c>
      <c r="C53" s="2" t="s">
        <v>21</v>
      </c>
      <c r="D53" s="2" t="s">
        <v>168</v>
      </c>
      <c r="E53" s="2" t="s">
        <v>169</v>
      </c>
      <c r="F53" s="2" t="s">
        <v>170</v>
      </c>
      <c r="G53" s="2" t="s">
        <v>171</v>
      </c>
      <c r="H53" s="200"/>
      <c r="I53" s="200"/>
      <c r="J53" s="5" t="s">
        <v>26</v>
      </c>
      <c r="K53" s="5" t="s">
        <v>114</v>
      </c>
      <c r="L53" s="2" t="s">
        <v>188</v>
      </c>
      <c r="M53" s="26">
        <v>4</v>
      </c>
      <c r="N53" s="61">
        <v>0.25</v>
      </c>
      <c r="O53" s="61">
        <v>0.25</v>
      </c>
      <c r="P53" s="61" t="str" cm="1">
        <f t="array" ref="P53">+_xlfn.IFS(O53&gt;N53,"Mayor",O53=N53,"Igual",O53&lt;N53,"menor")</f>
        <v>Igual</v>
      </c>
      <c r="Q53" s="2" t="s">
        <v>189</v>
      </c>
      <c r="R53" s="39" t="str">
        <f t="shared" si="0"/>
        <v>No es necesario diligenciar esta celda</v>
      </c>
      <c r="S53" s="39"/>
      <c r="T53" s="39" t="str">
        <f t="shared" si="1"/>
        <v>No es necesario diligenciar esta celda</v>
      </c>
    </row>
    <row r="54" spans="1:20" ht="45" customHeight="1" x14ac:dyDescent="0.35">
      <c r="A54" s="40" t="s">
        <v>166</v>
      </c>
      <c r="B54" s="2" t="s">
        <v>167</v>
      </c>
      <c r="C54" s="2" t="s">
        <v>21</v>
      </c>
      <c r="D54" s="2" t="s">
        <v>190</v>
      </c>
      <c r="E54" s="2" t="s">
        <v>191</v>
      </c>
      <c r="F54" s="2" t="s">
        <v>192</v>
      </c>
      <c r="G54" s="2" t="s">
        <v>193</v>
      </c>
      <c r="H54" s="200" t="s">
        <v>194</v>
      </c>
      <c r="I54" s="200" t="s">
        <v>195</v>
      </c>
      <c r="J54" s="5" t="s">
        <v>44</v>
      </c>
      <c r="K54" s="5" t="s">
        <v>114</v>
      </c>
      <c r="L54" s="2" t="s">
        <v>196</v>
      </c>
      <c r="M54" s="26">
        <v>1</v>
      </c>
      <c r="N54" s="65">
        <v>0</v>
      </c>
      <c r="O54" s="61">
        <v>0</v>
      </c>
      <c r="P54" s="61" t="str" cm="1">
        <f t="array" ref="P54">+_xlfn.IFS(O54&gt;N54,"Mayor",O54=N54,"Igual",O54&lt;N54,"menor")</f>
        <v>Igual</v>
      </c>
      <c r="Q54" s="2" t="s">
        <v>197</v>
      </c>
      <c r="R54" s="39" t="str">
        <f t="shared" si="0"/>
        <v>No es necesario diligenciar esta celda</v>
      </c>
      <c r="S54" s="39"/>
      <c r="T54" s="39" t="str">
        <f t="shared" si="1"/>
        <v>No es necesario diligenciar esta celda</v>
      </c>
    </row>
    <row r="55" spans="1:20" ht="87" x14ac:dyDescent="0.35">
      <c r="A55" s="40" t="s">
        <v>166</v>
      </c>
      <c r="B55" s="2" t="s">
        <v>167</v>
      </c>
      <c r="C55" s="2" t="s">
        <v>21</v>
      </c>
      <c r="D55" s="2" t="s">
        <v>190</v>
      </c>
      <c r="E55" s="2" t="s">
        <v>191</v>
      </c>
      <c r="F55" s="2" t="s">
        <v>192</v>
      </c>
      <c r="G55" s="2" t="s">
        <v>193</v>
      </c>
      <c r="H55" s="200"/>
      <c r="I55" s="200"/>
      <c r="J55" s="5" t="s">
        <v>44</v>
      </c>
      <c r="K55" s="5" t="s">
        <v>114</v>
      </c>
      <c r="L55" s="2" t="s">
        <v>198</v>
      </c>
      <c r="M55" s="26">
        <v>1</v>
      </c>
      <c r="N55" s="65">
        <v>0</v>
      </c>
      <c r="O55" s="61">
        <v>0</v>
      </c>
      <c r="P55" s="61" t="str" cm="1">
        <f t="array" ref="P55">+_xlfn.IFS(O55&gt;N55,"Mayor",O55=N55,"Igual",O55&lt;N55,"menor")</f>
        <v>Igual</v>
      </c>
      <c r="Q55" s="2" t="s">
        <v>199</v>
      </c>
      <c r="R55" s="39" t="str">
        <f t="shared" si="0"/>
        <v>No es necesario diligenciar esta celda</v>
      </c>
      <c r="S55" s="39"/>
      <c r="T55" s="39" t="str">
        <f t="shared" si="1"/>
        <v>No es necesario diligenciar esta celda</v>
      </c>
    </row>
    <row r="56" spans="1:20" ht="87" x14ac:dyDescent="0.35">
      <c r="A56" s="40" t="s">
        <v>166</v>
      </c>
      <c r="B56" s="2" t="s">
        <v>167</v>
      </c>
      <c r="C56" s="2" t="s">
        <v>21</v>
      </c>
      <c r="D56" s="2" t="s">
        <v>190</v>
      </c>
      <c r="E56" s="2" t="s">
        <v>191</v>
      </c>
      <c r="F56" s="2" t="s">
        <v>192</v>
      </c>
      <c r="G56" s="2" t="s">
        <v>193</v>
      </c>
      <c r="H56" s="200"/>
      <c r="I56" s="200"/>
      <c r="J56" s="5" t="s">
        <v>44</v>
      </c>
      <c r="K56" s="5" t="s">
        <v>114</v>
      </c>
      <c r="L56" s="2" t="s">
        <v>200</v>
      </c>
      <c r="M56" s="26">
        <v>1</v>
      </c>
      <c r="N56" s="65">
        <v>0</v>
      </c>
      <c r="O56" s="61">
        <v>0</v>
      </c>
      <c r="P56" s="61" t="str" cm="1">
        <f t="array" ref="P56">+_xlfn.IFS(O56&gt;N56,"Mayor",O56=N56,"Igual",O56&lt;N56,"menor")</f>
        <v>Igual</v>
      </c>
      <c r="Q56" s="2" t="s">
        <v>201</v>
      </c>
      <c r="R56" s="39" t="str">
        <f t="shared" si="0"/>
        <v>No es necesario diligenciar esta celda</v>
      </c>
      <c r="S56" s="39"/>
      <c r="T56" s="39" t="str">
        <f t="shared" si="1"/>
        <v>No es necesario diligenciar esta celda</v>
      </c>
    </row>
    <row r="57" spans="1:20" ht="232" x14ac:dyDescent="0.35">
      <c r="A57" s="40" t="s">
        <v>166</v>
      </c>
      <c r="B57" s="2" t="s">
        <v>167</v>
      </c>
      <c r="C57" s="2" t="s">
        <v>21</v>
      </c>
      <c r="D57" s="2" t="s">
        <v>190</v>
      </c>
      <c r="E57" s="2" t="s">
        <v>191</v>
      </c>
      <c r="F57" s="2" t="s">
        <v>192</v>
      </c>
      <c r="G57" s="2" t="s">
        <v>193</v>
      </c>
      <c r="H57" s="200" t="s">
        <v>202</v>
      </c>
      <c r="I57" s="200" t="s">
        <v>203</v>
      </c>
      <c r="J57" s="5" t="s">
        <v>26</v>
      </c>
      <c r="K57" s="5" t="s">
        <v>114</v>
      </c>
      <c r="L57" s="2" t="s">
        <v>204</v>
      </c>
      <c r="M57" s="26">
        <v>1</v>
      </c>
      <c r="N57" s="65">
        <v>0</v>
      </c>
      <c r="O57" s="61">
        <v>0</v>
      </c>
      <c r="P57" s="61" t="str" cm="1">
        <f t="array" ref="P57">+_xlfn.IFS(O57&gt;N57,"Mayor",O57=N57,"Igual",O57&lt;N57,"menor")</f>
        <v>Igual</v>
      </c>
      <c r="Q57" s="52" t="s">
        <v>205</v>
      </c>
      <c r="R57" s="39" t="str">
        <f t="shared" si="0"/>
        <v>No es necesario diligenciar esta celda</v>
      </c>
      <c r="S57" s="39"/>
      <c r="T57" s="39" t="str">
        <f t="shared" si="1"/>
        <v>No es necesario diligenciar esta celda</v>
      </c>
    </row>
    <row r="58" spans="1:20" ht="116" x14ac:dyDescent="0.35">
      <c r="A58" s="40" t="s">
        <v>166</v>
      </c>
      <c r="B58" s="2" t="s">
        <v>167</v>
      </c>
      <c r="C58" s="2" t="s">
        <v>21</v>
      </c>
      <c r="D58" s="2" t="s">
        <v>190</v>
      </c>
      <c r="E58" s="2" t="s">
        <v>191</v>
      </c>
      <c r="F58" s="2" t="s">
        <v>192</v>
      </c>
      <c r="G58" s="2" t="s">
        <v>193</v>
      </c>
      <c r="H58" s="200"/>
      <c r="I58" s="200"/>
      <c r="J58" s="5" t="s">
        <v>26</v>
      </c>
      <c r="K58" s="5" t="s">
        <v>114</v>
      </c>
      <c r="L58" s="2" t="s">
        <v>206</v>
      </c>
      <c r="M58" s="26">
        <v>4</v>
      </c>
      <c r="N58" s="61">
        <v>0.25</v>
      </c>
      <c r="O58" s="61">
        <v>0.25</v>
      </c>
      <c r="P58" s="61" t="str" cm="1">
        <f t="array" ref="P58">+_xlfn.IFS(O58&gt;N58,"Mayor",O58=N58,"Igual",O58&lt;N58,"menor")</f>
        <v>Igual</v>
      </c>
      <c r="Q58" s="2" t="s">
        <v>207</v>
      </c>
      <c r="R58" s="39" t="str">
        <f t="shared" si="0"/>
        <v>No es necesario diligenciar esta celda</v>
      </c>
      <c r="S58" s="39"/>
      <c r="T58" s="39" t="str">
        <f t="shared" si="1"/>
        <v>No es necesario diligenciar esta celda</v>
      </c>
    </row>
    <row r="59" spans="1:20" ht="159.5" x14ac:dyDescent="0.35">
      <c r="A59" s="40" t="s">
        <v>166</v>
      </c>
      <c r="B59" s="2" t="s">
        <v>167</v>
      </c>
      <c r="C59" s="2" t="s">
        <v>21</v>
      </c>
      <c r="D59" s="2" t="s">
        <v>190</v>
      </c>
      <c r="E59" s="2" t="s">
        <v>191</v>
      </c>
      <c r="F59" s="2" t="s">
        <v>192</v>
      </c>
      <c r="G59" s="2" t="s">
        <v>193</v>
      </c>
      <c r="H59" s="200"/>
      <c r="I59" s="200"/>
      <c r="J59" s="5" t="s">
        <v>26</v>
      </c>
      <c r="K59" s="5" t="s">
        <v>114</v>
      </c>
      <c r="L59" s="2" t="s">
        <v>208</v>
      </c>
      <c r="M59" s="26">
        <v>4</v>
      </c>
      <c r="N59" s="61">
        <v>0.25</v>
      </c>
      <c r="O59" s="61">
        <v>0.25</v>
      </c>
      <c r="P59" s="61" t="str" cm="1">
        <f t="array" ref="P59">+_xlfn.IFS(O59&gt;N59,"Mayor",O59=N59,"Igual",O59&lt;N59,"menor")</f>
        <v>Igual</v>
      </c>
      <c r="Q59" s="2" t="s">
        <v>209</v>
      </c>
      <c r="R59" s="39" t="str">
        <f t="shared" si="0"/>
        <v>No es necesario diligenciar esta celda</v>
      </c>
      <c r="S59" s="39"/>
      <c r="T59" s="39" t="str">
        <f t="shared" si="1"/>
        <v>No es necesario diligenciar esta celda</v>
      </c>
    </row>
    <row r="60" spans="1:20" ht="64" x14ac:dyDescent="0.35">
      <c r="A60" s="40" t="s">
        <v>942</v>
      </c>
      <c r="B60" s="2" t="s">
        <v>41</v>
      </c>
      <c r="C60" s="2" t="s">
        <v>21</v>
      </c>
      <c r="D60" s="2" t="s">
        <v>22</v>
      </c>
      <c r="E60" s="2" t="s">
        <v>22</v>
      </c>
      <c r="F60" s="2" t="s">
        <v>22</v>
      </c>
      <c r="G60" s="2" t="s">
        <v>23</v>
      </c>
      <c r="H60" s="200" t="s">
        <v>211</v>
      </c>
      <c r="I60" s="200" t="s">
        <v>212</v>
      </c>
      <c r="J60" s="5" t="s">
        <v>26</v>
      </c>
      <c r="K60" s="5" t="s">
        <v>27</v>
      </c>
      <c r="L60" s="2" t="s">
        <v>213</v>
      </c>
      <c r="M60" s="26">
        <v>200</v>
      </c>
      <c r="N60" s="61">
        <v>0.15</v>
      </c>
      <c r="O60" s="62">
        <v>0.32</v>
      </c>
      <c r="P60" s="61" t="str" cm="1">
        <f t="array" ref="P60">+_xlfn.IFS(O60&gt;N60,"Mayor",O60=N60,"Igual",O60&lt;N60,"menor")</f>
        <v>Mayor</v>
      </c>
      <c r="Q60" s="42" t="s">
        <v>214</v>
      </c>
      <c r="R60" s="39" t="str">
        <f t="shared" si="0"/>
        <v>No es necesario diligenciar esta celda</v>
      </c>
      <c r="S60" s="39"/>
      <c r="T60" s="39" t="str">
        <f t="shared" si="1"/>
        <v>No es necesario diligenciar esta celda</v>
      </c>
    </row>
    <row r="61" spans="1:20" ht="48" x14ac:dyDescent="0.35">
      <c r="A61" s="40" t="s">
        <v>942</v>
      </c>
      <c r="B61" s="2" t="s">
        <v>41</v>
      </c>
      <c r="C61" s="2" t="s">
        <v>21</v>
      </c>
      <c r="D61" s="2" t="s">
        <v>22</v>
      </c>
      <c r="E61" s="2" t="s">
        <v>22</v>
      </c>
      <c r="F61" s="2" t="s">
        <v>22</v>
      </c>
      <c r="G61" s="2" t="s">
        <v>23</v>
      </c>
      <c r="H61" s="200"/>
      <c r="I61" s="200"/>
      <c r="J61" s="5" t="s">
        <v>26</v>
      </c>
      <c r="K61" s="5" t="s">
        <v>27</v>
      </c>
      <c r="L61" s="2" t="s">
        <v>215</v>
      </c>
      <c r="M61" s="28">
        <v>1</v>
      </c>
      <c r="N61" s="61">
        <v>1</v>
      </c>
      <c r="O61" s="62">
        <v>1</v>
      </c>
      <c r="P61" s="61" t="str" cm="1">
        <f t="array" ref="P61">+_xlfn.IFS(O61&gt;N61,"Mayor",O61=N61,"Igual",O61&lt;N61,"menor")</f>
        <v>Igual</v>
      </c>
      <c r="Q61" s="42" t="s">
        <v>216</v>
      </c>
      <c r="R61" s="39" t="str">
        <f t="shared" si="0"/>
        <v>No es necesario diligenciar esta celda</v>
      </c>
      <c r="S61" s="39"/>
      <c r="T61" s="39" t="str">
        <f t="shared" si="1"/>
        <v>No es necesario diligenciar esta celda</v>
      </c>
    </row>
    <row r="62" spans="1:20" ht="48" x14ac:dyDescent="0.35">
      <c r="A62" s="40" t="s">
        <v>942</v>
      </c>
      <c r="B62" s="2" t="s">
        <v>41</v>
      </c>
      <c r="C62" s="2" t="s">
        <v>21</v>
      </c>
      <c r="D62" s="2" t="s">
        <v>22</v>
      </c>
      <c r="E62" s="2" t="s">
        <v>22</v>
      </c>
      <c r="F62" s="2" t="s">
        <v>22</v>
      </c>
      <c r="G62" s="2" t="s">
        <v>23</v>
      </c>
      <c r="H62" s="200"/>
      <c r="I62" s="200"/>
      <c r="J62" s="5" t="s">
        <v>26</v>
      </c>
      <c r="K62" s="5" t="s">
        <v>27</v>
      </c>
      <c r="L62" s="2" t="s">
        <v>217</v>
      </c>
      <c r="M62" s="28">
        <v>1</v>
      </c>
      <c r="N62" s="61">
        <v>1</v>
      </c>
      <c r="O62" s="62">
        <v>1</v>
      </c>
      <c r="P62" s="61" t="str" cm="1">
        <f t="array" ref="P62">+_xlfn.IFS(O62&gt;N62,"Mayor",O62=N62,"Igual",O62&lt;N62,"menor")</f>
        <v>Igual</v>
      </c>
      <c r="Q62" s="42" t="s">
        <v>218</v>
      </c>
      <c r="R62" s="39" t="str">
        <f t="shared" si="0"/>
        <v>No es necesario diligenciar esta celda</v>
      </c>
      <c r="S62" s="39"/>
      <c r="T62" s="39" t="str">
        <f t="shared" si="1"/>
        <v>No es necesario diligenciar esta celda</v>
      </c>
    </row>
    <row r="63" spans="1:20" ht="80" x14ac:dyDescent="0.35">
      <c r="A63" s="40" t="s">
        <v>942</v>
      </c>
      <c r="B63" s="2" t="s">
        <v>41</v>
      </c>
      <c r="C63" s="2" t="s">
        <v>21</v>
      </c>
      <c r="D63" s="2" t="s">
        <v>22</v>
      </c>
      <c r="E63" s="2" t="s">
        <v>22</v>
      </c>
      <c r="F63" s="2" t="s">
        <v>22</v>
      </c>
      <c r="G63" s="2" t="s">
        <v>23</v>
      </c>
      <c r="H63" s="200" t="s">
        <v>219</v>
      </c>
      <c r="I63" s="200" t="s">
        <v>220</v>
      </c>
      <c r="J63" s="5" t="s">
        <v>26</v>
      </c>
      <c r="K63" s="5" t="s">
        <v>27</v>
      </c>
      <c r="L63" s="2" t="s">
        <v>221</v>
      </c>
      <c r="M63" s="26">
        <v>700</v>
      </c>
      <c r="N63" s="61">
        <v>0.26428571428571429</v>
      </c>
      <c r="O63" s="62">
        <v>0.10428571428571429</v>
      </c>
      <c r="P63" s="61" t="str" cm="1">
        <f t="array" ref="P63">+_xlfn.IFS(O63&gt;N63,"Mayor",O63=N63,"Igual",O63&lt;N63,"menor")</f>
        <v>menor</v>
      </c>
      <c r="Q63" s="44" t="s">
        <v>222</v>
      </c>
      <c r="R63" s="39" t="s">
        <v>223</v>
      </c>
      <c r="S63" s="39" t="s">
        <v>48</v>
      </c>
      <c r="T63" s="46" t="s">
        <v>224</v>
      </c>
    </row>
    <row r="64" spans="1:20" ht="64" x14ac:dyDescent="0.35">
      <c r="A64" s="40" t="s">
        <v>942</v>
      </c>
      <c r="B64" s="2" t="s">
        <v>41</v>
      </c>
      <c r="C64" s="2" t="s">
        <v>21</v>
      </c>
      <c r="D64" s="2" t="s">
        <v>22</v>
      </c>
      <c r="E64" s="2" t="s">
        <v>22</v>
      </c>
      <c r="F64" s="2" t="s">
        <v>22</v>
      </c>
      <c r="G64" s="2" t="s">
        <v>23</v>
      </c>
      <c r="H64" s="200"/>
      <c r="I64" s="200"/>
      <c r="J64" s="5" t="s">
        <v>26</v>
      </c>
      <c r="K64" s="5" t="s">
        <v>27</v>
      </c>
      <c r="L64" s="2" t="s">
        <v>225</v>
      </c>
      <c r="M64" s="28">
        <v>0.92</v>
      </c>
      <c r="N64" s="61">
        <v>1</v>
      </c>
      <c r="O64" s="62">
        <v>1</v>
      </c>
      <c r="P64" s="61" t="str" cm="1">
        <f t="array" ref="P64">+_xlfn.IFS(O64&gt;N64,"Mayor",O64=N64,"Igual",O64&lt;N64,"menor")</f>
        <v>Igual</v>
      </c>
      <c r="Q64" s="44" t="s">
        <v>226</v>
      </c>
      <c r="R64" s="39" t="str">
        <f t="shared" si="0"/>
        <v>No es necesario diligenciar esta celda</v>
      </c>
      <c r="S64" s="39"/>
      <c r="T64" s="39" t="str">
        <f t="shared" si="1"/>
        <v>No es necesario diligenciar esta celda</v>
      </c>
    </row>
    <row r="65" spans="1:20" ht="64" x14ac:dyDescent="0.35">
      <c r="A65" s="40" t="s">
        <v>942</v>
      </c>
      <c r="B65" s="2" t="s">
        <v>41</v>
      </c>
      <c r="C65" s="2" t="s">
        <v>21</v>
      </c>
      <c r="D65" s="2" t="s">
        <v>22</v>
      </c>
      <c r="E65" s="2" t="s">
        <v>22</v>
      </c>
      <c r="F65" s="2" t="s">
        <v>22</v>
      </c>
      <c r="G65" s="2" t="s">
        <v>23</v>
      </c>
      <c r="H65" s="200"/>
      <c r="I65" s="200"/>
      <c r="J65" s="5" t="s">
        <v>26</v>
      </c>
      <c r="K65" s="5" t="s">
        <v>27</v>
      </c>
      <c r="L65" s="2" t="s">
        <v>227</v>
      </c>
      <c r="M65" s="28">
        <v>1</v>
      </c>
      <c r="N65" s="61">
        <v>1</v>
      </c>
      <c r="O65" s="62">
        <v>1</v>
      </c>
      <c r="P65" s="61" t="str" cm="1">
        <f t="array" ref="P65">+_xlfn.IFS(O65&gt;N65,"Mayor",O65=N65,"Igual",O65&lt;N65,"menor")</f>
        <v>Igual</v>
      </c>
      <c r="Q65" s="44" t="s">
        <v>228</v>
      </c>
      <c r="R65" s="39" t="str">
        <f t="shared" si="0"/>
        <v>No es necesario diligenciar esta celda</v>
      </c>
      <c r="S65" s="39"/>
      <c r="T65" s="39" t="str">
        <f t="shared" si="1"/>
        <v>No es necesario diligenciar esta celda</v>
      </c>
    </row>
    <row r="66" spans="1:20" ht="43.5" x14ac:dyDescent="0.35">
      <c r="A66" s="40" t="s">
        <v>942</v>
      </c>
      <c r="B66" s="2" t="s">
        <v>41</v>
      </c>
      <c r="C66" s="2" t="s">
        <v>21</v>
      </c>
      <c r="D66" s="2" t="s">
        <v>22</v>
      </c>
      <c r="E66" s="2" t="s">
        <v>22</v>
      </c>
      <c r="F66" s="2" t="s">
        <v>22</v>
      </c>
      <c r="G66" s="2" t="s">
        <v>23</v>
      </c>
      <c r="H66" s="200" t="s">
        <v>229</v>
      </c>
      <c r="I66" s="200" t="s">
        <v>230</v>
      </c>
      <c r="J66" s="5" t="s">
        <v>26</v>
      </c>
      <c r="K66" s="5" t="s">
        <v>27</v>
      </c>
      <c r="L66" s="2" t="s">
        <v>231</v>
      </c>
      <c r="M66" s="29">
        <v>3722160000</v>
      </c>
      <c r="N66" s="61">
        <v>0.25</v>
      </c>
      <c r="O66" s="62">
        <v>0.72434220855632214</v>
      </c>
      <c r="P66" s="61" t="str" cm="1">
        <f t="array" ref="P66">+_xlfn.IFS(O66&gt;N66,"Mayor",O66=N66,"Igual",O66&lt;N66,"menor")</f>
        <v>Mayor</v>
      </c>
      <c r="Q66" s="1" t="s">
        <v>232</v>
      </c>
      <c r="R66" s="39" t="str">
        <f t="shared" ref="R66:R127" si="2">+IF(O66&lt;N66,"Escriba cuál fue el cuello de botella que se presento para no lograr el resultado planeado","No es necesario diligenciar esta celda")</f>
        <v>No es necesario diligenciar esta celda</v>
      </c>
      <c r="S66" s="39"/>
      <c r="T66" s="39" t="str">
        <f t="shared" si="1"/>
        <v>No es necesario diligenciar esta celda</v>
      </c>
    </row>
    <row r="67" spans="1:20" ht="43.5" x14ac:dyDescent="0.35">
      <c r="A67" s="40" t="s">
        <v>942</v>
      </c>
      <c r="B67" s="2" t="s">
        <v>41</v>
      </c>
      <c r="C67" s="2" t="s">
        <v>21</v>
      </c>
      <c r="D67" s="2" t="s">
        <v>22</v>
      </c>
      <c r="E67" s="2" t="s">
        <v>22</v>
      </c>
      <c r="F67" s="2" t="s">
        <v>22</v>
      </c>
      <c r="G67" s="2" t="s">
        <v>23</v>
      </c>
      <c r="H67" s="200"/>
      <c r="I67" s="200"/>
      <c r="J67" s="5" t="s">
        <v>26</v>
      </c>
      <c r="K67" s="5" t="s">
        <v>27</v>
      </c>
      <c r="L67" s="2" t="s">
        <v>233</v>
      </c>
      <c r="M67" s="26">
        <v>4</v>
      </c>
      <c r="N67" s="61">
        <v>0.25</v>
      </c>
      <c r="O67" s="62">
        <v>0.25</v>
      </c>
      <c r="P67" s="61" t="str" cm="1">
        <f t="array" ref="P67">+_xlfn.IFS(O67&gt;N67,"Mayor",O67=N67,"Igual",O67&lt;N67,"menor")</f>
        <v>Igual</v>
      </c>
      <c r="Q67" s="44" t="s">
        <v>234</v>
      </c>
      <c r="R67" s="39" t="str">
        <f t="shared" si="2"/>
        <v>No es necesario diligenciar esta celda</v>
      </c>
      <c r="S67" s="39"/>
      <c r="T67" s="39" t="str">
        <f t="shared" si="1"/>
        <v>No es necesario diligenciar esta celda</v>
      </c>
    </row>
    <row r="68" spans="1:20" ht="43.5" x14ac:dyDescent="0.35">
      <c r="A68" s="40" t="s">
        <v>942</v>
      </c>
      <c r="B68" s="2" t="s">
        <v>41</v>
      </c>
      <c r="C68" s="2" t="s">
        <v>21</v>
      </c>
      <c r="D68" s="2" t="s">
        <v>22</v>
      </c>
      <c r="E68" s="2" t="s">
        <v>22</v>
      </c>
      <c r="F68" s="2" t="s">
        <v>22</v>
      </c>
      <c r="G68" s="2" t="s">
        <v>23</v>
      </c>
      <c r="H68" s="200"/>
      <c r="I68" s="200"/>
      <c r="J68" s="5" t="s">
        <v>26</v>
      </c>
      <c r="K68" s="5" t="s">
        <v>27</v>
      </c>
      <c r="L68" s="2" t="s">
        <v>235</v>
      </c>
      <c r="M68" s="26">
        <v>1</v>
      </c>
      <c r="N68" s="65">
        <v>0</v>
      </c>
      <c r="O68" s="61">
        <v>0</v>
      </c>
      <c r="P68" s="61" t="str" cm="1">
        <f t="array" ref="P68">+_xlfn.IFS(O68&gt;N68,"Mayor",O68=N68,"Igual",O68&lt;N68,"menor")</f>
        <v>Igual</v>
      </c>
      <c r="Q68" s="44" t="s">
        <v>236</v>
      </c>
      <c r="R68" s="39" t="str">
        <f t="shared" si="2"/>
        <v>No es necesario diligenciar esta celda</v>
      </c>
      <c r="S68" s="39"/>
      <c r="T68" s="39" t="str">
        <f t="shared" ref="T68:T127" si="3">+IF(R68="No es necesario diligenciar esta celda","No es necesario diligenciar esta celda","Favor escriba cuál va a ser el mecanismo de solución para ponerse al día en la ejecución del indicador")</f>
        <v>No es necesario diligenciar esta celda</v>
      </c>
    </row>
    <row r="69" spans="1:20" ht="43.5" x14ac:dyDescent="0.35">
      <c r="A69" s="40" t="s">
        <v>942</v>
      </c>
      <c r="B69" s="2" t="s">
        <v>41</v>
      </c>
      <c r="C69" s="2" t="s">
        <v>21</v>
      </c>
      <c r="D69" s="2" t="s">
        <v>22</v>
      </c>
      <c r="E69" s="2" t="s">
        <v>22</v>
      </c>
      <c r="F69" s="2" t="s">
        <v>22</v>
      </c>
      <c r="G69" s="2" t="s">
        <v>23</v>
      </c>
      <c r="H69" s="200"/>
      <c r="I69" s="200"/>
      <c r="J69" s="5" t="s">
        <v>26</v>
      </c>
      <c r="K69" s="5" t="s">
        <v>27</v>
      </c>
      <c r="L69" s="2" t="s">
        <v>237</v>
      </c>
      <c r="M69" s="26">
        <v>1</v>
      </c>
      <c r="N69" s="65">
        <v>0</v>
      </c>
      <c r="O69" s="61">
        <v>0</v>
      </c>
      <c r="P69" s="61" t="str" cm="1">
        <f t="array" ref="P69">+_xlfn.IFS(O69&gt;N69,"Mayor",O69=N69,"Igual",O69&lt;N69,"menor")</f>
        <v>Igual</v>
      </c>
      <c r="Q69" s="44" t="s">
        <v>236</v>
      </c>
      <c r="R69" s="39" t="str">
        <f t="shared" si="2"/>
        <v>No es necesario diligenciar esta celda</v>
      </c>
      <c r="S69" s="39"/>
      <c r="T69" s="39" t="str">
        <f t="shared" si="3"/>
        <v>No es necesario diligenciar esta celda</v>
      </c>
    </row>
    <row r="70" spans="1:20" ht="43.5" x14ac:dyDescent="0.35">
      <c r="A70" s="40" t="s">
        <v>942</v>
      </c>
      <c r="B70" s="2" t="s">
        <v>41</v>
      </c>
      <c r="C70" s="2" t="s">
        <v>21</v>
      </c>
      <c r="D70" s="2" t="s">
        <v>22</v>
      </c>
      <c r="E70" s="2" t="s">
        <v>22</v>
      </c>
      <c r="F70" s="2" t="s">
        <v>22</v>
      </c>
      <c r="G70" s="2" t="s">
        <v>23</v>
      </c>
      <c r="H70" s="200"/>
      <c r="I70" s="200"/>
      <c r="J70" s="5" t="s">
        <v>26</v>
      </c>
      <c r="K70" s="5" t="s">
        <v>27</v>
      </c>
      <c r="L70" s="2" t="s">
        <v>238</v>
      </c>
      <c r="M70" s="26">
        <v>11</v>
      </c>
      <c r="N70" s="61">
        <v>0.27272727272727271</v>
      </c>
      <c r="O70" s="62">
        <v>0.27272727272727271</v>
      </c>
      <c r="P70" s="61" t="str" cm="1">
        <f t="array" ref="P70">+_xlfn.IFS(O70&gt;N70,"Mayor",O70=N70,"Igual",O70&lt;N70,"menor")</f>
        <v>Igual</v>
      </c>
      <c r="Q70" s="44" t="s">
        <v>239</v>
      </c>
      <c r="R70" s="39" t="str">
        <f t="shared" si="2"/>
        <v>No es necesario diligenciar esta celda</v>
      </c>
      <c r="S70" s="39"/>
      <c r="T70" s="39" t="str">
        <f t="shared" si="3"/>
        <v>No es necesario diligenciar esta celda</v>
      </c>
    </row>
    <row r="71" spans="1:20" ht="45" customHeight="1" x14ac:dyDescent="0.35">
      <c r="A71" s="40" t="s">
        <v>240</v>
      </c>
      <c r="B71" s="2" t="s">
        <v>241</v>
      </c>
      <c r="C71" s="2" t="s">
        <v>872</v>
      </c>
      <c r="D71" s="2" t="s">
        <v>242</v>
      </c>
      <c r="E71" s="2" t="s">
        <v>169</v>
      </c>
      <c r="F71" s="2" t="s">
        <v>243</v>
      </c>
      <c r="G71" s="2" t="s">
        <v>244</v>
      </c>
      <c r="H71" s="2" t="s">
        <v>245</v>
      </c>
      <c r="I71" s="2" t="s">
        <v>246</v>
      </c>
      <c r="J71" s="5" t="s">
        <v>26</v>
      </c>
      <c r="K71" s="5" t="s">
        <v>247</v>
      </c>
      <c r="L71" s="2" t="s">
        <v>248</v>
      </c>
      <c r="M71" s="26">
        <v>4</v>
      </c>
      <c r="N71" s="61">
        <v>0.5</v>
      </c>
      <c r="O71" s="61">
        <v>0.5</v>
      </c>
      <c r="P71" s="61" t="str" cm="1">
        <f t="array" ref="P71">+_xlfn.IFS(O71&gt;N71,"Mayor",O71=N71,"Igual",O71&lt;N71,"menor")</f>
        <v>Igual</v>
      </c>
      <c r="Q71" s="2" t="s">
        <v>249</v>
      </c>
      <c r="R71" s="39" t="str">
        <f t="shared" si="2"/>
        <v>No es necesario diligenciar esta celda</v>
      </c>
      <c r="S71" s="39"/>
      <c r="T71" s="39" t="str">
        <f t="shared" si="3"/>
        <v>No es necesario diligenciar esta celda</v>
      </c>
    </row>
    <row r="72" spans="1:20" ht="72.5" x14ac:dyDescent="0.35">
      <c r="A72" s="40" t="s">
        <v>240</v>
      </c>
      <c r="B72" s="2" t="s">
        <v>241</v>
      </c>
      <c r="C72" s="2" t="s">
        <v>872</v>
      </c>
      <c r="D72" s="2" t="s">
        <v>242</v>
      </c>
      <c r="E72" s="2" t="s">
        <v>169</v>
      </c>
      <c r="F72" s="2" t="s">
        <v>243</v>
      </c>
      <c r="G72" s="2" t="s">
        <v>244</v>
      </c>
      <c r="H72" s="2" t="s">
        <v>250</v>
      </c>
      <c r="I72" s="2" t="s">
        <v>251</v>
      </c>
      <c r="J72" s="5" t="s">
        <v>26</v>
      </c>
      <c r="K72" s="5" t="s">
        <v>135</v>
      </c>
      <c r="L72" s="2" t="s">
        <v>252</v>
      </c>
      <c r="M72" s="26">
        <v>4</v>
      </c>
      <c r="N72" s="61">
        <v>0.25</v>
      </c>
      <c r="O72" s="61">
        <v>0.25</v>
      </c>
      <c r="P72" s="61" t="str" cm="1">
        <f t="array" ref="P72">+_xlfn.IFS(O72&gt;N72,"Mayor",O72=N72,"Igual",O72&lt;N72,"menor")</f>
        <v>Igual</v>
      </c>
      <c r="Q72" s="2" t="s">
        <v>253</v>
      </c>
      <c r="R72" s="39" t="str">
        <f t="shared" si="2"/>
        <v>No es necesario diligenciar esta celda</v>
      </c>
      <c r="S72" s="39"/>
      <c r="T72" s="39" t="str">
        <f t="shared" si="3"/>
        <v>No es necesario diligenciar esta celda</v>
      </c>
    </row>
    <row r="73" spans="1:20" ht="72.5" x14ac:dyDescent="0.35">
      <c r="A73" s="40" t="s">
        <v>240</v>
      </c>
      <c r="B73" s="2" t="s">
        <v>241</v>
      </c>
      <c r="C73" s="2" t="s">
        <v>872</v>
      </c>
      <c r="D73" s="2" t="s">
        <v>242</v>
      </c>
      <c r="E73" s="2" t="s">
        <v>169</v>
      </c>
      <c r="F73" s="2" t="s">
        <v>243</v>
      </c>
      <c r="G73" s="2" t="s">
        <v>244</v>
      </c>
      <c r="H73" s="2" t="s">
        <v>254</v>
      </c>
      <c r="I73" s="2" t="s">
        <v>255</v>
      </c>
      <c r="J73" s="5" t="s">
        <v>26</v>
      </c>
      <c r="K73" s="5" t="s">
        <v>135</v>
      </c>
      <c r="L73" s="2" t="s">
        <v>256</v>
      </c>
      <c r="M73" s="26">
        <v>1</v>
      </c>
      <c r="N73" s="61">
        <v>1</v>
      </c>
      <c r="O73" s="61">
        <v>1</v>
      </c>
      <c r="P73" s="61" t="str" cm="1">
        <f t="array" ref="P73">+_xlfn.IFS(O73&gt;N73,"Mayor",O73=N73,"Igual",O73&lt;N73,"menor")</f>
        <v>Igual</v>
      </c>
      <c r="Q73" s="2" t="s">
        <v>257</v>
      </c>
      <c r="R73" s="39" t="str">
        <f t="shared" si="2"/>
        <v>No es necesario diligenciar esta celda</v>
      </c>
      <c r="S73" s="39"/>
      <c r="T73" s="39" t="str">
        <f t="shared" si="3"/>
        <v>No es necesario diligenciar esta celda</v>
      </c>
    </row>
    <row r="74" spans="1:20" ht="87" x14ac:dyDescent="0.35">
      <c r="A74" s="40" t="s">
        <v>258</v>
      </c>
      <c r="B74" s="2" t="s">
        <v>259</v>
      </c>
      <c r="C74" s="2" t="s">
        <v>21</v>
      </c>
      <c r="D74" s="2" t="s">
        <v>22</v>
      </c>
      <c r="E74" s="2" t="s">
        <v>22</v>
      </c>
      <c r="F74" s="2" t="s">
        <v>22</v>
      </c>
      <c r="G74" s="2" t="s">
        <v>23</v>
      </c>
      <c r="H74" s="200" t="s">
        <v>260</v>
      </c>
      <c r="I74" s="200" t="s">
        <v>261</v>
      </c>
      <c r="J74" s="5" t="s">
        <v>26</v>
      </c>
      <c r="K74" s="5" t="s">
        <v>114</v>
      </c>
      <c r="L74" s="2" t="s">
        <v>262</v>
      </c>
      <c r="M74" s="26">
        <v>1</v>
      </c>
      <c r="N74" s="65">
        <v>0</v>
      </c>
      <c r="O74" s="61">
        <v>0</v>
      </c>
      <c r="P74" s="61" t="str" cm="1">
        <f t="array" ref="P74">+_xlfn.IFS(O74&gt;N74,"Mayor",O74=N74,"Igual",O74&lt;N74,"menor")</f>
        <v>Igual</v>
      </c>
      <c r="Q74" s="48" t="s">
        <v>263</v>
      </c>
      <c r="R74" s="39" t="str">
        <f t="shared" si="2"/>
        <v>No es necesario diligenciar esta celda</v>
      </c>
      <c r="S74" s="39"/>
      <c r="T74" s="39" t="str">
        <f t="shared" si="3"/>
        <v>No es necesario diligenciar esta celda</v>
      </c>
    </row>
    <row r="75" spans="1:20" ht="87" x14ac:dyDescent="0.35">
      <c r="A75" s="40" t="s">
        <v>258</v>
      </c>
      <c r="B75" s="2" t="s">
        <v>259</v>
      </c>
      <c r="C75" s="2" t="s">
        <v>21</v>
      </c>
      <c r="D75" s="2" t="s">
        <v>22</v>
      </c>
      <c r="E75" s="2" t="s">
        <v>22</v>
      </c>
      <c r="F75" s="2" t="s">
        <v>22</v>
      </c>
      <c r="G75" s="2" t="s">
        <v>23</v>
      </c>
      <c r="H75" s="200"/>
      <c r="I75" s="200"/>
      <c r="J75" s="5" t="s">
        <v>26</v>
      </c>
      <c r="K75" s="5" t="s">
        <v>114</v>
      </c>
      <c r="L75" s="2" t="s">
        <v>264</v>
      </c>
      <c r="M75" s="26">
        <v>4</v>
      </c>
      <c r="N75" s="61">
        <v>0.25</v>
      </c>
      <c r="O75" s="61">
        <v>0.25</v>
      </c>
      <c r="P75" s="61" t="str" cm="1">
        <f t="array" ref="P75">+_xlfn.IFS(O75&gt;N75,"Mayor",O75=N75,"Igual",O75&lt;N75,"menor")</f>
        <v>Igual</v>
      </c>
      <c r="Q75" s="49" t="s">
        <v>265</v>
      </c>
      <c r="R75" s="39" t="str">
        <f t="shared" si="2"/>
        <v>No es necesario diligenciar esta celda</v>
      </c>
      <c r="S75" s="39"/>
      <c r="T75" s="39" t="str">
        <f t="shared" si="3"/>
        <v>No es necesario diligenciar esta celda</v>
      </c>
    </row>
    <row r="76" spans="1:20" ht="87" x14ac:dyDescent="0.35">
      <c r="A76" s="40" t="s">
        <v>258</v>
      </c>
      <c r="B76" s="2" t="s">
        <v>259</v>
      </c>
      <c r="C76" s="2" t="s">
        <v>21</v>
      </c>
      <c r="D76" s="2" t="s">
        <v>22</v>
      </c>
      <c r="E76" s="2" t="s">
        <v>22</v>
      </c>
      <c r="F76" s="2" t="s">
        <v>22</v>
      </c>
      <c r="G76" s="2" t="s">
        <v>23</v>
      </c>
      <c r="H76" s="200" t="s">
        <v>266</v>
      </c>
      <c r="I76" s="200" t="s">
        <v>267</v>
      </c>
      <c r="J76" s="5" t="s">
        <v>26</v>
      </c>
      <c r="K76" s="5" t="s">
        <v>45</v>
      </c>
      <c r="L76" s="2" t="s">
        <v>268</v>
      </c>
      <c r="M76" s="26">
        <v>1</v>
      </c>
      <c r="N76" s="61">
        <v>1</v>
      </c>
      <c r="O76" s="61">
        <v>1</v>
      </c>
      <c r="P76" s="61" t="str" cm="1">
        <f t="array" ref="P76">+_xlfn.IFS(O76&gt;N76,"Mayor",O76=N76,"Igual",O76&lt;N76,"menor")</f>
        <v>Igual</v>
      </c>
      <c r="Q76" s="48" t="s">
        <v>269</v>
      </c>
      <c r="R76" s="39" t="str">
        <f t="shared" si="2"/>
        <v>No es necesario diligenciar esta celda</v>
      </c>
      <c r="S76" s="39"/>
      <c r="T76" s="39" t="str">
        <f t="shared" si="3"/>
        <v>No es necesario diligenciar esta celda</v>
      </c>
    </row>
    <row r="77" spans="1:20" ht="87" x14ac:dyDescent="0.35">
      <c r="A77" s="40" t="s">
        <v>258</v>
      </c>
      <c r="B77" s="2" t="s">
        <v>259</v>
      </c>
      <c r="C77" s="2" t="s">
        <v>21</v>
      </c>
      <c r="D77" s="2" t="s">
        <v>22</v>
      </c>
      <c r="E77" s="2" t="s">
        <v>22</v>
      </c>
      <c r="F77" s="2" t="s">
        <v>22</v>
      </c>
      <c r="G77" s="2" t="s">
        <v>23</v>
      </c>
      <c r="H77" s="200"/>
      <c r="I77" s="200"/>
      <c r="J77" s="5" t="s">
        <v>26</v>
      </c>
      <c r="K77" s="5" t="s">
        <v>45</v>
      </c>
      <c r="L77" s="2" t="s">
        <v>270</v>
      </c>
      <c r="M77" s="26">
        <v>2</v>
      </c>
      <c r="N77" s="65">
        <v>0</v>
      </c>
      <c r="O77" s="61">
        <v>0</v>
      </c>
      <c r="P77" s="61" t="str" cm="1">
        <f t="array" ref="P77">+_xlfn.IFS(O77&gt;N77,"Mayor",O77=N77,"Igual",O77&lt;N77,"menor")</f>
        <v>Igual</v>
      </c>
      <c r="Q77" s="48" t="s">
        <v>271</v>
      </c>
      <c r="R77" s="39" t="str">
        <f t="shared" si="2"/>
        <v>No es necesario diligenciar esta celda</v>
      </c>
      <c r="S77" s="39"/>
      <c r="T77" s="39" t="str">
        <f t="shared" si="3"/>
        <v>No es necesario diligenciar esta celda</v>
      </c>
    </row>
    <row r="78" spans="1:20" ht="87" x14ac:dyDescent="0.35">
      <c r="A78" s="40" t="s">
        <v>258</v>
      </c>
      <c r="B78" s="2" t="s">
        <v>259</v>
      </c>
      <c r="C78" s="2" t="s">
        <v>21</v>
      </c>
      <c r="D78" s="2" t="s">
        <v>22</v>
      </c>
      <c r="E78" s="2" t="s">
        <v>22</v>
      </c>
      <c r="F78" s="2" t="s">
        <v>22</v>
      </c>
      <c r="G78" s="2" t="s">
        <v>23</v>
      </c>
      <c r="H78" s="200"/>
      <c r="I78" s="200"/>
      <c r="J78" s="5" t="s">
        <v>26</v>
      </c>
      <c r="K78" s="5" t="s">
        <v>45</v>
      </c>
      <c r="L78" s="2" t="s">
        <v>272</v>
      </c>
      <c r="M78" s="26">
        <v>2</v>
      </c>
      <c r="N78" s="65">
        <v>0</v>
      </c>
      <c r="O78" s="61">
        <v>0</v>
      </c>
      <c r="P78" s="61" t="str" cm="1">
        <f t="array" ref="P78">+_xlfn.IFS(O78&gt;N78,"Mayor",O78=N78,"Igual",O78&lt;N78,"menor")</f>
        <v>Igual</v>
      </c>
      <c r="Q78" s="48" t="s">
        <v>273</v>
      </c>
      <c r="R78" s="39" t="str">
        <f t="shared" si="2"/>
        <v>No es necesario diligenciar esta celda</v>
      </c>
      <c r="S78" s="39"/>
      <c r="T78" s="39" t="str">
        <f t="shared" si="3"/>
        <v>No es necesario diligenciar esta celda</v>
      </c>
    </row>
    <row r="79" spans="1:20" ht="87" x14ac:dyDescent="0.35">
      <c r="A79" s="40" t="s">
        <v>258</v>
      </c>
      <c r="B79" s="2" t="s">
        <v>259</v>
      </c>
      <c r="C79" s="2" t="s">
        <v>21</v>
      </c>
      <c r="D79" s="2" t="s">
        <v>22</v>
      </c>
      <c r="E79" s="2" t="s">
        <v>22</v>
      </c>
      <c r="F79" s="2" t="s">
        <v>22</v>
      </c>
      <c r="G79" s="2" t="s">
        <v>23</v>
      </c>
      <c r="H79" s="200"/>
      <c r="I79" s="200"/>
      <c r="J79" s="5" t="s">
        <v>26</v>
      </c>
      <c r="K79" s="5" t="s">
        <v>45</v>
      </c>
      <c r="L79" s="2" t="s">
        <v>274</v>
      </c>
      <c r="M79" s="26">
        <v>4</v>
      </c>
      <c r="N79" s="65">
        <v>0</v>
      </c>
      <c r="O79" s="61">
        <v>0.25</v>
      </c>
      <c r="P79" s="61" t="str" cm="1">
        <f t="array" ref="P79">+_xlfn.IFS(O79&gt;N79,"Mayor",O79=N79,"Igual",O79&lt;N79,"menor")</f>
        <v>Mayor</v>
      </c>
      <c r="Q79" s="48" t="s">
        <v>275</v>
      </c>
      <c r="R79" s="39" t="str">
        <f t="shared" si="2"/>
        <v>No es necesario diligenciar esta celda</v>
      </c>
      <c r="S79" s="39"/>
      <c r="T79" s="39" t="str">
        <f t="shared" si="3"/>
        <v>No es necesario diligenciar esta celda</v>
      </c>
    </row>
    <row r="80" spans="1:20" ht="87" x14ac:dyDescent="0.35">
      <c r="A80" s="40" t="s">
        <v>258</v>
      </c>
      <c r="B80" s="2" t="s">
        <v>259</v>
      </c>
      <c r="C80" s="2" t="s">
        <v>21</v>
      </c>
      <c r="D80" s="2" t="s">
        <v>22</v>
      </c>
      <c r="E80" s="2" t="s">
        <v>22</v>
      </c>
      <c r="F80" s="2" t="s">
        <v>22</v>
      </c>
      <c r="G80" s="2" t="s">
        <v>23</v>
      </c>
      <c r="H80" s="200" t="s">
        <v>276</v>
      </c>
      <c r="I80" s="200" t="s">
        <v>277</v>
      </c>
      <c r="J80" s="5" t="s">
        <v>26</v>
      </c>
      <c r="K80" s="5" t="s">
        <v>45</v>
      </c>
      <c r="L80" s="2" t="s">
        <v>278</v>
      </c>
      <c r="M80" s="26">
        <v>1</v>
      </c>
      <c r="N80" s="61">
        <v>1</v>
      </c>
      <c r="O80" s="61">
        <v>1</v>
      </c>
      <c r="P80" s="61" t="str" cm="1">
        <f t="array" ref="P80">+_xlfn.IFS(O80&gt;N80,"Mayor",O80=N80,"Igual",O80&lt;N80,"menor")</f>
        <v>Igual</v>
      </c>
      <c r="Q80" s="49" t="s">
        <v>279</v>
      </c>
      <c r="R80" s="39" t="str">
        <f t="shared" si="2"/>
        <v>No es necesario diligenciar esta celda</v>
      </c>
      <c r="S80" s="39"/>
      <c r="T80" s="39" t="str">
        <f t="shared" si="3"/>
        <v>No es necesario diligenciar esta celda</v>
      </c>
    </row>
    <row r="81" spans="1:20" ht="87" x14ac:dyDescent="0.35">
      <c r="A81" s="40" t="s">
        <v>258</v>
      </c>
      <c r="B81" s="2" t="s">
        <v>259</v>
      </c>
      <c r="C81" s="2" t="s">
        <v>21</v>
      </c>
      <c r="D81" s="2" t="s">
        <v>22</v>
      </c>
      <c r="E81" s="2" t="s">
        <v>22</v>
      </c>
      <c r="F81" s="2" t="s">
        <v>22</v>
      </c>
      <c r="G81" s="2" t="s">
        <v>23</v>
      </c>
      <c r="H81" s="200"/>
      <c r="I81" s="200"/>
      <c r="J81" s="5" t="s">
        <v>26</v>
      </c>
      <c r="K81" s="5" t="s">
        <v>45</v>
      </c>
      <c r="L81" s="2" t="s">
        <v>280</v>
      </c>
      <c r="M81" s="26">
        <v>4</v>
      </c>
      <c r="N81" s="61">
        <v>0.25</v>
      </c>
      <c r="O81" s="61">
        <v>0.25</v>
      </c>
      <c r="P81" s="61" t="str" cm="1">
        <f t="array" ref="P81">+_xlfn.IFS(O81&gt;N81,"Mayor",O81=N81,"Igual",O81&lt;N81,"menor")</f>
        <v>Igual</v>
      </c>
      <c r="Q81" s="48" t="s">
        <v>281</v>
      </c>
      <c r="R81" s="39" t="str">
        <f t="shared" si="2"/>
        <v>No es necesario diligenciar esta celda</v>
      </c>
      <c r="S81" s="39"/>
      <c r="T81" s="39" t="str">
        <f t="shared" si="3"/>
        <v>No es necesario diligenciar esta celda</v>
      </c>
    </row>
    <row r="82" spans="1:20" ht="87" x14ac:dyDescent="0.35">
      <c r="A82" s="40" t="s">
        <v>258</v>
      </c>
      <c r="B82" s="2" t="s">
        <v>259</v>
      </c>
      <c r="C82" s="2" t="s">
        <v>21</v>
      </c>
      <c r="D82" s="2" t="s">
        <v>22</v>
      </c>
      <c r="E82" s="2" t="s">
        <v>22</v>
      </c>
      <c r="F82" s="2" t="s">
        <v>22</v>
      </c>
      <c r="G82" s="2" t="s">
        <v>23</v>
      </c>
      <c r="H82" s="200"/>
      <c r="I82" s="200"/>
      <c r="J82" s="5" t="s">
        <v>26</v>
      </c>
      <c r="K82" s="5" t="s">
        <v>45</v>
      </c>
      <c r="L82" s="2" t="s">
        <v>282</v>
      </c>
      <c r="M82" s="26">
        <v>4</v>
      </c>
      <c r="N82" s="61">
        <v>0.25</v>
      </c>
      <c r="O82" s="61">
        <v>0.25</v>
      </c>
      <c r="P82" s="61" t="str" cm="1">
        <f t="array" ref="P82">+_xlfn.IFS(O82&gt;N82,"Mayor",O82=N82,"Igual",O82&lt;N82,"menor")</f>
        <v>Igual</v>
      </c>
      <c r="Q82" s="48" t="s">
        <v>283</v>
      </c>
      <c r="R82" s="39" t="str">
        <f t="shared" si="2"/>
        <v>No es necesario diligenciar esta celda</v>
      </c>
      <c r="S82" s="39"/>
      <c r="T82" s="39" t="str">
        <f t="shared" si="3"/>
        <v>No es necesario diligenciar esta celda</v>
      </c>
    </row>
    <row r="83" spans="1:20" ht="87" x14ac:dyDescent="0.35">
      <c r="A83" s="40" t="s">
        <v>258</v>
      </c>
      <c r="B83" s="2" t="s">
        <v>259</v>
      </c>
      <c r="C83" s="2" t="s">
        <v>21</v>
      </c>
      <c r="D83" s="2" t="s">
        <v>22</v>
      </c>
      <c r="E83" s="2" t="s">
        <v>22</v>
      </c>
      <c r="F83" s="2" t="s">
        <v>22</v>
      </c>
      <c r="G83" s="2" t="s">
        <v>23</v>
      </c>
      <c r="H83" s="200"/>
      <c r="I83" s="200"/>
      <c r="J83" s="5" t="s">
        <v>26</v>
      </c>
      <c r="K83" s="5" t="s">
        <v>45</v>
      </c>
      <c r="L83" s="2" t="s">
        <v>284</v>
      </c>
      <c r="M83" s="26">
        <v>2</v>
      </c>
      <c r="N83" s="65">
        <v>0</v>
      </c>
      <c r="O83" s="61">
        <v>0.5</v>
      </c>
      <c r="P83" s="61" t="str" cm="1">
        <f t="array" ref="P83">+_xlfn.IFS(O83&gt;N83,"Mayor",O83=N83,"Igual",O83&lt;N83,"menor")</f>
        <v>Mayor</v>
      </c>
      <c r="Q83" s="48" t="s">
        <v>285</v>
      </c>
      <c r="R83" s="39" t="str">
        <f t="shared" si="2"/>
        <v>No es necesario diligenciar esta celda</v>
      </c>
      <c r="S83" s="39"/>
      <c r="T83" s="39" t="str">
        <f t="shared" si="3"/>
        <v>No es necesario diligenciar esta celda</v>
      </c>
    </row>
    <row r="84" spans="1:20" ht="30" customHeight="1" x14ac:dyDescent="0.35">
      <c r="A84" s="40" t="s">
        <v>286</v>
      </c>
      <c r="B84" s="2" t="s">
        <v>20</v>
      </c>
      <c r="C84" s="2" t="s">
        <v>21</v>
      </c>
      <c r="D84" s="2" t="s">
        <v>242</v>
      </c>
      <c r="E84" s="2" t="s">
        <v>169</v>
      </c>
      <c r="F84" s="2" t="s">
        <v>243</v>
      </c>
      <c r="G84" s="2" t="s">
        <v>287</v>
      </c>
      <c r="H84" s="200" t="s">
        <v>288</v>
      </c>
      <c r="I84" s="200" t="s">
        <v>289</v>
      </c>
      <c r="J84" s="5" t="s">
        <v>44</v>
      </c>
      <c r="K84" s="5" t="s">
        <v>27</v>
      </c>
      <c r="L84" s="2" t="s">
        <v>290</v>
      </c>
      <c r="M84" s="26">
        <v>12</v>
      </c>
      <c r="N84" s="61">
        <v>0.25</v>
      </c>
      <c r="O84" s="61">
        <v>0.25</v>
      </c>
      <c r="P84" s="61" t="str" cm="1">
        <f t="array" ref="P84">+_xlfn.IFS(O84&gt;N84,"Mayor",O84=N84,"Igual",O84&lt;N84,"menor")</f>
        <v>Igual</v>
      </c>
      <c r="Q84" s="2" t="s">
        <v>291</v>
      </c>
      <c r="R84" s="39" t="str">
        <f t="shared" si="2"/>
        <v>No es necesario diligenciar esta celda</v>
      </c>
      <c r="S84" s="39"/>
      <c r="T84" s="39" t="str">
        <f t="shared" si="3"/>
        <v>No es necesario diligenciar esta celda</v>
      </c>
    </row>
    <row r="85" spans="1:20" ht="72.5" x14ac:dyDescent="0.35">
      <c r="A85" s="40" t="s">
        <v>286</v>
      </c>
      <c r="B85" s="2" t="s">
        <v>20</v>
      </c>
      <c r="C85" s="2" t="s">
        <v>21</v>
      </c>
      <c r="D85" s="2" t="s">
        <v>242</v>
      </c>
      <c r="E85" s="2" t="s">
        <v>169</v>
      </c>
      <c r="F85" s="2" t="s">
        <v>243</v>
      </c>
      <c r="G85" s="2" t="s">
        <v>287</v>
      </c>
      <c r="H85" s="200"/>
      <c r="I85" s="200"/>
      <c r="J85" s="5" t="s">
        <v>44</v>
      </c>
      <c r="K85" s="5" t="s">
        <v>27</v>
      </c>
      <c r="L85" s="2" t="s">
        <v>292</v>
      </c>
      <c r="M85" s="26">
        <v>4</v>
      </c>
      <c r="N85" s="61">
        <v>0.25</v>
      </c>
      <c r="O85" s="61">
        <v>0.25</v>
      </c>
      <c r="P85" s="61" t="str" cm="1">
        <f t="array" ref="P85">+_xlfn.IFS(O85&gt;N85,"Mayor",O85=N85,"Igual",O85&lt;N85,"menor")</f>
        <v>Igual</v>
      </c>
      <c r="Q85" s="2" t="s">
        <v>293</v>
      </c>
      <c r="R85" s="39" t="str">
        <f t="shared" si="2"/>
        <v>No es necesario diligenciar esta celda</v>
      </c>
      <c r="S85" s="39"/>
      <c r="T85" s="39" t="str">
        <f t="shared" si="3"/>
        <v>No es necesario diligenciar esta celda</v>
      </c>
    </row>
    <row r="86" spans="1:20" ht="101.5" x14ac:dyDescent="0.35">
      <c r="A86" s="40" t="s">
        <v>286</v>
      </c>
      <c r="B86" s="2" t="s">
        <v>20</v>
      </c>
      <c r="C86" s="2" t="s">
        <v>21</v>
      </c>
      <c r="D86" s="2" t="s">
        <v>242</v>
      </c>
      <c r="E86" s="2" t="s">
        <v>169</v>
      </c>
      <c r="F86" s="2" t="s">
        <v>243</v>
      </c>
      <c r="G86" s="2" t="s">
        <v>287</v>
      </c>
      <c r="H86" s="200"/>
      <c r="I86" s="200"/>
      <c r="J86" s="5" t="s">
        <v>44</v>
      </c>
      <c r="K86" s="5" t="s">
        <v>27</v>
      </c>
      <c r="L86" s="2" t="s">
        <v>294</v>
      </c>
      <c r="M86" s="26">
        <v>2</v>
      </c>
      <c r="N86" s="65">
        <v>0</v>
      </c>
      <c r="O86" s="61">
        <v>0</v>
      </c>
      <c r="P86" s="61" t="str" cm="1">
        <f t="array" ref="P86">+_xlfn.IFS(O86&gt;N86,"Mayor",O86=N86,"Igual",O86&lt;N86,"menor")</f>
        <v>Igual</v>
      </c>
      <c r="Q86" s="2" t="s">
        <v>295</v>
      </c>
      <c r="R86" s="39" t="str">
        <f t="shared" si="2"/>
        <v>No es necesario diligenciar esta celda</v>
      </c>
      <c r="S86" s="39"/>
      <c r="T86" s="39" t="str">
        <f t="shared" si="3"/>
        <v>No es necesario diligenciar esta celda</v>
      </c>
    </row>
    <row r="87" spans="1:20" ht="116" x14ac:dyDescent="0.35">
      <c r="A87" s="40" t="s">
        <v>286</v>
      </c>
      <c r="B87" s="2" t="s">
        <v>20</v>
      </c>
      <c r="C87" s="2" t="s">
        <v>21</v>
      </c>
      <c r="D87" s="2" t="s">
        <v>242</v>
      </c>
      <c r="E87" s="2" t="s">
        <v>169</v>
      </c>
      <c r="F87" s="2" t="s">
        <v>243</v>
      </c>
      <c r="G87" s="2" t="s">
        <v>287</v>
      </c>
      <c r="H87" s="200"/>
      <c r="I87" s="200"/>
      <c r="J87" s="5" t="s">
        <v>44</v>
      </c>
      <c r="K87" s="5" t="s">
        <v>27</v>
      </c>
      <c r="L87" s="2" t="s">
        <v>296</v>
      </c>
      <c r="M87" s="26">
        <v>12</v>
      </c>
      <c r="N87" s="61">
        <v>0.25</v>
      </c>
      <c r="O87" s="61">
        <v>0.25</v>
      </c>
      <c r="P87" s="61" t="str" cm="1">
        <f t="array" ref="P87">+_xlfn.IFS(O87&gt;N87,"Mayor",O87=N87,"Igual",O87&lt;N87,"menor")</f>
        <v>Igual</v>
      </c>
      <c r="Q87" s="2" t="s">
        <v>297</v>
      </c>
      <c r="R87" s="39" t="str">
        <f t="shared" si="2"/>
        <v>No es necesario diligenciar esta celda</v>
      </c>
      <c r="S87" s="39"/>
      <c r="T87" s="39" t="str">
        <f t="shared" si="3"/>
        <v>No es necesario diligenciar esta celda</v>
      </c>
    </row>
    <row r="88" spans="1:20" ht="188.5" x14ac:dyDescent="0.35">
      <c r="A88" s="40" t="s">
        <v>286</v>
      </c>
      <c r="B88" s="2" t="s">
        <v>20</v>
      </c>
      <c r="C88" s="2" t="s">
        <v>21</v>
      </c>
      <c r="D88" s="2" t="s">
        <v>242</v>
      </c>
      <c r="E88" s="2" t="s">
        <v>169</v>
      </c>
      <c r="F88" s="2" t="s">
        <v>243</v>
      </c>
      <c r="G88" s="2" t="s">
        <v>287</v>
      </c>
      <c r="H88" s="200"/>
      <c r="I88" s="200"/>
      <c r="J88" s="5" t="s">
        <v>44</v>
      </c>
      <c r="K88" s="5" t="s">
        <v>27</v>
      </c>
      <c r="L88" s="2" t="s">
        <v>298</v>
      </c>
      <c r="M88" s="26">
        <v>12</v>
      </c>
      <c r="N88" s="61">
        <v>0.25</v>
      </c>
      <c r="O88" s="61">
        <v>0</v>
      </c>
      <c r="P88" s="61" t="str" cm="1">
        <f t="array" ref="P88">+_xlfn.IFS(O88&gt;N88,"Mayor",O88=N88,"Igual",O88&lt;N88,"menor")</f>
        <v>menor</v>
      </c>
      <c r="Q88" s="2" t="s">
        <v>299</v>
      </c>
      <c r="R88" s="39" t="str">
        <f t="shared" si="2"/>
        <v>Escriba cuál fue el cuello de botella que se presento para no lograr el resultado planeado</v>
      </c>
      <c r="S88" s="39"/>
      <c r="T88" s="39" t="str">
        <f t="shared" si="3"/>
        <v>Favor escriba cuál va a ser el mecanismo de solución para ponerse al día en la ejecución del indicador</v>
      </c>
    </row>
    <row r="89" spans="1:20" ht="116" x14ac:dyDescent="0.35">
      <c r="A89" s="40" t="s">
        <v>286</v>
      </c>
      <c r="B89" s="2" t="s">
        <v>20</v>
      </c>
      <c r="C89" s="2" t="s">
        <v>21</v>
      </c>
      <c r="D89" s="2" t="s">
        <v>242</v>
      </c>
      <c r="E89" s="2" t="s">
        <v>169</v>
      </c>
      <c r="F89" s="2" t="s">
        <v>243</v>
      </c>
      <c r="G89" s="2" t="s">
        <v>287</v>
      </c>
      <c r="H89" s="200"/>
      <c r="I89" s="200"/>
      <c r="J89" s="5" t="s">
        <v>44</v>
      </c>
      <c r="K89" s="5" t="s">
        <v>27</v>
      </c>
      <c r="L89" s="2" t="s">
        <v>300</v>
      </c>
      <c r="M89" s="26">
        <v>4</v>
      </c>
      <c r="N89" s="61">
        <v>0.25</v>
      </c>
      <c r="O89" s="61">
        <v>0.25</v>
      </c>
      <c r="P89" s="61" t="str" cm="1">
        <f t="array" ref="P89">+_xlfn.IFS(O89&gt;N89,"Mayor",O89=N89,"Igual",O89&lt;N89,"menor")</f>
        <v>Igual</v>
      </c>
      <c r="Q89" s="2" t="s">
        <v>301</v>
      </c>
      <c r="R89" s="39" t="str">
        <f t="shared" si="2"/>
        <v>No es necesario diligenciar esta celda</v>
      </c>
      <c r="S89" s="39"/>
      <c r="T89" s="39" t="str">
        <f t="shared" si="3"/>
        <v>No es necesario diligenciar esta celda</v>
      </c>
    </row>
    <row r="90" spans="1:20" ht="72.5" x14ac:dyDescent="0.35">
      <c r="A90" s="40" t="s">
        <v>286</v>
      </c>
      <c r="B90" s="2" t="s">
        <v>20</v>
      </c>
      <c r="C90" s="2" t="s">
        <v>21</v>
      </c>
      <c r="D90" s="2" t="s">
        <v>242</v>
      </c>
      <c r="E90" s="2" t="s">
        <v>169</v>
      </c>
      <c r="F90" s="2" t="s">
        <v>243</v>
      </c>
      <c r="G90" s="2" t="s">
        <v>287</v>
      </c>
      <c r="H90" s="200" t="s">
        <v>288</v>
      </c>
      <c r="I90" s="200" t="s">
        <v>302</v>
      </c>
      <c r="J90" s="5" t="s">
        <v>26</v>
      </c>
      <c r="K90" s="5" t="s">
        <v>27</v>
      </c>
      <c r="L90" s="2" t="s">
        <v>303</v>
      </c>
      <c r="M90" s="26">
        <v>1</v>
      </c>
      <c r="N90" s="65">
        <v>0</v>
      </c>
      <c r="O90" s="61">
        <v>0</v>
      </c>
      <c r="P90" s="61" t="str" cm="1">
        <f t="array" ref="P90">+_xlfn.IFS(O90&gt;N90,"Mayor",O90=N90,"Igual",O90&lt;N90,"menor")</f>
        <v>Igual</v>
      </c>
      <c r="Q90" s="2" t="s">
        <v>304</v>
      </c>
      <c r="R90" s="39" t="str">
        <f t="shared" si="2"/>
        <v>No es necesario diligenciar esta celda</v>
      </c>
      <c r="S90" s="39"/>
      <c r="T90" s="39" t="str">
        <f t="shared" si="3"/>
        <v>No es necesario diligenciar esta celda</v>
      </c>
    </row>
    <row r="91" spans="1:20" ht="72.5" x14ac:dyDescent="0.35">
      <c r="A91" s="40" t="s">
        <v>286</v>
      </c>
      <c r="B91" s="2" t="s">
        <v>20</v>
      </c>
      <c r="C91" s="2" t="s">
        <v>21</v>
      </c>
      <c r="D91" s="2" t="s">
        <v>242</v>
      </c>
      <c r="E91" s="2" t="s">
        <v>169</v>
      </c>
      <c r="F91" s="2" t="s">
        <v>243</v>
      </c>
      <c r="G91" s="2" t="s">
        <v>287</v>
      </c>
      <c r="H91" s="200"/>
      <c r="I91" s="200"/>
      <c r="J91" s="5" t="s">
        <v>26</v>
      </c>
      <c r="K91" s="5" t="s">
        <v>27</v>
      </c>
      <c r="L91" s="23" t="s">
        <v>305</v>
      </c>
      <c r="M91" s="30">
        <v>1</v>
      </c>
      <c r="N91" s="65">
        <v>0</v>
      </c>
      <c r="O91" s="61">
        <v>0</v>
      </c>
      <c r="P91" s="61" t="str" cm="1">
        <f t="array" ref="P91">+_xlfn.IFS(O91&gt;N91,"Mayor",O91=N91,"Igual",O91&lt;N91,"menor")</f>
        <v>Igual</v>
      </c>
      <c r="Q91" s="2" t="s">
        <v>304</v>
      </c>
      <c r="R91" s="39" t="str">
        <f t="shared" si="2"/>
        <v>No es necesario diligenciar esta celda</v>
      </c>
      <c r="S91" s="39"/>
      <c r="T91" s="39" t="str">
        <f t="shared" si="3"/>
        <v>No es necesario diligenciar esta celda</v>
      </c>
    </row>
    <row r="92" spans="1:20" ht="101.5" x14ac:dyDescent="0.35">
      <c r="A92" s="40" t="s">
        <v>286</v>
      </c>
      <c r="B92" s="2" t="s">
        <v>873</v>
      </c>
      <c r="C92" s="2" t="s">
        <v>21</v>
      </c>
      <c r="D92" s="2" t="s">
        <v>242</v>
      </c>
      <c r="E92" s="2" t="s">
        <v>169</v>
      </c>
      <c r="F92" s="2" t="s">
        <v>306</v>
      </c>
      <c r="G92" s="2" t="s">
        <v>307</v>
      </c>
      <c r="H92" s="2" t="s">
        <v>308</v>
      </c>
      <c r="I92" s="2" t="s">
        <v>309</v>
      </c>
      <c r="J92" s="5" t="s">
        <v>44</v>
      </c>
      <c r="K92" s="5" t="s">
        <v>27</v>
      </c>
      <c r="L92" s="2" t="s">
        <v>310</v>
      </c>
      <c r="M92" s="31">
        <v>14</v>
      </c>
      <c r="N92" s="61">
        <v>0.14285714285714285</v>
      </c>
      <c r="O92" s="61">
        <v>0.3571428571428571</v>
      </c>
      <c r="P92" s="61" t="str" cm="1">
        <f t="array" ref="P92">+_xlfn.IFS(O92&gt;N92,"Mayor",O92=N92,"Igual",O92&lt;N92,"menor")</f>
        <v>Mayor</v>
      </c>
      <c r="Q92" s="2" t="s">
        <v>311</v>
      </c>
      <c r="R92" s="39" t="str">
        <f t="shared" si="2"/>
        <v>No es necesario diligenciar esta celda</v>
      </c>
      <c r="S92" s="39"/>
      <c r="T92" s="39" t="str">
        <f t="shared" si="3"/>
        <v>No es necesario diligenciar esta celda</v>
      </c>
    </row>
    <row r="93" spans="1:20" ht="72.5" x14ac:dyDescent="0.35">
      <c r="A93" s="40" t="s">
        <v>286</v>
      </c>
      <c r="B93" s="2" t="s">
        <v>873</v>
      </c>
      <c r="C93" s="2" t="s">
        <v>21</v>
      </c>
      <c r="D93" s="2" t="s">
        <v>242</v>
      </c>
      <c r="E93" s="2" t="s">
        <v>169</v>
      </c>
      <c r="F93" s="2" t="s">
        <v>306</v>
      </c>
      <c r="G93" s="2" t="s">
        <v>307</v>
      </c>
      <c r="H93" s="2" t="s">
        <v>312</v>
      </c>
      <c r="I93" s="2" t="s">
        <v>313</v>
      </c>
      <c r="J93" s="5" t="s">
        <v>26</v>
      </c>
      <c r="K93" s="5" t="s">
        <v>27</v>
      </c>
      <c r="L93" s="2" t="s">
        <v>314</v>
      </c>
      <c r="M93" s="32">
        <v>1</v>
      </c>
      <c r="N93" s="65">
        <v>0</v>
      </c>
      <c r="O93" s="61">
        <v>0</v>
      </c>
      <c r="P93" s="61" t="str" cm="1">
        <f t="array" ref="P93">+_xlfn.IFS(O93&gt;N93,"Mayor",O93=N93,"Igual",O93&lt;N93,"menor")</f>
        <v>Igual</v>
      </c>
      <c r="Q93" s="2" t="s">
        <v>315</v>
      </c>
      <c r="R93" s="39" t="str">
        <f t="shared" si="2"/>
        <v>No es necesario diligenciar esta celda</v>
      </c>
      <c r="S93" s="39"/>
      <c r="T93" s="39" t="str">
        <f t="shared" si="3"/>
        <v>No es necesario diligenciar esta celda</v>
      </c>
    </row>
    <row r="94" spans="1:20" ht="87" x14ac:dyDescent="0.35">
      <c r="A94" s="40" t="s">
        <v>286</v>
      </c>
      <c r="B94" s="2" t="s">
        <v>873</v>
      </c>
      <c r="C94" s="2" t="s">
        <v>21</v>
      </c>
      <c r="D94" s="2" t="s">
        <v>22</v>
      </c>
      <c r="E94" s="2" t="s">
        <v>22</v>
      </c>
      <c r="F94" s="2" t="s">
        <v>22</v>
      </c>
      <c r="G94" s="2" t="s">
        <v>23</v>
      </c>
      <c r="H94" s="2" t="s">
        <v>316</v>
      </c>
      <c r="I94" s="2" t="s">
        <v>317</v>
      </c>
      <c r="J94" s="5" t="s">
        <v>26</v>
      </c>
      <c r="K94" s="5" t="s">
        <v>27</v>
      </c>
      <c r="L94" s="2" t="s">
        <v>318</v>
      </c>
      <c r="M94" s="26">
        <v>2000000</v>
      </c>
      <c r="N94" s="65">
        <v>0</v>
      </c>
      <c r="O94" s="61">
        <v>0</v>
      </c>
      <c r="P94" s="61" t="str" cm="1">
        <f t="array" ref="P94">+_xlfn.IFS(O94&gt;N94,"Mayor",O94=N94,"Igual",O94&lt;N94,"menor")</f>
        <v>Igual</v>
      </c>
      <c r="Q94" s="2" t="s">
        <v>319</v>
      </c>
      <c r="R94" s="39" t="str">
        <f t="shared" si="2"/>
        <v>No es necesario diligenciar esta celda</v>
      </c>
      <c r="S94" s="39"/>
      <c r="T94" s="39" t="str">
        <f t="shared" si="3"/>
        <v>No es necesario diligenciar esta celda</v>
      </c>
    </row>
    <row r="95" spans="1:20" ht="116" x14ac:dyDescent="0.35">
      <c r="A95" s="40" t="s">
        <v>286</v>
      </c>
      <c r="B95" s="2" t="s">
        <v>873</v>
      </c>
      <c r="C95" s="2" t="s">
        <v>21</v>
      </c>
      <c r="D95" s="2" t="s">
        <v>22</v>
      </c>
      <c r="E95" s="2" t="s">
        <v>22</v>
      </c>
      <c r="F95" s="2" t="s">
        <v>22</v>
      </c>
      <c r="G95" s="2" t="s">
        <v>23</v>
      </c>
      <c r="H95" s="2" t="s">
        <v>320</v>
      </c>
      <c r="I95" s="2" t="s">
        <v>321</v>
      </c>
      <c r="J95" s="5" t="s">
        <v>26</v>
      </c>
      <c r="K95" s="5" t="s">
        <v>27</v>
      </c>
      <c r="L95" s="2" t="s">
        <v>322</v>
      </c>
      <c r="M95" s="26">
        <v>20</v>
      </c>
      <c r="N95" s="65">
        <v>0</v>
      </c>
      <c r="O95" s="61">
        <v>0.05</v>
      </c>
      <c r="P95" s="61" t="str" cm="1">
        <f t="array" ref="P95">+_xlfn.IFS(O95&gt;N95,"Mayor",O95=N95,"Igual",O95&lt;N95,"menor")</f>
        <v>Mayor</v>
      </c>
      <c r="Q95" s="2" t="s">
        <v>323</v>
      </c>
      <c r="R95" s="39" t="str">
        <f t="shared" si="2"/>
        <v>No es necesario diligenciar esta celda</v>
      </c>
      <c r="S95" s="39"/>
      <c r="T95" s="39" t="str">
        <f t="shared" si="3"/>
        <v>No es necesario diligenciar esta celda</v>
      </c>
    </row>
    <row r="96" spans="1:20" ht="87" x14ac:dyDescent="0.35">
      <c r="A96" s="40" t="s">
        <v>324</v>
      </c>
      <c r="B96" s="2" t="s">
        <v>325</v>
      </c>
      <c r="C96" s="2" t="s">
        <v>21</v>
      </c>
      <c r="D96" s="2" t="s">
        <v>22</v>
      </c>
      <c r="E96" s="2" t="s">
        <v>22</v>
      </c>
      <c r="F96" s="2" t="s">
        <v>22</v>
      </c>
      <c r="G96" s="2" t="s">
        <v>23</v>
      </c>
      <c r="H96" s="200" t="s">
        <v>326</v>
      </c>
      <c r="I96" s="200" t="s">
        <v>327</v>
      </c>
      <c r="J96" s="5" t="s">
        <v>26</v>
      </c>
      <c r="K96" s="5" t="s">
        <v>114</v>
      </c>
      <c r="L96" s="2" t="s">
        <v>328</v>
      </c>
      <c r="M96" s="33" t="s">
        <v>329</v>
      </c>
      <c r="N96" s="61">
        <v>1</v>
      </c>
      <c r="O96" s="63">
        <v>1</v>
      </c>
      <c r="P96" s="61" t="str" cm="1">
        <f t="array" ref="P96">+_xlfn.IFS(O96&gt;N96,"Mayor",O96=N96,"Igual",O96&lt;N96,"menor")</f>
        <v>Igual</v>
      </c>
      <c r="Q96" s="2" t="s">
        <v>330</v>
      </c>
      <c r="R96" s="39" t="str">
        <f t="shared" si="2"/>
        <v>No es necesario diligenciar esta celda</v>
      </c>
      <c r="S96" s="39"/>
      <c r="T96" s="39" t="str">
        <f t="shared" si="3"/>
        <v>No es necesario diligenciar esta celda</v>
      </c>
    </row>
    <row r="97" spans="1:20" ht="87" x14ac:dyDescent="0.35">
      <c r="A97" s="40" t="s">
        <v>324</v>
      </c>
      <c r="B97" s="2" t="s">
        <v>325</v>
      </c>
      <c r="C97" s="2" t="s">
        <v>21</v>
      </c>
      <c r="D97" s="2" t="s">
        <v>22</v>
      </c>
      <c r="E97" s="2" t="s">
        <v>22</v>
      </c>
      <c r="F97" s="2" t="s">
        <v>22</v>
      </c>
      <c r="G97" s="2" t="s">
        <v>23</v>
      </c>
      <c r="H97" s="200"/>
      <c r="I97" s="200"/>
      <c r="J97" s="5" t="s">
        <v>44</v>
      </c>
      <c r="K97" s="5" t="s">
        <v>114</v>
      </c>
      <c r="L97" s="2" t="s">
        <v>331</v>
      </c>
      <c r="M97" s="28">
        <v>0.9</v>
      </c>
      <c r="N97" s="61">
        <v>0.16666666666666666</v>
      </c>
      <c r="O97" s="61">
        <v>0.16666666666666666</v>
      </c>
      <c r="P97" s="61" t="str" cm="1">
        <f t="array" ref="P97">+_xlfn.IFS(O97&gt;N97,"Mayor",O97=N97,"Igual",O97&lt;N97,"menor")</f>
        <v>Igual</v>
      </c>
      <c r="Q97" s="2" t="s">
        <v>332</v>
      </c>
      <c r="R97" s="39" t="str">
        <f t="shared" si="2"/>
        <v>No es necesario diligenciar esta celda</v>
      </c>
      <c r="S97" s="39"/>
      <c r="T97" s="39" t="str">
        <f t="shared" si="3"/>
        <v>No es necesario diligenciar esta celda</v>
      </c>
    </row>
    <row r="98" spans="1:20" ht="87" x14ac:dyDescent="0.35">
      <c r="A98" s="40" t="s">
        <v>324</v>
      </c>
      <c r="B98" s="2" t="s">
        <v>325</v>
      </c>
      <c r="C98" s="2" t="s">
        <v>21</v>
      </c>
      <c r="D98" s="2" t="s">
        <v>22</v>
      </c>
      <c r="E98" s="2" t="s">
        <v>22</v>
      </c>
      <c r="F98" s="2" t="s">
        <v>22</v>
      </c>
      <c r="G98" s="2" t="s">
        <v>23</v>
      </c>
      <c r="H98" s="200"/>
      <c r="I98" s="200"/>
      <c r="J98" s="5" t="s">
        <v>44</v>
      </c>
      <c r="K98" s="5" t="s">
        <v>114</v>
      </c>
      <c r="L98" s="2" t="s">
        <v>333</v>
      </c>
      <c r="M98" s="28">
        <v>0.9</v>
      </c>
      <c r="N98" s="61">
        <v>0.16666666666666666</v>
      </c>
      <c r="O98" s="61">
        <v>0.16666666666666666</v>
      </c>
      <c r="P98" s="61" t="str" cm="1">
        <f t="array" ref="P98">+_xlfn.IFS(O98&gt;N98,"Mayor",O98=N98,"Igual",O98&lt;N98,"menor")</f>
        <v>Igual</v>
      </c>
      <c r="Q98" s="2" t="s">
        <v>334</v>
      </c>
      <c r="R98" s="39" t="str">
        <f t="shared" si="2"/>
        <v>No es necesario diligenciar esta celda</v>
      </c>
      <c r="S98" s="39"/>
      <c r="T98" s="39" t="str">
        <f t="shared" si="3"/>
        <v>No es necesario diligenciar esta celda</v>
      </c>
    </row>
    <row r="99" spans="1:20" ht="232" x14ac:dyDescent="0.35">
      <c r="A99" s="40" t="s">
        <v>324</v>
      </c>
      <c r="B99" s="2" t="s">
        <v>325</v>
      </c>
      <c r="C99" s="2" t="s">
        <v>21</v>
      </c>
      <c r="D99" s="2" t="s">
        <v>22</v>
      </c>
      <c r="E99" s="2" t="s">
        <v>22</v>
      </c>
      <c r="F99" s="2" t="s">
        <v>22</v>
      </c>
      <c r="G99" s="2" t="s">
        <v>23</v>
      </c>
      <c r="H99" s="200"/>
      <c r="I99" s="200"/>
      <c r="J99" s="5" t="s">
        <v>44</v>
      </c>
      <c r="K99" s="5" t="s">
        <v>114</v>
      </c>
      <c r="L99" s="2" t="s">
        <v>335</v>
      </c>
      <c r="M99" s="28">
        <v>0.9</v>
      </c>
      <c r="N99" s="61">
        <v>0.16666666666666666</v>
      </c>
      <c r="O99" s="61">
        <v>0.16666666666666666</v>
      </c>
      <c r="P99" s="61" t="str" cm="1">
        <f t="array" ref="P99">+_xlfn.IFS(O99&gt;N99,"Mayor",O99=N99,"Igual",O99&lt;N99,"menor")</f>
        <v>Igual</v>
      </c>
      <c r="Q99" s="2" t="s">
        <v>336</v>
      </c>
      <c r="R99" s="39" t="str">
        <f t="shared" si="2"/>
        <v>No es necesario diligenciar esta celda</v>
      </c>
      <c r="S99" s="39"/>
      <c r="T99" s="39" t="str">
        <f t="shared" si="3"/>
        <v>No es necesario diligenciar esta celda</v>
      </c>
    </row>
    <row r="100" spans="1:20" ht="348" x14ac:dyDescent="0.35">
      <c r="A100" s="40" t="s">
        <v>324</v>
      </c>
      <c r="B100" s="2" t="s">
        <v>325</v>
      </c>
      <c r="C100" s="2" t="s">
        <v>21</v>
      </c>
      <c r="D100" s="2" t="s">
        <v>22</v>
      </c>
      <c r="E100" s="2" t="s">
        <v>22</v>
      </c>
      <c r="F100" s="2" t="s">
        <v>22</v>
      </c>
      <c r="G100" s="2" t="s">
        <v>23</v>
      </c>
      <c r="H100" s="200"/>
      <c r="I100" s="200"/>
      <c r="J100" s="5" t="s">
        <v>44</v>
      </c>
      <c r="K100" s="5" t="s">
        <v>114</v>
      </c>
      <c r="L100" s="2" t="s">
        <v>337</v>
      </c>
      <c r="M100" s="28">
        <v>0.9</v>
      </c>
      <c r="N100" s="61">
        <v>0.16666666666666666</v>
      </c>
      <c r="O100" s="61">
        <v>0.16666666666666666</v>
      </c>
      <c r="P100" s="61" t="str" cm="1">
        <f t="array" ref="P100">+_xlfn.IFS(O100&gt;N100,"Mayor",O100=N100,"Igual",O100&lt;N100,"menor")</f>
        <v>Igual</v>
      </c>
      <c r="Q100" s="2" t="s">
        <v>338</v>
      </c>
      <c r="R100" s="39" t="str">
        <f t="shared" si="2"/>
        <v>No es necesario diligenciar esta celda</v>
      </c>
      <c r="S100" s="39"/>
      <c r="T100" s="39" t="str">
        <f t="shared" si="3"/>
        <v>No es necesario diligenciar esta celda</v>
      </c>
    </row>
    <row r="101" spans="1:20" ht="87" x14ac:dyDescent="0.35">
      <c r="A101" s="40" t="s">
        <v>324</v>
      </c>
      <c r="B101" s="2" t="s">
        <v>325</v>
      </c>
      <c r="C101" s="2" t="s">
        <v>21</v>
      </c>
      <c r="D101" s="2" t="s">
        <v>22</v>
      </c>
      <c r="E101" s="2" t="s">
        <v>22</v>
      </c>
      <c r="F101" s="2" t="s">
        <v>22</v>
      </c>
      <c r="G101" s="2" t="s">
        <v>23</v>
      </c>
      <c r="H101" s="200"/>
      <c r="I101" s="200"/>
      <c r="J101" s="5" t="s">
        <v>44</v>
      </c>
      <c r="K101" s="5" t="s">
        <v>114</v>
      </c>
      <c r="L101" s="2" t="s">
        <v>339</v>
      </c>
      <c r="M101" s="28">
        <v>1</v>
      </c>
      <c r="N101" s="61">
        <v>0.05</v>
      </c>
      <c r="O101" s="61">
        <v>0.05</v>
      </c>
      <c r="P101" s="61" t="str" cm="1">
        <f t="array" ref="P101">+_xlfn.IFS(O101&gt;N101,"Mayor",O101=N101,"Igual",O101&lt;N101,"menor")</f>
        <v>Igual</v>
      </c>
      <c r="Q101" s="2" t="s">
        <v>340</v>
      </c>
      <c r="R101" s="39" t="str">
        <f t="shared" si="2"/>
        <v>No es necesario diligenciar esta celda</v>
      </c>
      <c r="S101" s="39"/>
      <c r="T101" s="39" t="str">
        <f t="shared" si="3"/>
        <v>No es necesario diligenciar esta celda</v>
      </c>
    </row>
    <row r="102" spans="1:20" ht="101.5" x14ac:dyDescent="0.35">
      <c r="A102" s="40" t="s">
        <v>324</v>
      </c>
      <c r="B102" s="2" t="s">
        <v>325</v>
      </c>
      <c r="C102" s="2" t="s">
        <v>21</v>
      </c>
      <c r="D102" s="2" t="s">
        <v>22</v>
      </c>
      <c r="E102" s="2" t="s">
        <v>22</v>
      </c>
      <c r="F102" s="2" t="s">
        <v>22</v>
      </c>
      <c r="G102" s="2" t="s">
        <v>23</v>
      </c>
      <c r="H102" s="200"/>
      <c r="I102" s="200"/>
      <c r="J102" s="5" t="s">
        <v>44</v>
      </c>
      <c r="K102" s="5" t="s">
        <v>114</v>
      </c>
      <c r="L102" s="2" t="s">
        <v>341</v>
      </c>
      <c r="M102" s="28">
        <v>0.9</v>
      </c>
      <c r="N102" s="61">
        <v>0.28033333333333338</v>
      </c>
      <c r="O102" s="61">
        <v>0.27855555555555556</v>
      </c>
      <c r="P102" s="61" t="str" cm="1">
        <f t="array" ref="P102">+_xlfn.IFS(O102&gt;N102,"Mayor",O102=N102,"Igual",O102&lt;N102,"menor")</f>
        <v>menor</v>
      </c>
      <c r="Q102" s="2" t="s">
        <v>342</v>
      </c>
      <c r="R102" s="39" t="s">
        <v>343</v>
      </c>
      <c r="S102" s="39" t="s">
        <v>344</v>
      </c>
      <c r="T102" s="39" t="s">
        <v>345</v>
      </c>
    </row>
    <row r="103" spans="1:20" ht="72.5" x14ac:dyDescent="0.35">
      <c r="A103" s="40" t="s">
        <v>346</v>
      </c>
      <c r="B103" s="2" t="s">
        <v>347</v>
      </c>
      <c r="C103" s="2" t="s">
        <v>872</v>
      </c>
      <c r="D103" s="2" t="s">
        <v>22</v>
      </c>
      <c r="E103" s="2" t="s">
        <v>22</v>
      </c>
      <c r="F103" s="2" t="s">
        <v>22</v>
      </c>
      <c r="G103" s="2" t="s">
        <v>23</v>
      </c>
      <c r="H103" s="200" t="s">
        <v>348</v>
      </c>
      <c r="I103" s="2" t="s">
        <v>349</v>
      </c>
      <c r="J103" s="5" t="s">
        <v>134</v>
      </c>
      <c r="K103" s="5" t="s">
        <v>350</v>
      </c>
      <c r="L103" s="2" t="s">
        <v>349</v>
      </c>
      <c r="M103" s="26">
        <v>1</v>
      </c>
      <c r="N103" s="65">
        <v>0</v>
      </c>
      <c r="O103" s="61">
        <v>0</v>
      </c>
      <c r="P103" s="61" t="str" cm="1">
        <f t="array" ref="P103">+_xlfn.IFS(O103&gt;N103,"Mayor",O103=N103,"Igual",O103&lt;N103,"menor")</f>
        <v>Igual</v>
      </c>
      <c r="Q103" s="2" t="s">
        <v>351</v>
      </c>
      <c r="R103" s="39" t="str">
        <f t="shared" si="2"/>
        <v>No es necesario diligenciar esta celda</v>
      </c>
      <c r="S103" s="39"/>
      <c r="T103" s="39" t="str">
        <f t="shared" si="3"/>
        <v>No es necesario diligenciar esta celda</v>
      </c>
    </row>
    <row r="104" spans="1:20" ht="87" x14ac:dyDescent="0.35">
      <c r="A104" s="40" t="s">
        <v>346</v>
      </c>
      <c r="B104" s="2" t="s">
        <v>347</v>
      </c>
      <c r="C104" s="2" t="s">
        <v>872</v>
      </c>
      <c r="D104" s="2" t="s">
        <v>22</v>
      </c>
      <c r="E104" s="2" t="s">
        <v>22</v>
      </c>
      <c r="F104" s="2" t="s">
        <v>22</v>
      </c>
      <c r="G104" s="2" t="s">
        <v>23</v>
      </c>
      <c r="H104" s="200"/>
      <c r="I104" s="200" t="s">
        <v>352</v>
      </c>
      <c r="J104" s="5" t="s">
        <v>134</v>
      </c>
      <c r="K104" s="5" t="s">
        <v>350</v>
      </c>
      <c r="L104" s="2" t="s">
        <v>353</v>
      </c>
      <c r="M104" s="26">
        <v>5</v>
      </c>
      <c r="N104" s="65">
        <v>0</v>
      </c>
      <c r="O104" s="61">
        <v>0.8</v>
      </c>
      <c r="P104" s="61" t="str" cm="1">
        <f t="array" ref="P104">+_xlfn.IFS(O104&gt;N104,"Mayor",O104=N104,"Igual",O104&lt;N104,"menor")</f>
        <v>Mayor</v>
      </c>
      <c r="Q104" s="2" t="s">
        <v>354</v>
      </c>
      <c r="R104" s="39" t="str">
        <f t="shared" si="2"/>
        <v>No es necesario diligenciar esta celda</v>
      </c>
      <c r="S104" s="39"/>
      <c r="T104" s="39" t="str">
        <f t="shared" si="3"/>
        <v>No es necesario diligenciar esta celda</v>
      </c>
    </row>
    <row r="105" spans="1:20" ht="72.5" x14ac:dyDescent="0.35">
      <c r="A105" s="40" t="s">
        <v>346</v>
      </c>
      <c r="B105" s="2" t="s">
        <v>347</v>
      </c>
      <c r="C105" s="2" t="s">
        <v>872</v>
      </c>
      <c r="D105" s="2" t="s">
        <v>22</v>
      </c>
      <c r="E105" s="2" t="s">
        <v>22</v>
      </c>
      <c r="F105" s="2" t="s">
        <v>22</v>
      </c>
      <c r="G105" s="2" t="s">
        <v>23</v>
      </c>
      <c r="H105" s="200"/>
      <c r="I105" s="200"/>
      <c r="J105" s="5" t="s">
        <v>134</v>
      </c>
      <c r="K105" s="5" t="s">
        <v>350</v>
      </c>
      <c r="L105" s="2" t="s">
        <v>355</v>
      </c>
      <c r="M105" s="26">
        <v>8</v>
      </c>
      <c r="N105" s="65">
        <v>0</v>
      </c>
      <c r="O105" s="61">
        <v>0</v>
      </c>
      <c r="P105" s="61" t="str" cm="1">
        <f t="array" ref="P105">+_xlfn.IFS(O105&gt;N105,"Mayor",O105=N105,"Igual",O105&lt;N105,"menor")</f>
        <v>Igual</v>
      </c>
      <c r="Q105" s="2" t="s">
        <v>351</v>
      </c>
      <c r="R105" s="39" t="str">
        <f t="shared" si="2"/>
        <v>No es necesario diligenciar esta celda</v>
      </c>
      <c r="S105" s="39"/>
      <c r="T105" s="39" t="str">
        <f t="shared" si="3"/>
        <v>No es necesario diligenciar esta celda</v>
      </c>
    </row>
    <row r="106" spans="1:20" ht="72.5" x14ac:dyDescent="0.35">
      <c r="A106" s="40" t="s">
        <v>346</v>
      </c>
      <c r="B106" s="2" t="s">
        <v>347</v>
      </c>
      <c r="C106" s="2" t="s">
        <v>872</v>
      </c>
      <c r="D106" s="2" t="s">
        <v>22</v>
      </c>
      <c r="E106" s="2" t="s">
        <v>22</v>
      </c>
      <c r="F106" s="2" t="s">
        <v>22</v>
      </c>
      <c r="G106" s="2" t="s">
        <v>23</v>
      </c>
      <c r="H106" s="200"/>
      <c r="I106" s="200"/>
      <c r="J106" s="5" t="s">
        <v>134</v>
      </c>
      <c r="K106" s="5" t="s">
        <v>350</v>
      </c>
      <c r="L106" s="2" t="s">
        <v>356</v>
      </c>
      <c r="M106" s="26">
        <v>2</v>
      </c>
      <c r="N106" s="65">
        <v>0</v>
      </c>
      <c r="O106" s="61">
        <v>0</v>
      </c>
      <c r="P106" s="61" t="str" cm="1">
        <f t="array" ref="P106">+_xlfn.IFS(O106&gt;N106,"Mayor",O106=N106,"Igual",O106&lt;N106,"menor")</f>
        <v>Igual</v>
      </c>
      <c r="Q106" s="2" t="s">
        <v>351</v>
      </c>
      <c r="R106" s="39" t="str">
        <f t="shared" si="2"/>
        <v>No es necesario diligenciar esta celda</v>
      </c>
      <c r="S106" s="39"/>
      <c r="T106" s="39" t="str">
        <f t="shared" si="3"/>
        <v>No es necesario diligenciar esta celda</v>
      </c>
    </row>
    <row r="107" spans="1:20" ht="72.5" x14ac:dyDescent="0.35">
      <c r="A107" s="40" t="s">
        <v>346</v>
      </c>
      <c r="B107" s="2" t="s">
        <v>347</v>
      </c>
      <c r="C107" s="2" t="s">
        <v>872</v>
      </c>
      <c r="D107" s="2" t="s">
        <v>22</v>
      </c>
      <c r="E107" s="2" t="s">
        <v>22</v>
      </c>
      <c r="F107" s="2" t="s">
        <v>22</v>
      </c>
      <c r="G107" s="2" t="s">
        <v>23</v>
      </c>
      <c r="H107" s="200"/>
      <c r="I107" s="200"/>
      <c r="J107" s="5" t="s">
        <v>134</v>
      </c>
      <c r="K107" s="5" t="s">
        <v>350</v>
      </c>
      <c r="L107" s="2" t="s">
        <v>357</v>
      </c>
      <c r="M107" s="26">
        <v>6</v>
      </c>
      <c r="N107" s="65">
        <v>0</v>
      </c>
      <c r="O107" s="61">
        <v>1</v>
      </c>
      <c r="P107" s="61" t="str" cm="1">
        <f t="array" ref="P107">+_xlfn.IFS(O107&gt;N107,"Mayor",O107=N107,"Igual",O107&lt;N107,"menor")</f>
        <v>Mayor</v>
      </c>
      <c r="Q107" s="2" t="s">
        <v>358</v>
      </c>
      <c r="R107" s="39" t="str">
        <f t="shared" si="2"/>
        <v>No es necesario diligenciar esta celda</v>
      </c>
      <c r="S107" s="39"/>
      <c r="T107" s="39" t="str">
        <f t="shared" si="3"/>
        <v>No es necesario diligenciar esta celda</v>
      </c>
    </row>
    <row r="108" spans="1:20" ht="72.5" x14ac:dyDescent="0.35">
      <c r="A108" s="40" t="s">
        <v>346</v>
      </c>
      <c r="B108" s="2" t="s">
        <v>347</v>
      </c>
      <c r="C108" s="2" t="s">
        <v>872</v>
      </c>
      <c r="D108" s="2" t="s">
        <v>22</v>
      </c>
      <c r="E108" s="2" t="s">
        <v>22</v>
      </c>
      <c r="F108" s="2" t="s">
        <v>22</v>
      </c>
      <c r="G108" s="2" t="s">
        <v>23</v>
      </c>
      <c r="H108" s="200"/>
      <c r="I108" s="2" t="s">
        <v>359</v>
      </c>
      <c r="J108" s="5" t="s">
        <v>134</v>
      </c>
      <c r="K108" s="5" t="s">
        <v>350</v>
      </c>
      <c r="L108" s="2" t="s">
        <v>359</v>
      </c>
      <c r="M108" s="26">
        <v>4</v>
      </c>
      <c r="N108" s="61">
        <v>0.25</v>
      </c>
      <c r="O108" s="64">
        <v>0.25</v>
      </c>
      <c r="P108" s="61" t="str" cm="1">
        <f t="array" ref="P108">+_xlfn.IFS(O108&gt;N108,"Mayor",O108=N108,"Igual",O108&lt;N108,"menor")</f>
        <v>Igual</v>
      </c>
      <c r="Q108" s="2" t="s">
        <v>360</v>
      </c>
      <c r="R108" s="39" t="str">
        <f t="shared" si="2"/>
        <v>No es necesario diligenciar esta celda</v>
      </c>
      <c r="S108" s="39"/>
      <c r="T108" s="39" t="str">
        <f t="shared" si="3"/>
        <v>No es necesario diligenciar esta celda</v>
      </c>
    </row>
    <row r="109" spans="1:20" ht="101.5" x14ac:dyDescent="0.35">
      <c r="A109" s="40" t="s">
        <v>346</v>
      </c>
      <c r="B109" s="2" t="s">
        <v>347</v>
      </c>
      <c r="C109" s="2" t="s">
        <v>872</v>
      </c>
      <c r="D109" s="2" t="s">
        <v>22</v>
      </c>
      <c r="E109" s="2" t="s">
        <v>22</v>
      </c>
      <c r="F109" s="2" t="s">
        <v>22</v>
      </c>
      <c r="G109" s="2" t="s">
        <v>23</v>
      </c>
      <c r="H109" s="200"/>
      <c r="I109" s="2" t="s">
        <v>361</v>
      </c>
      <c r="J109" s="5" t="s">
        <v>134</v>
      </c>
      <c r="K109" s="5" t="s">
        <v>350</v>
      </c>
      <c r="L109" s="2" t="s">
        <v>362</v>
      </c>
      <c r="M109" s="26">
        <v>149</v>
      </c>
      <c r="N109" s="61">
        <v>0.20134228187919462</v>
      </c>
      <c r="O109" s="64">
        <v>0.22818791946308722</v>
      </c>
      <c r="P109" s="61" t="str" cm="1">
        <f t="array" ref="P109">+_xlfn.IFS(O109&gt;N109,"Mayor",O109=N109,"Igual",O109&lt;N109,"menor")</f>
        <v>Mayor</v>
      </c>
      <c r="Q109" s="2" t="s">
        <v>363</v>
      </c>
      <c r="R109" s="39" t="str">
        <f t="shared" si="2"/>
        <v>No es necesario diligenciar esta celda</v>
      </c>
      <c r="S109" s="39"/>
      <c r="T109" s="39" t="str">
        <f t="shared" si="3"/>
        <v>No es necesario diligenciar esta celda</v>
      </c>
    </row>
    <row r="110" spans="1:20" ht="101.5" x14ac:dyDescent="0.35">
      <c r="A110" s="40" t="s">
        <v>364</v>
      </c>
      <c r="B110" s="2" t="s">
        <v>365</v>
      </c>
      <c r="C110" s="2" t="s">
        <v>366</v>
      </c>
      <c r="D110" s="2" t="s">
        <v>168</v>
      </c>
      <c r="E110" s="2" t="s">
        <v>367</v>
      </c>
      <c r="F110" s="2" t="s">
        <v>368</v>
      </c>
      <c r="G110" s="2" t="s">
        <v>369</v>
      </c>
      <c r="H110" s="201" t="s">
        <v>370</v>
      </c>
      <c r="I110" s="201" t="s">
        <v>371</v>
      </c>
      <c r="J110" s="5" t="s">
        <v>44</v>
      </c>
      <c r="K110" s="5" t="s">
        <v>27</v>
      </c>
      <c r="L110" s="24" t="s">
        <v>372</v>
      </c>
      <c r="M110" s="26" t="s">
        <v>373</v>
      </c>
      <c r="N110" s="61">
        <v>0.15</v>
      </c>
      <c r="O110" s="61">
        <v>0.15</v>
      </c>
      <c r="P110" s="61" t="str" cm="1">
        <f t="array" ref="P110">+_xlfn.IFS(O110&gt;N110,"Mayor",O110=N110,"Igual",O110&lt;N110,"menor")</f>
        <v>Igual</v>
      </c>
      <c r="Q110" s="2" t="s">
        <v>374</v>
      </c>
      <c r="R110" s="39" t="str">
        <f t="shared" si="2"/>
        <v>No es necesario diligenciar esta celda</v>
      </c>
      <c r="S110" s="39"/>
      <c r="T110" s="39" t="str">
        <f t="shared" si="3"/>
        <v>No es necesario diligenciar esta celda</v>
      </c>
    </row>
    <row r="111" spans="1:20" ht="290" x14ac:dyDescent="0.35">
      <c r="A111" s="40" t="s">
        <v>364</v>
      </c>
      <c r="B111" s="2" t="s">
        <v>365</v>
      </c>
      <c r="C111" s="2" t="s">
        <v>366</v>
      </c>
      <c r="D111" s="2" t="s">
        <v>168</v>
      </c>
      <c r="E111" s="2" t="s">
        <v>367</v>
      </c>
      <c r="F111" s="2" t="s">
        <v>368</v>
      </c>
      <c r="G111" s="2" t="s">
        <v>369</v>
      </c>
      <c r="H111" s="201"/>
      <c r="I111" s="201"/>
      <c r="J111" s="5" t="s">
        <v>44</v>
      </c>
      <c r="K111" s="5" t="s">
        <v>27</v>
      </c>
      <c r="L111" s="24" t="s">
        <v>375</v>
      </c>
      <c r="M111" s="26" t="s">
        <v>376</v>
      </c>
      <c r="N111" s="61">
        <v>0.15</v>
      </c>
      <c r="O111" s="61">
        <v>0.39999999999999997</v>
      </c>
      <c r="P111" s="61" t="str" cm="1">
        <f t="array" ref="P111">+_xlfn.IFS(O111&gt;N111,"Mayor",O111=N111,"Igual",O111&lt;N111,"menor")</f>
        <v>Mayor</v>
      </c>
      <c r="Q111" s="2" t="s">
        <v>377</v>
      </c>
      <c r="R111" s="39" t="str">
        <f t="shared" si="2"/>
        <v>No es necesario diligenciar esta celda</v>
      </c>
      <c r="S111" s="39"/>
      <c r="T111" s="39" t="str">
        <f t="shared" si="3"/>
        <v>No es necesario diligenciar esta celda</v>
      </c>
    </row>
    <row r="112" spans="1:20" ht="101.5" x14ac:dyDescent="0.35">
      <c r="A112" s="40" t="s">
        <v>364</v>
      </c>
      <c r="B112" s="2" t="s">
        <v>365</v>
      </c>
      <c r="C112" s="2" t="s">
        <v>366</v>
      </c>
      <c r="D112" s="2" t="s">
        <v>378</v>
      </c>
      <c r="E112" s="2" t="s">
        <v>379</v>
      </c>
      <c r="F112" s="5" t="s">
        <v>380</v>
      </c>
      <c r="G112" s="6" t="s">
        <v>381</v>
      </c>
      <c r="H112" s="4" t="s">
        <v>382</v>
      </c>
      <c r="I112" s="4" t="s">
        <v>383</v>
      </c>
      <c r="J112" s="5" t="s">
        <v>26</v>
      </c>
      <c r="K112" s="5" t="s">
        <v>247</v>
      </c>
      <c r="L112" s="24" t="s">
        <v>384</v>
      </c>
      <c r="M112" s="26" t="s">
        <v>385</v>
      </c>
      <c r="N112" s="61">
        <v>0.25</v>
      </c>
      <c r="O112" s="61">
        <v>0.25</v>
      </c>
      <c r="P112" s="61" t="str" cm="1">
        <f t="array" ref="P112">+_xlfn.IFS(O112&gt;N112,"Mayor",O112=N112,"Igual",O112&lt;N112,"menor")</f>
        <v>Igual</v>
      </c>
      <c r="Q112" s="2" t="s">
        <v>386</v>
      </c>
      <c r="R112" s="39" t="str">
        <f t="shared" si="2"/>
        <v>No es necesario diligenciar esta celda</v>
      </c>
      <c r="S112" s="39"/>
      <c r="T112" s="39" t="str">
        <f t="shared" si="3"/>
        <v>No es necesario diligenciar esta celda</v>
      </c>
    </row>
    <row r="113" spans="1:21" ht="87" x14ac:dyDescent="0.35">
      <c r="A113" s="40" t="s">
        <v>364</v>
      </c>
      <c r="B113" s="2" t="s">
        <v>387</v>
      </c>
      <c r="C113" s="2" t="s">
        <v>366</v>
      </c>
      <c r="D113" s="2" t="s">
        <v>22</v>
      </c>
      <c r="E113" s="2" t="s">
        <v>22</v>
      </c>
      <c r="F113" s="2" t="s">
        <v>22</v>
      </c>
      <c r="G113" s="2" t="s">
        <v>23</v>
      </c>
      <c r="H113" s="4" t="s">
        <v>388</v>
      </c>
      <c r="I113" s="4" t="s">
        <v>389</v>
      </c>
      <c r="J113" s="5" t="s">
        <v>26</v>
      </c>
      <c r="K113" s="5" t="s">
        <v>390</v>
      </c>
      <c r="L113" s="24" t="s">
        <v>391</v>
      </c>
      <c r="M113" s="26" t="s">
        <v>392</v>
      </c>
      <c r="N113" s="61">
        <v>0.25</v>
      </c>
      <c r="O113" s="61">
        <v>0.25</v>
      </c>
      <c r="P113" s="61" t="str" cm="1">
        <f t="array" ref="P113">+_xlfn.IFS(O113&gt;N113,"Mayor",O113=N113,"Igual",O113&lt;N113,"menor")</f>
        <v>Igual</v>
      </c>
      <c r="Q113" s="2" t="s">
        <v>393</v>
      </c>
      <c r="R113" s="39" t="str">
        <f t="shared" si="2"/>
        <v>No es necesario diligenciar esta celda</v>
      </c>
      <c r="S113" s="39"/>
      <c r="T113" s="39" t="str">
        <f t="shared" si="3"/>
        <v>No es necesario diligenciar esta celda</v>
      </c>
    </row>
    <row r="114" spans="1:21" ht="112.5" customHeight="1" x14ac:dyDescent="0.35">
      <c r="A114" s="40" t="s">
        <v>364</v>
      </c>
      <c r="B114" s="2" t="s">
        <v>387</v>
      </c>
      <c r="C114" s="2" t="s">
        <v>366</v>
      </c>
      <c r="D114" s="2" t="s">
        <v>22</v>
      </c>
      <c r="E114" s="2" t="s">
        <v>22</v>
      </c>
      <c r="F114" s="2" t="s">
        <v>22</v>
      </c>
      <c r="G114" s="2" t="s">
        <v>23</v>
      </c>
      <c r="H114" s="4" t="s">
        <v>394</v>
      </c>
      <c r="I114" s="4" t="s">
        <v>395</v>
      </c>
      <c r="J114" s="5" t="s">
        <v>44</v>
      </c>
      <c r="K114" s="5" t="s">
        <v>390</v>
      </c>
      <c r="L114" s="24" t="s">
        <v>396</v>
      </c>
      <c r="M114" s="26" t="s">
        <v>397</v>
      </c>
      <c r="N114" s="61">
        <v>0.25</v>
      </c>
      <c r="O114" s="61">
        <v>0.1</v>
      </c>
      <c r="P114" s="61" t="str" cm="1">
        <f t="array" ref="P114">+_xlfn.IFS(O114&gt;N114,"Mayor",O114=N114,"Igual",O114&lt;N114,"menor")</f>
        <v>menor</v>
      </c>
      <c r="Q114" s="2" t="s">
        <v>398</v>
      </c>
      <c r="R114" s="4" t="s">
        <v>399</v>
      </c>
      <c r="S114" s="4" t="s">
        <v>48</v>
      </c>
      <c r="T114" s="4" t="s">
        <v>400</v>
      </c>
    </row>
    <row r="115" spans="1:21" ht="58" x14ac:dyDescent="0.35">
      <c r="A115" s="40" t="s">
        <v>364</v>
      </c>
      <c r="B115" s="2" t="s">
        <v>387</v>
      </c>
      <c r="C115" s="2" t="s">
        <v>366</v>
      </c>
      <c r="D115" s="2" t="s">
        <v>22</v>
      </c>
      <c r="E115" s="2" t="s">
        <v>22</v>
      </c>
      <c r="F115" s="2" t="s">
        <v>22</v>
      </c>
      <c r="G115" s="2" t="s">
        <v>23</v>
      </c>
      <c r="H115" s="4" t="s">
        <v>401</v>
      </c>
      <c r="I115" s="2" t="s">
        <v>402</v>
      </c>
      <c r="J115" s="5" t="s">
        <v>26</v>
      </c>
      <c r="K115" s="5" t="s">
        <v>390</v>
      </c>
      <c r="L115" s="24" t="s">
        <v>403</v>
      </c>
      <c r="M115" s="28">
        <v>0.2</v>
      </c>
      <c r="N115" s="61">
        <v>0.25</v>
      </c>
      <c r="O115" s="61">
        <v>0.25</v>
      </c>
      <c r="P115" s="61" t="str" cm="1">
        <f t="array" ref="P115">+_xlfn.IFS(O115&gt;N115,"Mayor",O115=N115,"Igual",O115&lt;N115,"menor")</f>
        <v>Igual</v>
      </c>
      <c r="Q115" s="2" t="s">
        <v>404</v>
      </c>
      <c r="R115" s="39" t="str">
        <f t="shared" si="2"/>
        <v>No es necesario diligenciar esta celda</v>
      </c>
      <c r="S115" s="39"/>
      <c r="T115" s="39" t="str">
        <f t="shared" si="3"/>
        <v>No es necesario diligenciar esta celda</v>
      </c>
    </row>
    <row r="116" spans="1:21" ht="333.5" x14ac:dyDescent="0.35">
      <c r="A116" s="40" t="s">
        <v>364</v>
      </c>
      <c r="B116" s="2" t="s">
        <v>365</v>
      </c>
      <c r="C116" s="2" t="s">
        <v>366</v>
      </c>
      <c r="D116" s="2" t="s">
        <v>190</v>
      </c>
      <c r="E116" s="2" t="s">
        <v>405</v>
      </c>
      <c r="F116" s="2" t="s">
        <v>406</v>
      </c>
      <c r="G116" s="7" t="s">
        <v>407</v>
      </c>
      <c r="H116" s="4" t="s">
        <v>408</v>
      </c>
      <c r="I116" s="4" t="s">
        <v>409</v>
      </c>
      <c r="J116" s="5" t="s">
        <v>44</v>
      </c>
      <c r="K116" s="5" t="s">
        <v>45</v>
      </c>
      <c r="L116" s="24" t="s">
        <v>410</v>
      </c>
      <c r="M116" s="26">
        <v>10</v>
      </c>
      <c r="N116" s="61">
        <v>0.2</v>
      </c>
      <c r="O116" s="61">
        <v>0.30000000000000004</v>
      </c>
      <c r="P116" s="61" t="str" cm="1">
        <f t="array" ref="P116">+_xlfn.IFS(O116&gt;N116,"Mayor",O116=N116,"Igual",O116&lt;N116,"menor")</f>
        <v>Mayor</v>
      </c>
      <c r="Q116" s="2" t="s">
        <v>411</v>
      </c>
      <c r="R116" s="39" t="str">
        <f t="shared" si="2"/>
        <v>No es necesario diligenciar esta celda</v>
      </c>
      <c r="S116" s="39"/>
      <c r="T116" s="39" t="str">
        <f t="shared" si="3"/>
        <v>No es necesario diligenciar esta celda</v>
      </c>
    </row>
    <row r="117" spans="1:21" ht="145" x14ac:dyDescent="0.35">
      <c r="A117" s="40" t="s">
        <v>364</v>
      </c>
      <c r="B117" s="2" t="s">
        <v>365</v>
      </c>
      <c r="C117" s="2" t="s">
        <v>366</v>
      </c>
      <c r="D117" s="2" t="s">
        <v>190</v>
      </c>
      <c r="E117" s="4" t="s">
        <v>191</v>
      </c>
      <c r="F117" s="4" t="s">
        <v>192</v>
      </c>
      <c r="G117" s="4" t="s">
        <v>412</v>
      </c>
      <c r="H117" s="201" t="s">
        <v>413</v>
      </c>
      <c r="I117" s="201" t="s">
        <v>414</v>
      </c>
      <c r="J117" s="5" t="s">
        <v>44</v>
      </c>
      <c r="K117" s="5" t="s">
        <v>45</v>
      </c>
      <c r="L117" s="24" t="s">
        <v>415</v>
      </c>
      <c r="M117" s="26">
        <v>10</v>
      </c>
      <c r="N117" s="61">
        <v>0.2</v>
      </c>
      <c r="O117" s="61">
        <v>0.2</v>
      </c>
      <c r="P117" s="61" t="str" cm="1">
        <f t="array" ref="P117">+_xlfn.IFS(O117&gt;N117,"Mayor",O117=N117,"Igual",O117&lt;N117,"menor")</f>
        <v>Igual</v>
      </c>
      <c r="Q117" s="2" t="s">
        <v>416</v>
      </c>
      <c r="R117" s="39" t="str">
        <f t="shared" si="2"/>
        <v>No es necesario diligenciar esta celda</v>
      </c>
      <c r="S117" s="39"/>
      <c r="T117" s="39" t="str">
        <f t="shared" si="3"/>
        <v>No es necesario diligenciar esta celda</v>
      </c>
    </row>
    <row r="118" spans="1:21" ht="130.5" x14ac:dyDescent="0.35">
      <c r="A118" s="40" t="s">
        <v>364</v>
      </c>
      <c r="B118" s="2" t="s">
        <v>365</v>
      </c>
      <c r="C118" s="2" t="s">
        <v>366</v>
      </c>
      <c r="D118" s="2" t="s">
        <v>190</v>
      </c>
      <c r="E118" s="4" t="s">
        <v>191</v>
      </c>
      <c r="F118" s="4" t="s">
        <v>192</v>
      </c>
      <c r="G118" s="4" t="s">
        <v>412</v>
      </c>
      <c r="H118" s="201"/>
      <c r="I118" s="201"/>
      <c r="J118" s="5" t="s">
        <v>44</v>
      </c>
      <c r="K118" s="5" t="s">
        <v>45</v>
      </c>
      <c r="L118" s="24" t="s">
        <v>417</v>
      </c>
      <c r="M118" s="26" t="s">
        <v>418</v>
      </c>
      <c r="N118" s="61">
        <v>0.25</v>
      </c>
      <c r="O118" s="61">
        <v>5.4785714285714285E-2</v>
      </c>
      <c r="P118" s="61" t="str" cm="1">
        <f t="array" ref="P118">+_xlfn.IFS(O118&gt;N118,"Mayor",O118=N118,"Igual",O118&lt;N118,"menor")</f>
        <v>menor</v>
      </c>
      <c r="Q118" s="2" t="s">
        <v>419</v>
      </c>
      <c r="R118" s="39" t="str">
        <f t="shared" si="2"/>
        <v>Escriba cuál fue el cuello de botella que se presento para no lograr el resultado planeado</v>
      </c>
      <c r="S118" s="39"/>
      <c r="T118" s="39" t="str">
        <f t="shared" si="3"/>
        <v>Favor escriba cuál va a ser el mecanismo de solución para ponerse al día en la ejecución del indicador</v>
      </c>
    </row>
    <row r="119" spans="1:21" ht="75" customHeight="1" x14ac:dyDescent="0.35">
      <c r="A119" s="40" t="s">
        <v>364</v>
      </c>
      <c r="B119" s="2" t="s">
        <v>365</v>
      </c>
      <c r="C119" s="2" t="s">
        <v>366</v>
      </c>
      <c r="D119" s="2" t="s">
        <v>168</v>
      </c>
      <c r="E119" s="2" t="s">
        <v>367</v>
      </c>
      <c r="F119" s="2" t="s">
        <v>420</v>
      </c>
      <c r="G119" s="2" t="s">
        <v>421</v>
      </c>
      <c r="H119" s="4" t="s">
        <v>422</v>
      </c>
      <c r="I119" s="4" t="s">
        <v>423</v>
      </c>
      <c r="J119" s="5" t="s">
        <v>26</v>
      </c>
      <c r="K119" s="5" t="s">
        <v>247</v>
      </c>
      <c r="L119" s="24" t="s">
        <v>424</v>
      </c>
      <c r="M119" s="26">
        <v>1</v>
      </c>
      <c r="N119" s="65">
        <v>0</v>
      </c>
      <c r="O119" s="61">
        <v>0</v>
      </c>
      <c r="P119" s="61" t="str" cm="1">
        <f t="array" ref="P119">+_xlfn.IFS(O119&gt;N119,"Mayor",O119=N119,"Igual",O119&lt;N119,"menor")</f>
        <v>Igual</v>
      </c>
      <c r="Q119" s="2" t="s">
        <v>351</v>
      </c>
      <c r="R119" s="39" t="str">
        <f t="shared" si="2"/>
        <v>No es necesario diligenciar esta celda</v>
      </c>
      <c r="S119" s="39"/>
      <c r="T119" s="39" t="str">
        <f t="shared" si="3"/>
        <v>No es necesario diligenciar esta celda</v>
      </c>
    </row>
    <row r="120" spans="1:21" ht="217.5" x14ac:dyDescent="0.35">
      <c r="A120" s="40" t="s">
        <v>364</v>
      </c>
      <c r="B120" s="2" t="s">
        <v>365</v>
      </c>
      <c r="C120" s="2" t="s">
        <v>366</v>
      </c>
      <c r="D120" s="2" t="s">
        <v>168</v>
      </c>
      <c r="E120" s="2" t="s">
        <v>367</v>
      </c>
      <c r="F120" s="2" t="s">
        <v>420</v>
      </c>
      <c r="G120" s="2" t="s">
        <v>421</v>
      </c>
      <c r="H120" s="4" t="s">
        <v>425</v>
      </c>
      <c r="I120" s="4" t="s">
        <v>426</v>
      </c>
      <c r="J120" s="5" t="s">
        <v>44</v>
      </c>
      <c r="K120" s="5" t="s">
        <v>247</v>
      </c>
      <c r="L120" s="24" t="s">
        <v>427</v>
      </c>
      <c r="M120" s="28">
        <v>1</v>
      </c>
      <c r="N120" s="61">
        <v>0.2</v>
      </c>
      <c r="O120" s="61">
        <v>0.2</v>
      </c>
      <c r="P120" s="61" t="str" cm="1">
        <f t="array" ref="P120">+_xlfn.IFS(O120&gt;N120,"Mayor",O120=N120,"Igual",O120&lt;N120,"menor")</f>
        <v>Igual</v>
      </c>
      <c r="Q120" s="2" t="s">
        <v>428</v>
      </c>
      <c r="R120" s="39" t="str">
        <f t="shared" si="2"/>
        <v>No es necesario diligenciar esta celda</v>
      </c>
      <c r="S120" s="39"/>
      <c r="T120" s="39" t="str">
        <f t="shared" si="3"/>
        <v>No es necesario diligenciar esta celda</v>
      </c>
    </row>
    <row r="121" spans="1:21" ht="304.5" x14ac:dyDescent="0.35">
      <c r="A121" s="40" t="s">
        <v>364</v>
      </c>
      <c r="B121" s="2" t="s">
        <v>365</v>
      </c>
      <c r="C121" s="2" t="s">
        <v>366</v>
      </c>
      <c r="D121" s="2" t="s">
        <v>168</v>
      </c>
      <c r="E121" s="2" t="s">
        <v>367</v>
      </c>
      <c r="F121" s="2" t="s">
        <v>420</v>
      </c>
      <c r="G121" s="2" t="s">
        <v>421</v>
      </c>
      <c r="H121" s="22" t="s">
        <v>429</v>
      </c>
      <c r="I121" s="22" t="s">
        <v>430</v>
      </c>
      <c r="J121" s="5" t="s">
        <v>44</v>
      </c>
      <c r="K121" s="5" t="s">
        <v>247</v>
      </c>
      <c r="L121" s="57" t="s">
        <v>431</v>
      </c>
      <c r="M121" s="34">
        <v>1</v>
      </c>
      <c r="N121" s="61">
        <v>0.2</v>
      </c>
      <c r="O121" s="61">
        <v>0.2</v>
      </c>
      <c r="P121" s="61" t="str" cm="1">
        <f t="array" ref="P121">+_xlfn.IFS(O121&gt;N121,"Mayor",O121=N121,"Igual",O121&lt;N121,"menor")</f>
        <v>Igual</v>
      </c>
      <c r="Q121" s="2" t="s">
        <v>432</v>
      </c>
      <c r="R121" s="39" t="str">
        <f t="shared" si="2"/>
        <v>No es necesario diligenciar esta celda</v>
      </c>
      <c r="S121" s="39"/>
      <c r="T121" s="39" t="str">
        <f t="shared" si="3"/>
        <v>No es necesario diligenciar esta celda</v>
      </c>
    </row>
    <row r="122" spans="1:21" ht="72.5" x14ac:dyDescent="0.35">
      <c r="A122" s="40" t="s">
        <v>364</v>
      </c>
      <c r="B122" s="2" t="s">
        <v>365</v>
      </c>
      <c r="C122" s="2" t="s">
        <v>366</v>
      </c>
      <c r="D122" s="2" t="s">
        <v>22</v>
      </c>
      <c r="E122" s="2" t="s">
        <v>22</v>
      </c>
      <c r="F122" s="2" t="s">
        <v>22</v>
      </c>
      <c r="G122" s="2" t="s">
        <v>23</v>
      </c>
      <c r="H122" s="4" t="s">
        <v>433</v>
      </c>
      <c r="I122" s="2" t="s">
        <v>434</v>
      </c>
      <c r="J122" s="5" t="s">
        <v>44</v>
      </c>
      <c r="K122" s="5" t="s">
        <v>247</v>
      </c>
      <c r="L122" s="58" t="s">
        <v>435</v>
      </c>
      <c r="M122" s="28">
        <v>0.25</v>
      </c>
      <c r="N122" s="65">
        <v>0</v>
      </c>
      <c r="O122" s="61">
        <v>0</v>
      </c>
      <c r="P122" s="61" t="str" cm="1">
        <f t="array" ref="P122">+_xlfn.IFS(O122&gt;N122,"Mayor",O122=N122,"Igual",O122&lt;N122,"menor")</f>
        <v>Igual</v>
      </c>
      <c r="Q122" s="2" t="s">
        <v>351</v>
      </c>
      <c r="R122" s="39" t="str">
        <f t="shared" si="2"/>
        <v>No es necesario diligenciar esta celda</v>
      </c>
      <c r="S122" s="39"/>
      <c r="T122" s="39" t="str">
        <f t="shared" si="3"/>
        <v>No es necesario diligenciar esta celda</v>
      </c>
    </row>
    <row r="123" spans="1:21" ht="72.5" x14ac:dyDescent="0.35">
      <c r="A123" s="40" t="s">
        <v>364</v>
      </c>
      <c r="B123" s="2" t="s">
        <v>365</v>
      </c>
      <c r="C123" s="2" t="s">
        <v>366</v>
      </c>
      <c r="D123" s="2" t="s">
        <v>22</v>
      </c>
      <c r="E123" s="2" t="s">
        <v>22</v>
      </c>
      <c r="F123" s="2" t="s">
        <v>22</v>
      </c>
      <c r="G123" s="2" t="s">
        <v>23</v>
      </c>
      <c r="H123" s="4" t="s">
        <v>436</v>
      </c>
      <c r="I123" s="2" t="s">
        <v>437</v>
      </c>
      <c r="J123" s="5" t="s">
        <v>26</v>
      </c>
      <c r="K123" s="5" t="s">
        <v>247</v>
      </c>
      <c r="L123" s="59" t="s">
        <v>438</v>
      </c>
      <c r="M123" s="35">
        <v>12</v>
      </c>
      <c r="N123" s="61">
        <v>0.25</v>
      </c>
      <c r="O123" s="61">
        <v>0.25</v>
      </c>
      <c r="P123" s="61" t="str" cm="1">
        <f t="array" ref="P123">+_xlfn.IFS(O123&gt;N123,"Mayor",O123=N123,"Igual",O123&lt;N123,"menor")</f>
        <v>Igual</v>
      </c>
      <c r="Q123" s="2" t="s">
        <v>439</v>
      </c>
      <c r="R123" s="39" t="str">
        <f t="shared" si="2"/>
        <v>No es necesario diligenciar esta celda</v>
      </c>
      <c r="S123" s="39"/>
      <c r="T123" s="39" t="str">
        <f t="shared" si="3"/>
        <v>No es necesario diligenciar esta celda</v>
      </c>
    </row>
    <row r="124" spans="1:21" ht="72.5" x14ac:dyDescent="0.35">
      <c r="A124" s="40" t="s">
        <v>364</v>
      </c>
      <c r="B124" s="2" t="s">
        <v>365</v>
      </c>
      <c r="C124" s="2" t="s">
        <v>366</v>
      </c>
      <c r="D124" s="2" t="s">
        <v>22</v>
      </c>
      <c r="E124" s="2" t="s">
        <v>22</v>
      </c>
      <c r="F124" s="2" t="s">
        <v>22</v>
      </c>
      <c r="G124" s="2" t="s">
        <v>23</v>
      </c>
      <c r="H124" s="4" t="s">
        <v>440</v>
      </c>
      <c r="I124" s="2" t="s">
        <v>441</v>
      </c>
      <c r="J124" s="5" t="s">
        <v>134</v>
      </c>
      <c r="K124" s="5" t="s">
        <v>247</v>
      </c>
      <c r="L124" s="59" t="s">
        <v>442</v>
      </c>
      <c r="M124" s="28">
        <v>1</v>
      </c>
      <c r="N124" s="65">
        <v>0</v>
      </c>
      <c r="O124" s="61">
        <v>0</v>
      </c>
      <c r="P124" s="61" t="str" cm="1">
        <f t="array" ref="P124">+_xlfn.IFS(O124&gt;N124,"Mayor",O124=N124,"Igual",O124&lt;N124,"menor")</f>
        <v>Igual</v>
      </c>
      <c r="Q124" s="2" t="s">
        <v>351</v>
      </c>
      <c r="R124" s="39" t="str">
        <f t="shared" si="2"/>
        <v>No es necesario diligenciar esta celda</v>
      </c>
      <c r="S124" s="39"/>
      <c r="T124" s="39" t="str">
        <f t="shared" si="3"/>
        <v>No es necesario diligenciar esta celda</v>
      </c>
    </row>
    <row r="125" spans="1:21" ht="93" customHeight="1" x14ac:dyDescent="0.35">
      <c r="A125" s="40" t="s">
        <v>364</v>
      </c>
      <c r="B125" s="2" t="s">
        <v>365</v>
      </c>
      <c r="C125" s="2" t="s">
        <v>366</v>
      </c>
      <c r="D125" s="2" t="s">
        <v>22</v>
      </c>
      <c r="E125" s="2" t="s">
        <v>22</v>
      </c>
      <c r="F125" s="2" t="s">
        <v>22</v>
      </c>
      <c r="G125" s="2" t="s">
        <v>23</v>
      </c>
      <c r="H125" s="201" t="s">
        <v>443</v>
      </c>
      <c r="I125" s="200" t="s">
        <v>444</v>
      </c>
      <c r="J125" s="5" t="s">
        <v>26</v>
      </c>
      <c r="K125" s="5" t="s">
        <v>247</v>
      </c>
      <c r="L125" s="59" t="s">
        <v>445</v>
      </c>
      <c r="M125" s="26">
        <v>2</v>
      </c>
      <c r="N125" s="65">
        <v>0</v>
      </c>
      <c r="O125" s="61">
        <v>0</v>
      </c>
      <c r="P125" s="61" t="str" cm="1">
        <f t="array" ref="P125">+_xlfn.IFS(O125&gt;N125,"Mayor",O125=N125,"Igual",O125&lt;N125,"menor")</f>
        <v>Igual</v>
      </c>
      <c r="Q125" s="2" t="s">
        <v>351</v>
      </c>
      <c r="R125" s="39" t="str">
        <f t="shared" si="2"/>
        <v>No es necesario diligenciar esta celda</v>
      </c>
      <c r="S125" s="39"/>
      <c r="T125" s="39" t="str">
        <f t="shared" si="3"/>
        <v>No es necesario diligenciar esta celda</v>
      </c>
    </row>
    <row r="126" spans="1:21" ht="93" customHeight="1" x14ac:dyDescent="0.35">
      <c r="A126" s="40" t="s">
        <v>364</v>
      </c>
      <c r="B126" s="2" t="s">
        <v>365</v>
      </c>
      <c r="C126" s="2" t="s">
        <v>366</v>
      </c>
      <c r="D126" s="2" t="s">
        <v>22</v>
      </c>
      <c r="E126" s="2" t="s">
        <v>22</v>
      </c>
      <c r="F126" s="2" t="s">
        <v>22</v>
      </c>
      <c r="G126" s="2" t="s">
        <v>23</v>
      </c>
      <c r="H126" s="201"/>
      <c r="I126" s="200"/>
      <c r="J126" s="5" t="s">
        <v>44</v>
      </c>
      <c r="K126" s="5" t="s">
        <v>390</v>
      </c>
      <c r="L126" s="24" t="s">
        <v>446</v>
      </c>
      <c r="M126" s="5">
        <v>1</v>
      </c>
      <c r="N126" s="65">
        <v>0</v>
      </c>
      <c r="O126" s="61">
        <v>1</v>
      </c>
      <c r="P126" s="61" t="str" cm="1">
        <f t="array" ref="P126">+_xlfn.IFS(O126&gt;N126,"Mayor",O126=N126,"Igual",O126&lt;N126,"menor")</f>
        <v>Mayor</v>
      </c>
      <c r="Q126" s="42" t="s">
        <v>447</v>
      </c>
      <c r="R126" s="39" t="str">
        <f t="shared" si="2"/>
        <v>No es necesario diligenciar esta celda</v>
      </c>
      <c r="S126" s="39"/>
      <c r="T126" s="39" t="str">
        <f t="shared" si="3"/>
        <v>No es necesario diligenciar esta celda</v>
      </c>
    </row>
    <row r="127" spans="1:21" ht="93" customHeight="1" x14ac:dyDescent="0.35">
      <c r="A127" s="40" t="s">
        <v>364</v>
      </c>
      <c r="B127" s="2" t="s">
        <v>365</v>
      </c>
      <c r="C127" s="2" t="s">
        <v>366</v>
      </c>
      <c r="D127" s="2" t="s">
        <v>22</v>
      </c>
      <c r="E127" s="2" t="s">
        <v>22</v>
      </c>
      <c r="F127" s="2" t="s">
        <v>22</v>
      </c>
      <c r="G127" s="2" t="s">
        <v>23</v>
      </c>
      <c r="H127" s="201"/>
      <c r="I127" s="200"/>
      <c r="J127" s="5" t="s">
        <v>134</v>
      </c>
      <c r="K127" s="5" t="s">
        <v>247</v>
      </c>
      <c r="L127" s="24" t="s">
        <v>448</v>
      </c>
      <c r="M127" s="37">
        <v>1</v>
      </c>
      <c r="N127" s="61">
        <v>0.1</v>
      </c>
      <c r="O127" s="61">
        <v>0.25</v>
      </c>
      <c r="P127" s="61" t="str" cm="1">
        <f t="array" ref="P127">+_xlfn.IFS(O127&gt;N127,"Mayor",O127=N127,"Igual",O127&lt;N127,"menor")</f>
        <v>Mayor</v>
      </c>
      <c r="Q127" s="2" t="s">
        <v>449</v>
      </c>
      <c r="R127" s="39" t="str">
        <f t="shared" si="2"/>
        <v>No es necesario diligenciar esta celda</v>
      </c>
      <c r="S127" s="39"/>
      <c r="T127" s="39" t="str">
        <f t="shared" si="3"/>
        <v>No es necesario diligenciar esta celda</v>
      </c>
    </row>
    <row r="128" spans="1:21" ht="145" x14ac:dyDescent="0.35">
      <c r="A128" s="156" t="s">
        <v>940</v>
      </c>
      <c r="B128" s="121" t="s">
        <v>467</v>
      </c>
      <c r="C128" s="84" t="s">
        <v>866</v>
      </c>
      <c r="D128" s="84" t="s">
        <v>469</v>
      </c>
      <c r="E128" s="84" t="s">
        <v>470</v>
      </c>
      <c r="F128" s="84" t="s">
        <v>192</v>
      </c>
      <c r="G128" s="84" t="s">
        <v>471</v>
      </c>
      <c r="H128" s="84" t="s">
        <v>472</v>
      </c>
      <c r="I128" s="84" t="s">
        <v>473</v>
      </c>
      <c r="J128" s="121" t="s">
        <v>44</v>
      </c>
      <c r="K128" s="5" t="s">
        <v>27</v>
      </c>
      <c r="L128" s="84" t="s">
        <v>473</v>
      </c>
      <c r="M128" s="84">
        <v>5000</v>
      </c>
      <c r="N128" s="76">
        <v>0.1</v>
      </c>
      <c r="O128" s="146">
        <v>0</v>
      </c>
      <c r="P128" s="61" t="str" cm="1">
        <f t="array" ref="P128">+_xlfn.IFS(O128&gt;N128,"Mayor",O128=N128,"Igual",O128&lt;N128,"menor")</f>
        <v>menor</v>
      </c>
      <c r="Q128" s="88" t="s">
        <v>475</v>
      </c>
      <c r="R128" s="76" t="s">
        <v>476</v>
      </c>
      <c r="S128" s="76" t="s">
        <v>61</v>
      </c>
      <c r="T128" s="76" t="s">
        <v>477</v>
      </c>
      <c r="U128" s="76"/>
    </row>
    <row r="129" spans="1:21" ht="145" x14ac:dyDescent="0.35">
      <c r="A129" s="156" t="s">
        <v>940</v>
      </c>
      <c r="B129" s="121" t="s">
        <v>467</v>
      </c>
      <c r="C129" s="84" t="s">
        <v>866</v>
      </c>
      <c r="D129" s="84" t="s">
        <v>469</v>
      </c>
      <c r="E129" s="84" t="s">
        <v>470</v>
      </c>
      <c r="F129" s="84" t="s">
        <v>192</v>
      </c>
      <c r="G129" s="84" t="s">
        <v>471</v>
      </c>
      <c r="H129" s="84" t="s">
        <v>479</v>
      </c>
      <c r="I129" s="84" t="s">
        <v>480</v>
      </c>
      <c r="J129" s="121" t="s">
        <v>26</v>
      </c>
      <c r="K129" s="5" t="s">
        <v>27</v>
      </c>
      <c r="L129" s="84" t="s">
        <v>480</v>
      </c>
      <c r="M129" s="84">
        <v>65</v>
      </c>
      <c r="N129" s="76">
        <v>7.6923076923076927E-2</v>
      </c>
      <c r="O129" s="61">
        <v>0.15384615384615385</v>
      </c>
      <c r="P129" s="61" t="str" cm="1">
        <f t="array" ref="P129">+_xlfn.IFS(O129&gt;N129,"Mayor",O129=N129,"Igual",O129&lt;N129,"menor")</f>
        <v>Mayor</v>
      </c>
      <c r="Q129" s="88" t="s">
        <v>515</v>
      </c>
      <c r="R129" s="76" t="s">
        <v>482</v>
      </c>
      <c r="S129" s="76" t="s">
        <v>48</v>
      </c>
      <c r="T129" s="76"/>
      <c r="U129" s="76"/>
    </row>
    <row r="130" spans="1:21" ht="87" x14ac:dyDescent="0.35">
      <c r="A130" s="156" t="s">
        <v>940</v>
      </c>
      <c r="B130" s="121" t="s">
        <v>467</v>
      </c>
      <c r="C130" s="84" t="s">
        <v>866</v>
      </c>
      <c r="D130" s="84" t="s">
        <v>469</v>
      </c>
      <c r="E130" s="84" t="s">
        <v>470</v>
      </c>
      <c r="F130" s="84" t="s">
        <v>192</v>
      </c>
      <c r="G130" s="84" t="s">
        <v>471</v>
      </c>
      <c r="H130" s="84" t="s">
        <v>483</v>
      </c>
      <c r="I130" s="84" t="s">
        <v>484</v>
      </c>
      <c r="J130" s="121" t="s">
        <v>26</v>
      </c>
      <c r="K130" s="5" t="s">
        <v>27</v>
      </c>
      <c r="L130" s="84" t="s">
        <v>484</v>
      </c>
      <c r="M130" s="84">
        <v>4</v>
      </c>
      <c r="N130" s="76">
        <v>0</v>
      </c>
      <c r="O130" s="146">
        <v>0</v>
      </c>
      <c r="P130" s="61" t="str" cm="1">
        <f t="array" ref="P130">+_xlfn.IFS(O130&gt;N130,"Mayor",O130=N130,"Igual",O130&lt;N130,"menor")</f>
        <v>Igual</v>
      </c>
      <c r="Q130" s="88" t="s">
        <v>485</v>
      </c>
      <c r="R130" s="76" t="s">
        <v>486</v>
      </c>
      <c r="S130" s="76" t="s">
        <v>48</v>
      </c>
      <c r="T130" s="76"/>
      <c r="U130" s="76"/>
    </row>
    <row r="131" spans="1:21" ht="87" x14ac:dyDescent="0.35">
      <c r="A131" s="156" t="s">
        <v>940</v>
      </c>
      <c r="B131" s="121" t="s">
        <v>467</v>
      </c>
      <c r="C131" s="84" t="s">
        <v>866</v>
      </c>
      <c r="D131" s="84" t="s">
        <v>469</v>
      </c>
      <c r="E131" s="84" t="s">
        <v>470</v>
      </c>
      <c r="F131" s="84" t="s">
        <v>192</v>
      </c>
      <c r="G131" s="84" t="s">
        <v>471</v>
      </c>
      <c r="H131" s="84" t="s">
        <v>487</v>
      </c>
      <c r="I131" s="84" t="s">
        <v>488</v>
      </c>
      <c r="J131" s="121" t="s">
        <v>44</v>
      </c>
      <c r="K131" s="5" t="s">
        <v>27</v>
      </c>
      <c r="L131" s="84" t="s">
        <v>488</v>
      </c>
      <c r="M131" s="84">
        <v>4</v>
      </c>
      <c r="N131" s="76">
        <v>0</v>
      </c>
      <c r="O131" s="146">
        <v>0</v>
      </c>
      <c r="P131" s="61" t="str" cm="1">
        <f t="array" ref="P131">+_xlfn.IFS(O131&gt;N131,"Mayor",O131=N131,"Igual",O131&lt;N131,"menor")</f>
        <v>Igual</v>
      </c>
      <c r="Q131" s="88" t="s">
        <v>485</v>
      </c>
      <c r="R131" s="76" t="s">
        <v>489</v>
      </c>
      <c r="S131" s="76" t="s">
        <v>48</v>
      </c>
      <c r="T131" s="76"/>
      <c r="U131" s="76"/>
    </row>
    <row r="132" spans="1:21" ht="56" x14ac:dyDescent="0.35">
      <c r="A132" s="156" t="s">
        <v>940</v>
      </c>
      <c r="B132" s="121" t="s">
        <v>467</v>
      </c>
      <c r="C132" s="84" t="s">
        <v>866</v>
      </c>
      <c r="D132" s="84" t="s">
        <v>469</v>
      </c>
      <c r="E132" s="84" t="s">
        <v>470</v>
      </c>
      <c r="F132" s="84" t="s">
        <v>192</v>
      </c>
      <c r="G132" s="84" t="s">
        <v>471</v>
      </c>
      <c r="H132" s="84" t="s">
        <v>490</v>
      </c>
      <c r="I132" s="84" t="s">
        <v>491</v>
      </c>
      <c r="J132" s="121" t="s">
        <v>26</v>
      </c>
      <c r="K132" s="5" t="s">
        <v>27</v>
      </c>
      <c r="L132" s="84" t="s">
        <v>491</v>
      </c>
      <c r="M132" s="84">
        <v>4</v>
      </c>
      <c r="N132" s="76">
        <v>0</v>
      </c>
      <c r="O132" s="146">
        <v>0</v>
      </c>
      <c r="P132" s="61" t="str" cm="1">
        <f t="array" ref="P132">+_xlfn.IFS(O132&gt;N132,"Mayor",O132=N132,"Igual",O132&lt;N132,"menor")</f>
        <v>Igual</v>
      </c>
      <c r="Q132" s="88" t="s">
        <v>485</v>
      </c>
      <c r="R132" s="76"/>
      <c r="S132" s="76" t="s">
        <v>48</v>
      </c>
      <c r="T132" s="76"/>
      <c r="U132" s="76"/>
    </row>
    <row r="133" spans="1:21" ht="43.5" x14ac:dyDescent="0.35">
      <c r="A133" s="156" t="s">
        <v>940</v>
      </c>
      <c r="B133" s="121" t="s">
        <v>467</v>
      </c>
      <c r="C133" s="84" t="s">
        <v>866</v>
      </c>
      <c r="D133" s="84" t="s">
        <v>469</v>
      </c>
      <c r="E133" s="84" t="s">
        <v>470</v>
      </c>
      <c r="F133" s="84" t="s">
        <v>192</v>
      </c>
      <c r="G133" s="84" t="s">
        <v>471</v>
      </c>
      <c r="H133" s="84" t="s">
        <v>492</v>
      </c>
      <c r="I133" s="84" t="s">
        <v>493</v>
      </c>
      <c r="J133" s="121" t="s">
        <v>44</v>
      </c>
      <c r="K133" s="5" t="s">
        <v>27</v>
      </c>
      <c r="L133" s="84" t="s">
        <v>493</v>
      </c>
      <c r="M133" s="84">
        <v>400</v>
      </c>
      <c r="N133" s="76">
        <v>0</v>
      </c>
      <c r="O133" s="146">
        <v>0</v>
      </c>
      <c r="P133" s="61" t="str" cm="1">
        <f t="array" ref="P133">+_xlfn.IFS(O133&gt;N133,"Mayor",O133=N133,"Igual",O133&lt;N133,"menor")</f>
        <v>Igual</v>
      </c>
      <c r="Q133" s="88" t="s">
        <v>485</v>
      </c>
      <c r="R133" s="76"/>
      <c r="S133" s="76" t="s">
        <v>48</v>
      </c>
      <c r="T133" s="76"/>
      <c r="U133" s="76"/>
    </row>
    <row r="134" spans="1:21" ht="101.5" x14ac:dyDescent="0.35">
      <c r="A134" s="156" t="s">
        <v>940</v>
      </c>
      <c r="B134" s="121" t="s">
        <v>467</v>
      </c>
      <c r="C134" s="84" t="s">
        <v>866</v>
      </c>
      <c r="D134" s="84" t="s">
        <v>469</v>
      </c>
      <c r="E134" s="84" t="s">
        <v>470</v>
      </c>
      <c r="F134" s="84" t="s">
        <v>192</v>
      </c>
      <c r="G134" s="84" t="s">
        <v>471</v>
      </c>
      <c r="H134" s="84" t="s">
        <v>494</v>
      </c>
      <c r="I134" s="84" t="s">
        <v>495</v>
      </c>
      <c r="J134" s="121" t="s">
        <v>44</v>
      </c>
      <c r="K134" s="5" t="s">
        <v>27</v>
      </c>
      <c r="L134" s="84" t="s">
        <v>495</v>
      </c>
      <c r="M134" s="84">
        <v>400</v>
      </c>
      <c r="N134" s="76">
        <v>0</v>
      </c>
      <c r="O134" s="61">
        <v>5.5E-2</v>
      </c>
      <c r="P134" s="61" t="str" cm="1">
        <f t="array" ref="P134">+_xlfn.IFS(O134&gt;N134,"Mayor",O134=N134,"Igual",O134&lt;N134,"menor")</f>
        <v>Mayor</v>
      </c>
      <c r="Q134" s="88" t="s">
        <v>485</v>
      </c>
      <c r="R134" s="76" t="s">
        <v>496</v>
      </c>
      <c r="S134" s="76" t="s">
        <v>48</v>
      </c>
      <c r="T134" s="76"/>
      <c r="U134" s="76"/>
    </row>
    <row r="135" spans="1:21" ht="87" x14ac:dyDescent="0.35">
      <c r="A135" s="156" t="s">
        <v>940</v>
      </c>
      <c r="B135" s="121" t="s">
        <v>467</v>
      </c>
      <c r="C135" s="84" t="s">
        <v>866</v>
      </c>
      <c r="D135" s="84" t="s">
        <v>469</v>
      </c>
      <c r="E135" s="84" t="s">
        <v>470</v>
      </c>
      <c r="F135" s="84" t="s">
        <v>192</v>
      </c>
      <c r="G135" s="84" t="s">
        <v>471</v>
      </c>
      <c r="H135" s="84" t="s">
        <v>497</v>
      </c>
      <c r="I135" s="84" t="s">
        <v>498</v>
      </c>
      <c r="J135" s="121" t="s">
        <v>499</v>
      </c>
      <c r="K135" s="5" t="s">
        <v>27</v>
      </c>
      <c r="L135" s="84" t="s">
        <v>498</v>
      </c>
      <c r="M135" s="84">
        <v>55</v>
      </c>
      <c r="N135" s="76">
        <v>0</v>
      </c>
      <c r="O135" s="61">
        <v>0</v>
      </c>
      <c r="P135" s="61" t="str" cm="1">
        <f t="array" ref="P135">+_xlfn.IFS(O135&gt;N135,"Mayor",O135=N135,"Igual",O135&lt;N135,"menor")</f>
        <v>Igual</v>
      </c>
      <c r="Q135" s="88" t="s">
        <v>485</v>
      </c>
      <c r="R135" s="76" t="s">
        <v>500</v>
      </c>
      <c r="S135" s="76" t="s">
        <v>48</v>
      </c>
      <c r="T135" s="76"/>
      <c r="U135" s="76"/>
    </row>
    <row r="136" spans="1:21" ht="116" x14ac:dyDescent="0.35">
      <c r="A136" s="156" t="s">
        <v>940</v>
      </c>
      <c r="B136" s="121" t="s">
        <v>467</v>
      </c>
      <c r="C136" s="84" t="s">
        <v>866</v>
      </c>
      <c r="D136" s="84" t="s">
        <v>469</v>
      </c>
      <c r="E136" s="84" t="s">
        <v>470</v>
      </c>
      <c r="F136" s="84" t="s">
        <v>192</v>
      </c>
      <c r="G136" s="84" t="s">
        <v>471</v>
      </c>
      <c r="H136" s="84" t="s">
        <v>501</v>
      </c>
      <c r="I136" s="84" t="s">
        <v>502</v>
      </c>
      <c r="J136" s="121" t="s">
        <v>26</v>
      </c>
      <c r="K136" s="5" t="s">
        <v>27</v>
      </c>
      <c r="L136" s="84" t="s">
        <v>502</v>
      </c>
      <c r="M136" s="84">
        <v>3800</v>
      </c>
      <c r="N136" s="76">
        <v>0</v>
      </c>
      <c r="O136" s="61">
        <v>0</v>
      </c>
      <c r="P136" s="61" t="str" cm="1">
        <f t="array" ref="P136">+_xlfn.IFS(O136&gt;N136,"Mayor",O136=N136,"Igual",O136&lt;N136,"menor")</f>
        <v>Igual</v>
      </c>
      <c r="Q136" s="88" t="s">
        <v>485</v>
      </c>
      <c r="R136" s="76" t="s">
        <v>503</v>
      </c>
      <c r="S136" s="76" t="s">
        <v>48</v>
      </c>
      <c r="T136" s="76"/>
      <c r="U136" s="76"/>
    </row>
    <row r="137" spans="1:21" ht="72.5" x14ac:dyDescent="0.35">
      <c r="A137" s="156" t="s">
        <v>940</v>
      </c>
      <c r="B137" s="121" t="s">
        <v>467</v>
      </c>
      <c r="C137" s="84" t="s">
        <v>866</v>
      </c>
      <c r="D137" s="84" t="s">
        <v>469</v>
      </c>
      <c r="E137" s="84" t="s">
        <v>470</v>
      </c>
      <c r="F137" s="84" t="s">
        <v>192</v>
      </c>
      <c r="G137" s="84" t="s">
        <v>471</v>
      </c>
      <c r="H137" s="84" t="s">
        <v>504</v>
      </c>
      <c r="I137" s="84" t="s">
        <v>505</v>
      </c>
      <c r="J137" s="121" t="s">
        <v>44</v>
      </c>
      <c r="K137" s="5" t="s">
        <v>27</v>
      </c>
      <c r="L137" s="84" t="s">
        <v>505</v>
      </c>
      <c r="M137" s="84">
        <v>150</v>
      </c>
      <c r="N137" s="76">
        <v>0</v>
      </c>
      <c r="O137" s="61">
        <v>0</v>
      </c>
      <c r="P137" s="61" t="str" cm="1">
        <f t="array" ref="P137">+_xlfn.IFS(O137&gt;N137,"Mayor",O137=N137,"Igual",O137&lt;N137,"menor")</f>
        <v>Igual</v>
      </c>
      <c r="Q137" s="88" t="s">
        <v>485</v>
      </c>
      <c r="R137" s="76" t="s">
        <v>506</v>
      </c>
      <c r="S137" s="76" t="s">
        <v>48</v>
      </c>
      <c r="T137" s="76"/>
      <c r="U137" s="76"/>
    </row>
    <row r="138" spans="1:21" ht="101.5" x14ac:dyDescent="0.35">
      <c r="A138" s="156" t="s">
        <v>940</v>
      </c>
      <c r="B138" s="121" t="s">
        <v>467</v>
      </c>
      <c r="C138" s="84" t="s">
        <v>866</v>
      </c>
      <c r="D138" s="84" t="s">
        <v>469</v>
      </c>
      <c r="E138" s="84" t="s">
        <v>470</v>
      </c>
      <c r="F138" s="84" t="s">
        <v>192</v>
      </c>
      <c r="G138" s="84" t="s">
        <v>471</v>
      </c>
      <c r="H138" s="84" t="s">
        <v>507</v>
      </c>
      <c r="I138" s="84" t="s">
        <v>508</v>
      </c>
      <c r="J138" s="121" t="s">
        <v>26</v>
      </c>
      <c r="K138" s="5" t="s">
        <v>27</v>
      </c>
      <c r="L138" s="84" t="s">
        <v>508</v>
      </c>
      <c r="M138" s="84">
        <v>1050</v>
      </c>
      <c r="N138" s="76">
        <v>0.23809523809523808</v>
      </c>
      <c r="O138" s="61">
        <v>6.9523809523809516E-2</v>
      </c>
      <c r="P138" s="61" t="str" cm="1">
        <f t="array" ref="P138">+_xlfn.IFS(O138&gt;N138,"Mayor",O138=N138,"Igual",O138&lt;N138,"menor")</f>
        <v>menor</v>
      </c>
      <c r="Q138" s="88" t="s">
        <v>475</v>
      </c>
      <c r="R138" s="76" t="s">
        <v>509</v>
      </c>
      <c r="S138" s="76" t="s">
        <v>510</v>
      </c>
      <c r="T138" s="76" t="s">
        <v>511</v>
      </c>
      <c r="U138" s="76"/>
    </row>
    <row r="139" spans="1:21" ht="87" x14ac:dyDescent="0.35">
      <c r="A139" s="156" t="s">
        <v>940</v>
      </c>
      <c r="B139" s="121" t="s">
        <v>467</v>
      </c>
      <c r="C139" s="84" t="s">
        <v>866</v>
      </c>
      <c r="D139" s="84" t="s">
        <v>469</v>
      </c>
      <c r="E139" s="84" t="s">
        <v>470</v>
      </c>
      <c r="F139" s="84" t="s">
        <v>192</v>
      </c>
      <c r="G139" s="84" t="s">
        <v>471</v>
      </c>
      <c r="H139" s="84" t="s">
        <v>513</v>
      </c>
      <c r="I139" s="84" t="s">
        <v>514</v>
      </c>
      <c r="J139" s="121" t="s">
        <v>26</v>
      </c>
      <c r="K139" s="5" t="s">
        <v>27</v>
      </c>
      <c r="L139" s="84" t="s">
        <v>514</v>
      </c>
      <c r="M139" s="84">
        <v>70</v>
      </c>
      <c r="N139" s="76">
        <v>0.21428571428571427</v>
      </c>
      <c r="O139" s="61">
        <v>0.11428571428571428</v>
      </c>
      <c r="P139" s="61" t="str" cm="1">
        <f t="array" ref="P139">+_xlfn.IFS(O139&gt;N139,"Mayor",O139=N139,"Igual",O139&lt;N139,"menor")</f>
        <v>menor</v>
      </c>
      <c r="Q139" s="88" t="s">
        <v>515</v>
      </c>
      <c r="R139" s="76" t="s">
        <v>516</v>
      </c>
      <c r="S139" s="76" t="s">
        <v>48</v>
      </c>
      <c r="T139" s="76" t="s">
        <v>48</v>
      </c>
      <c r="U139" s="76"/>
    </row>
    <row r="140" spans="1:21" ht="58" x14ac:dyDescent="0.35">
      <c r="A140" s="156" t="s">
        <v>940</v>
      </c>
      <c r="B140" s="121" t="s">
        <v>467</v>
      </c>
      <c r="C140" s="84" t="s">
        <v>866</v>
      </c>
      <c r="D140" s="84" t="s">
        <v>469</v>
      </c>
      <c r="E140" s="84" t="s">
        <v>470</v>
      </c>
      <c r="F140" s="84" t="s">
        <v>192</v>
      </c>
      <c r="G140" s="84" t="s">
        <v>471</v>
      </c>
      <c r="H140" s="84" t="s">
        <v>517</v>
      </c>
      <c r="I140" s="84" t="s">
        <v>518</v>
      </c>
      <c r="J140" s="121" t="s">
        <v>44</v>
      </c>
      <c r="K140" s="5" t="s">
        <v>27</v>
      </c>
      <c r="L140" s="84" t="s">
        <v>518</v>
      </c>
      <c r="M140" s="84">
        <v>20</v>
      </c>
      <c r="N140" s="76">
        <v>0.15</v>
      </c>
      <c r="O140" s="61">
        <v>0</v>
      </c>
      <c r="P140" s="61" t="str" cm="1">
        <f t="array" ref="P140">+_xlfn.IFS(O140&gt;N140,"Mayor",O140=N140,"Igual",O140&lt;N140,"menor")</f>
        <v>menor</v>
      </c>
      <c r="Q140" s="88" t="s">
        <v>475</v>
      </c>
      <c r="R140" s="76" t="s">
        <v>519</v>
      </c>
      <c r="S140" s="76" t="s">
        <v>520</v>
      </c>
      <c r="T140" s="76" t="s">
        <v>521</v>
      </c>
      <c r="U140" s="76"/>
    </row>
    <row r="141" spans="1:21" ht="56" x14ac:dyDescent="0.35">
      <c r="A141" s="156" t="s">
        <v>940</v>
      </c>
      <c r="B141" s="121" t="s">
        <v>467</v>
      </c>
      <c r="C141" s="84" t="s">
        <v>866</v>
      </c>
      <c r="D141" s="84" t="s">
        <v>469</v>
      </c>
      <c r="E141" s="84" t="s">
        <v>470</v>
      </c>
      <c r="F141" s="84" t="s">
        <v>192</v>
      </c>
      <c r="G141" s="84" t="s">
        <v>471</v>
      </c>
      <c r="H141" s="84" t="s">
        <v>523</v>
      </c>
      <c r="I141" s="84" t="s">
        <v>524</v>
      </c>
      <c r="J141" s="121" t="s">
        <v>44</v>
      </c>
      <c r="K141" s="5" t="s">
        <v>27</v>
      </c>
      <c r="L141" s="84" t="s">
        <v>524</v>
      </c>
      <c r="M141" s="84">
        <v>3000</v>
      </c>
      <c r="N141" s="76">
        <v>0</v>
      </c>
      <c r="O141" s="61">
        <v>0</v>
      </c>
      <c r="P141" s="61" t="str" cm="1">
        <f t="array" ref="P141">+_xlfn.IFS(O141&gt;N141,"Mayor",O141=N141,"Igual",O141&lt;N141,"menor")</f>
        <v>Igual</v>
      </c>
      <c r="Q141" s="88" t="s">
        <v>485</v>
      </c>
      <c r="R141" s="76" t="s">
        <v>525</v>
      </c>
      <c r="S141" s="76" t="s">
        <v>48</v>
      </c>
      <c r="T141" s="76" t="s">
        <v>48</v>
      </c>
      <c r="U141" s="76"/>
    </row>
    <row r="142" spans="1:21" ht="72.5" x14ac:dyDescent="0.35">
      <c r="A142" s="156" t="s">
        <v>940</v>
      </c>
      <c r="B142" s="121" t="s">
        <v>467</v>
      </c>
      <c r="C142" s="84" t="s">
        <v>866</v>
      </c>
      <c r="D142" s="84" t="s">
        <v>469</v>
      </c>
      <c r="E142" s="84" t="s">
        <v>470</v>
      </c>
      <c r="F142" s="84" t="s">
        <v>192</v>
      </c>
      <c r="G142" s="84" t="s">
        <v>471</v>
      </c>
      <c r="H142" s="84" t="s">
        <v>526</v>
      </c>
      <c r="I142" s="84" t="s">
        <v>527</v>
      </c>
      <c r="J142" s="121" t="s">
        <v>44</v>
      </c>
      <c r="K142" s="5" t="s">
        <v>27</v>
      </c>
      <c r="L142" s="84" t="s">
        <v>527</v>
      </c>
      <c r="M142" s="84">
        <v>5</v>
      </c>
      <c r="N142" s="76">
        <v>0</v>
      </c>
      <c r="O142" s="61">
        <v>0</v>
      </c>
      <c r="P142" s="61" t="str" cm="1">
        <f t="array" ref="P142">+_xlfn.IFS(O142&gt;N142,"Mayor",O142=N142,"Igual",O142&lt;N142,"menor")</f>
        <v>Igual</v>
      </c>
      <c r="Q142" s="88" t="s">
        <v>485</v>
      </c>
      <c r="R142" s="76" t="s">
        <v>528</v>
      </c>
      <c r="S142" s="76" t="s">
        <v>344</v>
      </c>
      <c r="T142" s="76" t="s">
        <v>529</v>
      </c>
      <c r="U142" s="76"/>
    </row>
    <row r="143" spans="1:21" ht="72.5" x14ac:dyDescent="0.35">
      <c r="A143" s="156" t="s">
        <v>940</v>
      </c>
      <c r="B143" s="121" t="s">
        <v>467</v>
      </c>
      <c r="C143" s="84" t="s">
        <v>866</v>
      </c>
      <c r="D143" s="84" t="s">
        <v>469</v>
      </c>
      <c r="E143" s="84" t="s">
        <v>470</v>
      </c>
      <c r="F143" s="84" t="s">
        <v>192</v>
      </c>
      <c r="G143" s="84" t="s">
        <v>471</v>
      </c>
      <c r="H143" s="84" t="s">
        <v>531</v>
      </c>
      <c r="I143" s="84" t="s">
        <v>532</v>
      </c>
      <c r="J143" s="121" t="s">
        <v>44</v>
      </c>
      <c r="K143" s="5" t="s">
        <v>27</v>
      </c>
      <c r="L143" s="84" t="s">
        <v>532</v>
      </c>
      <c r="M143" s="84">
        <v>50</v>
      </c>
      <c r="N143" s="76">
        <v>0.1</v>
      </c>
      <c r="O143" s="61">
        <v>0.2</v>
      </c>
      <c r="P143" s="61" t="str" cm="1">
        <f t="array" ref="P143">+_xlfn.IFS(O143&gt;N143,"Mayor",O143=N143,"Igual",O143&lt;N143,"menor")</f>
        <v>Mayor</v>
      </c>
      <c r="Q143" s="88" t="s">
        <v>515</v>
      </c>
      <c r="R143" s="76" t="s">
        <v>533</v>
      </c>
      <c r="S143" s="76" t="s">
        <v>510</v>
      </c>
      <c r="T143" s="76" t="s">
        <v>534</v>
      </c>
      <c r="U143" s="76"/>
    </row>
    <row r="144" spans="1:21" ht="87" x14ac:dyDescent="0.35">
      <c r="A144" s="156" t="s">
        <v>940</v>
      </c>
      <c r="B144" s="121" t="s">
        <v>467</v>
      </c>
      <c r="C144" s="84" t="s">
        <v>866</v>
      </c>
      <c r="D144" s="84" t="s">
        <v>469</v>
      </c>
      <c r="E144" s="84" t="s">
        <v>470</v>
      </c>
      <c r="F144" s="84" t="s">
        <v>192</v>
      </c>
      <c r="G144" s="84" t="s">
        <v>471</v>
      </c>
      <c r="H144" s="84" t="s">
        <v>536</v>
      </c>
      <c r="I144" s="84" t="s">
        <v>537</v>
      </c>
      <c r="J144" s="121" t="s">
        <v>44</v>
      </c>
      <c r="K144" s="5" t="s">
        <v>27</v>
      </c>
      <c r="L144" s="84" t="s">
        <v>537</v>
      </c>
      <c r="M144" s="84">
        <v>15000</v>
      </c>
      <c r="N144" s="76">
        <v>0</v>
      </c>
      <c r="O144" s="61">
        <v>0</v>
      </c>
      <c r="P144" s="61" t="str" cm="1">
        <f t="array" ref="P144">+_xlfn.IFS(O144&gt;N144,"Mayor",O144=N144,"Igual",O144&lt;N144,"menor")</f>
        <v>Igual</v>
      </c>
      <c r="Q144" s="88" t="s">
        <v>485</v>
      </c>
      <c r="R144" s="76" t="s">
        <v>538</v>
      </c>
      <c r="S144" s="76" t="s">
        <v>48</v>
      </c>
      <c r="T144" s="76" t="s">
        <v>48</v>
      </c>
      <c r="U144" s="76"/>
    </row>
    <row r="145" spans="1:21" ht="72.5" x14ac:dyDescent="0.35">
      <c r="A145" s="156" t="s">
        <v>539</v>
      </c>
      <c r="B145" s="131" t="s">
        <v>540</v>
      </c>
      <c r="C145" s="84" t="s">
        <v>866</v>
      </c>
      <c r="D145" s="84" t="s">
        <v>469</v>
      </c>
      <c r="E145" s="84" t="s">
        <v>470</v>
      </c>
      <c r="F145" s="84" t="s">
        <v>541</v>
      </c>
      <c r="G145" s="84" t="s">
        <v>542</v>
      </c>
      <c r="H145" s="84" t="s">
        <v>543</v>
      </c>
      <c r="I145" s="84" t="s">
        <v>544</v>
      </c>
      <c r="J145" s="130" t="s">
        <v>26</v>
      </c>
      <c r="K145" s="130" t="s">
        <v>247</v>
      </c>
      <c r="L145" s="84" t="s">
        <v>546</v>
      </c>
      <c r="M145" s="123">
        <v>1</v>
      </c>
      <c r="N145" s="76">
        <v>0</v>
      </c>
      <c r="O145" s="164">
        <v>0</v>
      </c>
      <c r="P145" s="61" t="str" cm="1">
        <f t="array" ref="P145">+_xlfn.IFS(O145&gt;N145,"Mayor",O145=N145,"Igual",O145&lt;N145,"menor")</f>
        <v>Igual</v>
      </c>
      <c r="Q145" s="133" t="s">
        <v>485</v>
      </c>
      <c r="R145" s="141" t="s">
        <v>547</v>
      </c>
      <c r="S145" s="130" t="s">
        <v>48</v>
      </c>
      <c r="T145" s="141" t="s">
        <v>548</v>
      </c>
      <c r="U145" s="141"/>
    </row>
    <row r="146" spans="1:21" ht="43.5" x14ac:dyDescent="0.35">
      <c r="A146" s="156" t="s">
        <v>539</v>
      </c>
      <c r="B146" s="131" t="s">
        <v>540</v>
      </c>
      <c r="C146" s="84" t="s">
        <v>866</v>
      </c>
      <c r="D146" s="84" t="s">
        <v>469</v>
      </c>
      <c r="E146" s="84" t="s">
        <v>470</v>
      </c>
      <c r="F146" s="84" t="s">
        <v>541</v>
      </c>
      <c r="G146" s="84" t="s">
        <v>542</v>
      </c>
      <c r="H146" s="84" t="s">
        <v>549</v>
      </c>
      <c r="I146" s="84" t="s">
        <v>550</v>
      </c>
      <c r="J146" s="130" t="s">
        <v>26</v>
      </c>
      <c r="K146" s="5" t="s">
        <v>27</v>
      </c>
      <c r="L146" s="84" t="s">
        <v>552</v>
      </c>
      <c r="M146" s="123">
        <v>1</v>
      </c>
      <c r="N146" s="76">
        <v>0</v>
      </c>
      <c r="O146" s="164">
        <v>0</v>
      </c>
      <c r="P146" s="61" t="str" cm="1">
        <f t="array" ref="P146">+_xlfn.IFS(O146&gt;N146,"Mayor",O146=N146,"Igual",O146&lt;N146,"menor")</f>
        <v>Igual</v>
      </c>
      <c r="Q146" s="133" t="s">
        <v>485</v>
      </c>
      <c r="R146" s="130" t="s">
        <v>553</v>
      </c>
      <c r="S146" s="130" t="s">
        <v>48</v>
      </c>
      <c r="T146" s="141" t="s">
        <v>548</v>
      </c>
      <c r="U146" s="140"/>
    </row>
    <row r="147" spans="1:21" ht="43.5" x14ac:dyDescent="0.35">
      <c r="A147" s="156" t="s">
        <v>539</v>
      </c>
      <c r="B147" s="131" t="s">
        <v>540</v>
      </c>
      <c r="C147" s="84" t="s">
        <v>866</v>
      </c>
      <c r="D147" s="84" t="s">
        <v>469</v>
      </c>
      <c r="E147" s="84" t="s">
        <v>470</v>
      </c>
      <c r="F147" s="84" t="s">
        <v>554</v>
      </c>
      <c r="G147" s="84" t="s">
        <v>555</v>
      </c>
      <c r="H147" s="84" t="s">
        <v>556</v>
      </c>
      <c r="I147" s="84" t="s">
        <v>557</v>
      </c>
      <c r="J147" s="130" t="s">
        <v>26</v>
      </c>
      <c r="K147" s="5" t="s">
        <v>27</v>
      </c>
      <c r="L147" s="84" t="s">
        <v>558</v>
      </c>
      <c r="M147" s="84">
        <v>100000</v>
      </c>
      <c r="N147" s="76">
        <v>0</v>
      </c>
      <c r="O147" s="141">
        <v>0</v>
      </c>
      <c r="P147" s="61" t="str" cm="1">
        <f t="array" ref="P147">+_xlfn.IFS(O147&gt;N147,"Mayor",O147=N147,"Igual",O147&lt;N147,"menor")</f>
        <v>Igual</v>
      </c>
      <c r="Q147" s="133" t="s">
        <v>485</v>
      </c>
      <c r="R147" s="130"/>
      <c r="S147" s="130"/>
      <c r="T147" s="130"/>
      <c r="U147" s="130"/>
    </row>
    <row r="148" spans="1:21" ht="72.5" x14ac:dyDescent="0.35">
      <c r="A148" s="156" t="s">
        <v>539</v>
      </c>
      <c r="B148" s="131" t="s">
        <v>540</v>
      </c>
      <c r="C148" s="84" t="s">
        <v>866</v>
      </c>
      <c r="D148" s="84" t="s">
        <v>469</v>
      </c>
      <c r="E148" s="84" t="s">
        <v>470</v>
      </c>
      <c r="F148" s="84" t="s">
        <v>554</v>
      </c>
      <c r="G148" s="84" t="s">
        <v>555</v>
      </c>
      <c r="H148" s="84" t="s">
        <v>556</v>
      </c>
      <c r="I148" s="84" t="s">
        <v>559</v>
      </c>
      <c r="J148" s="130" t="s">
        <v>26</v>
      </c>
      <c r="K148" s="130" t="s">
        <v>247</v>
      </c>
      <c r="L148" s="84" t="s">
        <v>560</v>
      </c>
      <c r="M148" s="84">
        <v>19.75</v>
      </c>
      <c r="N148" s="130">
        <v>1</v>
      </c>
      <c r="O148" s="130">
        <v>1</v>
      </c>
      <c r="P148" s="61" t="str" cm="1">
        <f t="array" ref="P148">+_xlfn.IFS(O148&gt;N148,"Mayor",O148=N148,"Igual",O148&lt;N148,"menor")</f>
        <v>Igual</v>
      </c>
      <c r="Q148" s="133" t="s">
        <v>515</v>
      </c>
      <c r="R148" s="130" t="s">
        <v>561</v>
      </c>
      <c r="S148" s="130" t="s">
        <v>48</v>
      </c>
      <c r="T148" s="141" t="s">
        <v>548</v>
      </c>
      <c r="U148" s="140"/>
    </row>
    <row r="149" spans="1:21" ht="145" x14ac:dyDescent="0.35">
      <c r="A149" s="156" t="s">
        <v>539</v>
      </c>
      <c r="B149" s="131" t="s">
        <v>540</v>
      </c>
      <c r="C149" s="84" t="s">
        <v>866</v>
      </c>
      <c r="D149" s="84" t="s">
        <v>469</v>
      </c>
      <c r="E149" s="84" t="s">
        <v>470</v>
      </c>
      <c r="F149" s="84" t="s">
        <v>562</v>
      </c>
      <c r="G149" s="84" t="s">
        <v>563</v>
      </c>
      <c r="H149" s="84" t="s">
        <v>564</v>
      </c>
      <c r="I149" s="84" t="s">
        <v>565</v>
      </c>
      <c r="J149" s="130" t="s">
        <v>26</v>
      </c>
      <c r="K149" s="130" t="s">
        <v>247</v>
      </c>
      <c r="L149" s="84" t="s">
        <v>565</v>
      </c>
      <c r="M149" s="84">
        <v>346</v>
      </c>
      <c r="N149" s="76">
        <v>0</v>
      </c>
      <c r="O149" s="130">
        <v>0</v>
      </c>
      <c r="P149" s="61" t="str" cm="1">
        <f t="array" ref="P149">+_xlfn.IFS(O149&gt;N149,"Mayor",O149=N149,"Igual",O149&lt;N149,"menor")</f>
        <v>Igual</v>
      </c>
      <c r="Q149" s="133" t="s">
        <v>485</v>
      </c>
      <c r="R149" s="130" t="s">
        <v>566</v>
      </c>
      <c r="S149" s="130" t="s">
        <v>48</v>
      </c>
      <c r="T149" s="141" t="s">
        <v>548</v>
      </c>
      <c r="U149" s="140"/>
    </row>
    <row r="150" spans="1:21" ht="72.5" x14ac:dyDescent="0.35">
      <c r="A150" s="156" t="s">
        <v>539</v>
      </c>
      <c r="B150" s="131" t="s">
        <v>540</v>
      </c>
      <c r="C150" s="84" t="s">
        <v>866</v>
      </c>
      <c r="D150" s="84" t="s">
        <v>469</v>
      </c>
      <c r="E150" s="84" t="s">
        <v>470</v>
      </c>
      <c r="F150" s="84" t="s">
        <v>562</v>
      </c>
      <c r="G150" s="84" t="s">
        <v>563</v>
      </c>
      <c r="H150" s="84" t="s">
        <v>564</v>
      </c>
      <c r="I150" s="84" t="s">
        <v>567</v>
      </c>
      <c r="J150" s="130" t="s">
        <v>26</v>
      </c>
      <c r="K150" s="130" t="s">
        <v>247</v>
      </c>
      <c r="L150" s="84" t="s">
        <v>567</v>
      </c>
      <c r="M150" s="84">
        <v>1</v>
      </c>
      <c r="N150" s="76">
        <v>0</v>
      </c>
      <c r="O150" s="142">
        <v>0</v>
      </c>
      <c r="P150" s="61" t="str" cm="1">
        <f t="array" ref="P150">+_xlfn.IFS(O150&gt;N150,"Mayor",O150=N150,"Igual",O150&lt;N150,"menor")</f>
        <v>Igual</v>
      </c>
      <c r="Q150" s="143" t="s">
        <v>475</v>
      </c>
      <c r="R150" s="142" t="s">
        <v>568</v>
      </c>
      <c r="S150" s="142" t="s">
        <v>48</v>
      </c>
      <c r="T150" s="142" t="s">
        <v>569</v>
      </c>
      <c r="U150" s="142"/>
    </row>
    <row r="151" spans="1:21" ht="72.5" x14ac:dyDescent="0.35">
      <c r="A151" s="156" t="s">
        <v>539</v>
      </c>
      <c r="B151" s="131" t="s">
        <v>540</v>
      </c>
      <c r="C151" s="84" t="s">
        <v>866</v>
      </c>
      <c r="D151" s="84" t="s">
        <v>469</v>
      </c>
      <c r="E151" s="84" t="s">
        <v>470</v>
      </c>
      <c r="F151" s="84" t="s">
        <v>562</v>
      </c>
      <c r="G151" s="84" t="s">
        <v>563</v>
      </c>
      <c r="H151" s="84" t="s">
        <v>564</v>
      </c>
      <c r="I151" s="84" t="s">
        <v>570</v>
      </c>
      <c r="J151" s="130" t="s">
        <v>26</v>
      </c>
      <c r="K151" s="130" t="s">
        <v>247</v>
      </c>
      <c r="L151" s="84" t="s">
        <v>570</v>
      </c>
      <c r="M151" s="84">
        <v>1</v>
      </c>
      <c r="N151" s="76">
        <v>0</v>
      </c>
      <c r="O151" s="142">
        <v>0</v>
      </c>
      <c r="P151" s="61" t="str" cm="1">
        <f t="array" ref="P151">+_xlfn.IFS(O151&gt;N151,"Mayor",O151=N151,"Igual",O151&lt;N151,"menor")</f>
        <v>Igual</v>
      </c>
      <c r="Q151" s="143" t="s">
        <v>475</v>
      </c>
      <c r="R151" s="142" t="s">
        <v>568</v>
      </c>
      <c r="S151" s="142" t="s">
        <v>48</v>
      </c>
      <c r="T151" s="142" t="s">
        <v>569</v>
      </c>
      <c r="U151" s="142"/>
    </row>
    <row r="152" spans="1:21" ht="72.5" x14ac:dyDescent="0.35">
      <c r="A152" s="156" t="s">
        <v>539</v>
      </c>
      <c r="B152" s="131" t="s">
        <v>540</v>
      </c>
      <c r="C152" s="84" t="s">
        <v>866</v>
      </c>
      <c r="D152" s="84" t="s">
        <v>469</v>
      </c>
      <c r="E152" s="84" t="s">
        <v>470</v>
      </c>
      <c r="F152" s="84" t="s">
        <v>571</v>
      </c>
      <c r="G152" s="84" t="s">
        <v>572</v>
      </c>
      <c r="H152" s="84" t="s">
        <v>571</v>
      </c>
      <c r="I152" s="84" t="s">
        <v>573</v>
      </c>
      <c r="J152" s="130" t="s">
        <v>26</v>
      </c>
      <c r="K152" s="130" t="s">
        <v>247</v>
      </c>
      <c r="L152" s="84" t="s">
        <v>574</v>
      </c>
      <c r="M152" s="84">
        <v>11000</v>
      </c>
      <c r="N152" s="76">
        <v>0</v>
      </c>
      <c r="O152" s="142">
        <v>0</v>
      </c>
      <c r="P152" s="61" t="str" cm="1">
        <f t="array" ref="P152">+_xlfn.IFS(O152&gt;N152,"Mayor",O152=N152,"Igual",O152&lt;N152,"menor")</f>
        <v>Igual</v>
      </c>
      <c r="Q152" s="143" t="s">
        <v>475</v>
      </c>
      <c r="R152" s="142" t="s">
        <v>568</v>
      </c>
      <c r="S152" s="142" t="s">
        <v>48</v>
      </c>
      <c r="T152" s="142" t="s">
        <v>569</v>
      </c>
      <c r="U152" s="142"/>
    </row>
    <row r="153" spans="1:21" ht="72.5" x14ac:dyDescent="0.35">
      <c r="A153" s="156" t="s">
        <v>539</v>
      </c>
      <c r="B153" s="131" t="s">
        <v>540</v>
      </c>
      <c r="C153" s="84" t="s">
        <v>866</v>
      </c>
      <c r="D153" s="84" t="s">
        <v>469</v>
      </c>
      <c r="E153" s="84" t="s">
        <v>470</v>
      </c>
      <c r="F153" s="84" t="s">
        <v>571</v>
      </c>
      <c r="G153" s="84" t="s">
        <v>572</v>
      </c>
      <c r="H153" s="84" t="s">
        <v>571</v>
      </c>
      <c r="I153" s="84" t="s">
        <v>575</v>
      </c>
      <c r="J153" s="130" t="s">
        <v>26</v>
      </c>
      <c r="K153" s="130" t="s">
        <v>247</v>
      </c>
      <c r="L153" s="84" t="s">
        <v>576</v>
      </c>
      <c r="M153" s="84">
        <v>80000</v>
      </c>
      <c r="N153" s="130">
        <v>0.25</v>
      </c>
      <c r="O153" s="142">
        <v>0</v>
      </c>
      <c r="P153" s="61" t="str" cm="1">
        <f t="array" ref="P153">+_xlfn.IFS(O153&gt;N153,"Mayor",O153=N153,"Igual",O153&lt;N153,"menor")</f>
        <v>menor</v>
      </c>
      <c r="Q153" s="143" t="s">
        <v>475</v>
      </c>
      <c r="R153" s="142" t="s">
        <v>568</v>
      </c>
      <c r="S153" s="142" t="s">
        <v>48</v>
      </c>
      <c r="T153" s="142" t="s">
        <v>569</v>
      </c>
      <c r="U153" s="142"/>
    </row>
    <row r="154" spans="1:21" ht="72.5" x14ac:dyDescent="0.35">
      <c r="A154" s="156" t="s">
        <v>539</v>
      </c>
      <c r="B154" s="131" t="s">
        <v>540</v>
      </c>
      <c r="C154" s="84" t="s">
        <v>866</v>
      </c>
      <c r="D154" s="84" t="s">
        <v>469</v>
      </c>
      <c r="E154" s="84" t="s">
        <v>470</v>
      </c>
      <c r="F154" s="84" t="s">
        <v>562</v>
      </c>
      <c r="G154" s="84" t="s">
        <v>563</v>
      </c>
      <c r="H154" s="84" t="s">
        <v>577</v>
      </c>
      <c r="I154" s="84" t="s">
        <v>578</v>
      </c>
      <c r="J154" s="130" t="s">
        <v>26</v>
      </c>
      <c r="K154" s="130" t="s">
        <v>247</v>
      </c>
      <c r="L154" s="84" t="s">
        <v>578</v>
      </c>
      <c r="M154" s="84">
        <v>120</v>
      </c>
      <c r="N154" s="130">
        <v>0.25</v>
      </c>
      <c r="O154" s="133">
        <v>0.16666666666666666</v>
      </c>
      <c r="P154" s="61" t="str" cm="1">
        <f t="array" ref="P154">+_xlfn.IFS(O154&gt;N154,"Mayor",O154=N154,"Igual",O154&lt;N154,"menor")</f>
        <v>menor</v>
      </c>
      <c r="Q154" s="133" t="s">
        <v>475</v>
      </c>
      <c r="R154" s="130" t="s">
        <v>579</v>
      </c>
      <c r="S154" s="130" t="s">
        <v>48</v>
      </c>
      <c r="T154" s="141" t="s">
        <v>548</v>
      </c>
      <c r="U154" s="140"/>
    </row>
    <row r="155" spans="1:21" ht="409.5" x14ac:dyDescent="0.35">
      <c r="A155" s="156" t="s">
        <v>580</v>
      </c>
      <c r="B155" s="131" t="s">
        <v>540</v>
      </c>
      <c r="C155" s="84" t="s">
        <v>866</v>
      </c>
      <c r="D155" s="84" t="s">
        <v>48</v>
      </c>
      <c r="E155" s="84" t="s">
        <v>470</v>
      </c>
      <c r="F155" s="84" t="s">
        <v>571</v>
      </c>
      <c r="G155" s="84" t="s">
        <v>572</v>
      </c>
      <c r="H155" s="84" t="s">
        <v>581</v>
      </c>
      <c r="I155" s="84" t="s">
        <v>582</v>
      </c>
      <c r="J155" s="130" t="s">
        <v>26</v>
      </c>
      <c r="K155" s="5" t="s">
        <v>27</v>
      </c>
      <c r="L155" s="84" t="s">
        <v>583</v>
      </c>
      <c r="M155" s="84">
        <v>5</v>
      </c>
      <c r="N155" s="76">
        <v>0</v>
      </c>
      <c r="O155" s="134">
        <v>0.2</v>
      </c>
      <c r="P155" s="61" t="str" cm="1">
        <f t="array" ref="P155">+_xlfn.IFS(O155&gt;N155,"Mayor",O155=N155,"Igual",O155&lt;N155,"menor")</f>
        <v>Mayor</v>
      </c>
      <c r="Q155" s="106" t="s">
        <v>515</v>
      </c>
      <c r="R155" s="106" t="s">
        <v>584</v>
      </c>
      <c r="S155" s="106" t="s">
        <v>100</v>
      </c>
      <c r="T155" s="106" t="s">
        <v>585</v>
      </c>
      <c r="U155" s="106"/>
    </row>
    <row r="156" spans="1:21" ht="56" x14ac:dyDescent="0.35">
      <c r="A156" s="156" t="s">
        <v>580</v>
      </c>
      <c r="B156" s="131" t="s">
        <v>540</v>
      </c>
      <c r="C156" s="84" t="s">
        <v>866</v>
      </c>
      <c r="D156" s="84" t="s">
        <v>469</v>
      </c>
      <c r="E156" s="84" t="s">
        <v>470</v>
      </c>
      <c r="F156" s="84" t="s">
        <v>541</v>
      </c>
      <c r="G156" s="84" t="s">
        <v>587</v>
      </c>
      <c r="H156" s="84" t="s">
        <v>588</v>
      </c>
      <c r="I156" s="84" t="s">
        <v>589</v>
      </c>
      <c r="J156" s="130" t="s">
        <v>26</v>
      </c>
      <c r="K156" s="5" t="s">
        <v>27</v>
      </c>
      <c r="L156" s="84" t="s">
        <v>589</v>
      </c>
      <c r="M156" s="84">
        <v>4</v>
      </c>
      <c r="N156" s="76">
        <v>0</v>
      </c>
      <c r="O156" s="106">
        <v>0</v>
      </c>
      <c r="P156" s="61" t="str" cm="1">
        <f t="array" ref="P156">+_xlfn.IFS(O156&gt;N156,"Mayor",O156=N156,"Igual",O156&lt;N156,"menor")</f>
        <v>Igual</v>
      </c>
      <c r="Q156" s="106" t="s">
        <v>485</v>
      </c>
      <c r="R156" s="106"/>
      <c r="S156" s="106"/>
      <c r="T156" s="106"/>
      <c r="U156" s="106"/>
    </row>
    <row r="157" spans="1:21" ht="182" x14ac:dyDescent="0.35">
      <c r="A157" s="156" t="s">
        <v>580</v>
      </c>
      <c r="B157" s="131" t="s">
        <v>590</v>
      </c>
      <c r="C157" s="84" t="s">
        <v>866</v>
      </c>
      <c r="D157" s="84" t="s">
        <v>469</v>
      </c>
      <c r="E157" s="84" t="s">
        <v>470</v>
      </c>
      <c r="F157" s="84" t="s">
        <v>591</v>
      </c>
      <c r="G157" s="84" t="s">
        <v>592</v>
      </c>
      <c r="H157" s="84" t="s">
        <v>593</v>
      </c>
      <c r="I157" s="84" t="s">
        <v>594</v>
      </c>
      <c r="J157" s="130" t="s">
        <v>26</v>
      </c>
      <c r="K157" s="130" t="s">
        <v>114</v>
      </c>
      <c r="L157" s="84" t="s">
        <v>594</v>
      </c>
      <c r="M157" s="123">
        <v>1</v>
      </c>
      <c r="N157" s="76">
        <v>0</v>
      </c>
      <c r="O157" s="139">
        <v>0.15</v>
      </c>
      <c r="P157" s="61" t="str" cm="1">
        <f t="array" ref="P157">+_xlfn.IFS(O157&gt;N157,"Mayor",O157=N157,"Igual",O157&lt;N157,"menor")</f>
        <v>Mayor</v>
      </c>
      <c r="Q157" s="106" t="s">
        <v>515</v>
      </c>
      <c r="R157" s="106" t="s">
        <v>596</v>
      </c>
      <c r="S157" s="106" t="s">
        <v>48</v>
      </c>
      <c r="T157" s="106" t="s">
        <v>48</v>
      </c>
      <c r="U157" s="106"/>
    </row>
    <row r="158" spans="1:21" ht="112" x14ac:dyDescent="0.35">
      <c r="A158" s="156" t="s">
        <v>580</v>
      </c>
      <c r="B158" s="131" t="s">
        <v>590</v>
      </c>
      <c r="C158" s="84" t="s">
        <v>866</v>
      </c>
      <c r="D158" s="84" t="s">
        <v>469</v>
      </c>
      <c r="E158" s="84" t="s">
        <v>470</v>
      </c>
      <c r="F158" s="84" t="s">
        <v>541</v>
      </c>
      <c r="G158" s="84" t="s">
        <v>542</v>
      </c>
      <c r="H158" s="84" t="s">
        <v>597</v>
      </c>
      <c r="I158" s="84" t="s">
        <v>598</v>
      </c>
      <c r="J158" s="130" t="s">
        <v>868</v>
      </c>
      <c r="K158" s="5" t="s">
        <v>27</v>
      </c>
      <c r="L158" s="84" t="s">
        <v>598</v>
      </c>
      <c r="M158" s="123">
        <v>1</v>
      </c>
      <c r="N158" s="76">
        <v>0</v>
      </c>
      <c r="O158" s="134">
        <v>1</v>
      </c>
      <c r="P158" s="61" t="str" cm="1">
        <f t="array" ref="P158">+_xlfn.IFS(O158&gt;N158,"Mayor",O158=N158,"Igual",O158&lt;N158,"menor")</f>
        <v>Mayor</v>
      </c>
      <c r="Q158" s="106" t="s">
        <v>515</v>
      </c>
      <c r="R158" s="106" t="s">
        <v>599</v>
      </c>
      <c r="S158" s="106" t="s">
        <v>48</v>
      </c>
      <c r="T158" s="106"/>
      <c r="U158" s="106"/>
    </row>
    <row r="159" spans="1:21" ht="112" x14ac:dyDescent="0.35">
      <c r="A159" s="156" t="s">
        <v>580</v>
      </c>
      <c r="B159" s="131" t="s">
        <v>590</v>
      </c>
      <c r="C159" s="84" t="s">
        <v>866</v>
      </c>
      <c r="D159" s="84" t="s">
        <v>469</v>
      </c>
      <c r="E159" s="84" t="s">
        <v>470</v>
      </c>
      <c r="F159" s="84" t="s">
        <v>541</v>
      </c>
      <c r="G159" s="84" t="s">
        <v>542</v>
      </c>
      <c r="H159" s="84" t="s">
        <v>597</v>
      </c>
      <c r="I159" s="84" t="s">
        <v>600</v>
      </c>
      <c r="J159" s="130" t="s">
        <v>868</v>
      </c>
      <c r="K159" s="5" t="s">
        <v>27</v>
      </c>
      <c r="L159" s="84" t="s">
        <v>600</v>
      </c>
      <c r="M159" s="123">
        <v>1</v>
      </c>
      <c r="N159" s="123">
        <v>0.33</v>
      </c>
      <c r="O159" s="139">
        <v>0.33</v>
      </c>
      <c r="P159" s="61" t="str" cm="1">
        <f t="array" ref="P159">+_xlfn.IFS(O159&gt;N159,"Mayor",O159=N159,"Igual",O159&lt;N159,"menor")</f>
        <v>Igual</v>
      </c>
      <c r="Q159" s="106" t="s">
        <v>515</v>
      </c>
      <c r="R159" s="106" t="s">
        <v>601</v>
      </c>
      <c r="S159" s="106" t="s">
        <v>48</v>
      </c>
      <c r="T159" s="106"/>
      <c r="U159" s="106"/>
    </row>
    <row r="160" spans="1:21" ht="112" x14ac:dyDescent="0.35">
      <c r="A160" s="156" t="s">
        <v>580</v>
      </c>
      <c r="B160" s="131" t="s">
        <v>540</v>
      </c>
      <c r="C160" s="84" t="s">
        <v>866</v>
      </c>
      <c r="D160" s="84" t="s">
        <v>602</v>
      </c>
      <c r="E160" s="84" t="s">
        <v>470</v>
      </c>
      <c r="F160" s="84" t="s">
        <v>562</v>
      </c>
      <c r="G160" s="84" t="s">
        <v>603</v>
      </c>
      <c r="H160" s="84" t="s">
        <v>604</v>
      </c>
      <c r="I160" s="84" t="s">
        <v>605</v>
      </c>
      <c r="J160" s="130" t="s">
        <v>868</v>
      </c>
      <c r="K160" s="5" t="s">
        <v>27</v>
      </c>
      <c r="L160" s="84" t="s">
        <v>605</v>
      </c>
      <c r="M160" s="123">
        <v>1</v>
      </c>
      <c r="N160" s="137">
        <v>0.5</v>
      </c>
      <c r="O160" s="136">
        <v>0.4</v>
      </c>
      <c r="P160" s="61" t="str" cm="1">
        <f t="array" ref="P160">+_xlfn.IFS(O160&gt;N160,"Mayor",O160=N160,"Igual",O160&lt;N160,"menor")</f>
        <v>menor</v>
      </c>
      <c r="Q160" s="106" t="s">
        <v>475</v>
      </c>
      <c r="R160" s="106" t="s">
        <v>606</v>
      </c>
      <c r="S160" s="106" t="s">
        <v>100</v>
      </c>
      <c r="T160" s="106" t="s">
        <v>607</v>
      </c>
      <c r="U160" s="106"/>
    </row>
    <row r="161" spans="1:21" ht="168" x14ac:dyDescent="0.35">
      <c r="A161" s="156" t="s">
        <v>580</v>
      </c>
      <c r="B161" s="131" t="s">
        <v>540</v>
      </c>
      <c r="C161" s="84" t="s">
        <v>866</v>
      </c>
      <c r="D161" s="84" t="s">
        <v>602</v>
      </c>
      <c r="E161" s="84" t="s">
        <v>470</v>
      </c>
      <c r="F161" s="84" t="s">
        <v>541</v>
      </c>
      <c r="G161" s="84" t="s">
        <v>542</v>
      </c>
      <c r="H161" s="84" t="s">
        <v>609</v>
      </c>
      <c r="I161" s="84" t="s">
        <v>610</v>
      </c>
      <c r="J161" s="130" t="s">
        <v>868</v>
      </c>
      <c r="K161" s="130" t="s">
        <v>45</v>
      </c>
      <c r="L161" s="84" t="s">
        <v>610</v>
      </c>
      <c r="M161" s="123">
        <v>1</v>
      </c>
      <c r="N161" s="137">
        <v>0.25</v>
      </c>
      <c r="O161" s="136">
        <v>0.25</v>
      </c>
      <c r="P161" s="61" t="str" cm="1">
        <f t="array" ref="P161">+_xlfn.IFS(O161&gt;N161,"Mayor",O161=N161,"Igual",O161&lt;N161,"menor")</f>
        <v>Igual</v>
      </c>
      <c r="Q161" s="106" t="s">
        <v>515</v>
      </c>
      <c r="R161" s="106" t="s">
        <v>612</v>
      </c>
      <c r="S161" s="106" t="s">
        <v>48</v>
      </c>
      <c r="T161" s="106" t="s">
        <v>48</v>
      </c>
      <c r="U161" s="106"/>
    </row>
    <row r="162" spans="1:21" ht="294" x14ac:dyDescent="0.35">
      <c r="A162" s="156" t="s">
        <v>614</v>
      </c>
      <c r="B162" s="130" t="s">
        <v>869</v>
      </c>
      <c r="C162" s="84" t="s">
        <v>866</v>
      </c>
      <c r="D162" s="84" t="s">
        <v>48</v>
      </c>
      <c r="E162" s="84" t="s">
        <v>48</v>
      </c>
      <c r="F162" s="84" t="s">
        <v>48</v>
      </c>
      <c r="G162" s="84" t="s">
        <v>48</v>
      </c>
      <c r="H162" s="84" t="s">
        <v>615</v>
      </c>
      <c r="I162" s="84" t="s">
        <v>616</v>
      </c>
      <c r="J162" s="130" t="s">
        <v>26</v>
      </c>
      <c r="K162" s="130" t="s">
        <v>45</v>
      </c>
      <c r="L162" s="84" t="s">
        <v>616</v>
      </c>
      <c r="M162" s="84">
        <v>4</v>
      </c>
      <c r="N162" s="76">
        <v>0</v>
      </c>
      <c r="O162" s="106">
        <v>0</v>
      </c>
      <c r="P162" s="61" t="str" cm="1">
        <f t="array" ref="P162">+_xlfn.IFS(O162&gt;N162,"Mayor",O162=N162,"Igual",O162&lt;N162,"menor")</f>
        <v>Igual</v>
      </c>
      <c r="Q162" s="106" t="s">
        <v>485</v>
      </c>
      <c r="R162" s="106" t="s">
        <v>617</v>
      </c>
      <c r="S162" s="106"/>
      <c r="T162" s="106"/>
      <c r="U162" s="106"/>
    </row>
    <row r="163" spans="1:21" ht="126" x14ac:dyDescent="0.35">
      <c r="A163" s="156" t="s">
        <v>614</v>
      </c>
      <c r="B163" s="130" t="s">
        <v>869</v>
      </c>
      <c r="C163" s="84" t="s">
        <v>866</v>
      </c>
      <c r="D163" s="84" t="s">
        <v>48</v>
      </c>
      <c r="E163" s="84" t="s">
        <v>48</v>
      </c>
      <c r="F163" s="84" t="s">
        <v>48</v>
      </c>
      <c r="G163" s="84" t="s">
        <v>48</v>
      </c>
      <c r="H163" s="84" t="s">
        <v>618</v>
      </c>
      <c r="I163" s="84" t="s">
        <v>619</v>
      </c>
      <c r="J163" s="130" t="s">
        <v>870</v>
      </c>
      <c r="K163" s="130" t="s">
        <v>45</v>
      </c>
      <c r="L163" s="84" t="s">
        <v>619</v>
      </c>
      <c r="M163" s="84">
        <v>8</v>
      </c>
      <c r="N163" s="84">
        <v>0.25</v>
      </c>
      <c r="O163" s="106">
        <v>0.25</v>
      </c>
      <c r="P163" s="61" t="str" cm="1">
        <f t="array" ref="P163">+_xlfn.IFS(O163&gt;N163,"Mayor",O163=N163,"Igual",O163&lt;N163,"menor")</f>
        <v>Igual</v>
      </c>
      <c r="Q163" s="106" t="s">
        <v>515</v>
      </c>
      <c r="R163" s="106" t="s">
        <v>620</v>
      </c>
      <c r="S163" s="106"/>
      <c r="T163" s="106"/>
      <c r="U163" s="106"/>
    </row>
    <row r="164" spans="1:21" ht="87" x14ac:dyDescent="0.35">
      <c r="A164" s="156" t="s">
        <v>614</v>
      </c>
      <c r="B164" s="130" t="s">
        <v>869</v>
      </c>
      <c r="C164" s="84" t="s">
        <v>866</v>
      </c>
      <c r="D164" s="84" t="s">
        <v>48</v>
      </c>
      <c r="E164" s="84" t="s">
        <v>48</v>
      </c>
      <c r="F164" s="84" t="s">
        <v>48</v>
      </c>
      <c r="G164" s="84" t="s">
        <v>48</v>
      </c>
      <c r="H164" s="84" t="s">
        <v>621</v>
      </c>
      <c r="I164" s="84" t="s">
        <v>622</v>
      </c>
      <c r="J164" s="130" t="s">
        <v>26</v>
      </c>
      <c r="K164" s="130" t="s">
        <v>45</v>
      </c>
      <c r="L164" s="84" t="s">
        <v>622</v>
      </c>
      <c r="M164" s="84">
        <v>5</v>
      </c>
      <c r="N164" s="84">
        <v>0.2</v>
      </c>
      <c r="O164" s="106">
        <v>0.4</v>
      </c>
      <c r="P164" s="61" t="str" cm="1">
        <f t="array" ref="P164">+_xlfn.IFS(O164&gt;N164,"Mayor",O164=N164,"Igual",O164&lt;N164,"menor")</f>
        <v>Mayor</v>
      </c>
      <c r="Q164" s="106" t="s">
        <v>515</v>
      </c>
      <c r="R164" s="106" t="s">
        <v>623</v>
      </c>
      <c r="S164" s="106"/>
      <c r="T164" s="106"/>
      <c r="U164" s="106"/>
    </row>
    <row r="165" spans="1:21" ht="87" x14ac:dyDescent="0.35">
      <c r="A165" s="156" t="s">
        <v>614</v>
      </c>
      <c r="B165" s="130" t="s">
        <v>869</v>
      </c>
      <c r="C165" s="84" t="s">
        <v>866</v>
      </c>
      <c r="D165" s="84" t="s">
        <v>48</v>
      </c>
      <c r="E165" s="84" t="s">
        <v>48</v>
      </c>
      <c r="F165" s="84" t="s">
        <v>48</v>
      </c>
      <c r="G165" s="84" t="s">
        <v>48</v>
      </c>
      <c r="H165" s="84" t="s">
        <v>621</v>
      </c>
      <c r="I165" s="84" t="s">
        <v>624</v>
      </c>
      <c r="J165" s="130" t="s">
        <v>26</v>
      </c>
      <c r="K165" s="130" t="s">
        <v>45</v>
      </c>
      <c r="L165" s="84" t="s">
        <v>624</v>
      </c>
      <c r="M165" s="84">
        <v>9</v>
      </c>
      <c r="N165" s="84">
        <v>0.1111111111111111</v>
      </c>
      <c r="O165" s="106">
        <v>0.22222222222222221</v>
      </c>
      <c r="P165" s="61" t="str" cm="1">
        <f t="array" ref="P165">+_xlfn.IFS(O165&gt;N165,"Mayor",O165=N165,"Igual",O165&lt;N165,"menor")</f>
        <v>Mayor</v>
      </c>
      <c r="Q165" s="106" t="s">
        <v>515</v>
      </c>
      <c r="R165" s="106" t="s">
        <v>625</v>
      </c>
      <c r="S165" s="106"/>
      <c r="T165" s="106"/>
      <c r="U165" s="106"/>
    </row>
    <row r="166" spans="1:21" ht="266" x14ac:dyDescent="0.35">
      <c r="A166" s="156" t="s">
        <v>614</v>
      </c>
      <c r="B166" s="130" t="s">
        <v>869</v>
      </c>
      <c r="C166" s="84" t="s">
        <v>866</v>
      </c>
      <c r="D166" s="84" t="s">
        <v>48</v>
      </c>
      <c r="E166" s="84" t="s">
        <v>48</v>
      </c>
      <c r="F166" s="84" t="s">
        <v>48</v>
      </c>
      <c r="G166" s="84" t="s">
        <v>48</v>
      </c>
      <c r="H166" s="84" t="s">
        <v>621</v>
      </c>
      <c r="I166" s="84" t="s">
        <v>626</v>
      </c>
      <c r="J166" s="130" t="s">
        <v>44</v>
      </c>
      <c r="K166" s="130" t="s">
        <v>45</v>
      </c>
      <c r="L166" s="84" t="s">
        <v>626</v>
      </c>
      <c r="M166" s="84">
        <v>20</v>
      </c>
      <c r="N166" s="84">
        <v>0.15</v>
      </c>
      <c r="O166" s="106">
        <v>0.39999999999999997</v>
      </c>
      <c r="P166" s="61" t="str" cm="1">
        <f t="array" ref="P166">+_xlfn.IFS(O166&gt;N166,"Mayor",O166=N166,"Igual",O166&lt;N166,"menor")</f>
        <v>Mayor</v>
      </c>
      <c r="Q166" s="106" t="s">
        <v>515</v>
      </c>
      <c r="R166" s="106" t="s">
        <v>627</v>
      </c>
      <c r="S166" s="106"/>
      <c r="T166" s="106"/>
      <c r="U166" s="106"/>
    </row>
    <row r="167" spans="1:21" ht="182" x14ac:dyDescent="0.35">
      <c r="A167" s="156" t="s">
        <v>614</v>
      </c>
      <c r="B167" s="130" t="s">
        <v>869</v>
      </c>
      <c r="C167" s="84" t="s">
        <v>866</v>
      </c>
      <c r="D167" s="84" t="s">
        <v>48</v>
      </c>
      <c r="E167" s="84" t="s">
        <v>470</v>
      </c>
      <c r="F167" s="84" t="s">
        <v>48</v>
      </c>
      <c r="G167" s="84" t="s">
        <v>48</v>
      </c>
      <c r="H167" s="84" t="s">
        <v>628</v>
      </c>
      <c r="I167" s="84" t="s">
        <v>629</v>
      </c>
      <c r="J167" s="130" t="s">
        <v>26</v>
      </c>
      <c r="K167" s="130" t="s">
        <v>45</v>
      </c>
      <c r="L167" s="84" t="s">
        <v>629</v>
      </c>
      <c r="M167" s="135">
        <v>1</v>
      </c>
      <c r="N167" s="76">
        <v>0</v>
      </c>
      <c r="O167" s="134">
        <v>0.1</v>
      </c>
      <c r="P167" s="61" t="str" cm="1">
        <f t="array" ref="P167">+_xlfn.IFS(O167&gt;N167,"Mayor",O167=N167,"Igual",O167&lt;N167,"menor")</f>
        <v>Mayor</v>
      </c>
      <c r="Q167" s="106" t="s">
        <v>515</v>
      </c>
      <c r="R167" s="106" t="s">
        <v>630</v>
      </c>
      <c r="S167" s="106"/>
      <c r="T167" s="106"/>
      <c r="U167" s="106"/>
    </row>
    <row r="168" spans="1:21" ht="101.5" x14ac:dyDescent="0.35">
      <c r="A168" s="156" t="s">
        <v>631</v>
      </c>
      <c r="B168" s="130" t="s">
        <v>871</v>
      </c>
      <c r="C168" s="84" t="s">
        <v>866</v>
      </c>
      <c r="D168" s="84" t="s">
        <v>469</v>
      </c>
      <c r="E168" s="84" t="s">
        <v>632</v>
      </c>
      <c r="F168" s="84" t="s">
        <v>633</v>
      </c>
      <c r="G168" s="84" t="s">
        <v>634</v>
      </c>
      <c r="H168" s="84" t="s">
        <v>635</v>
      </c>
      <c r="I168" s="84" t="s">
        <v>636</v>
      </c>
      <c r="J168" s="130" t="s">
        <v>44</v>
      </c>
      <c r="K168" s="130" t="s">
        <v>45</v>
      </c>
      <c r="L168" s="84" t="s">
        <v>637</v>
      </c>
      <c r="M168" s="84">
        <v>6</v>
      </c>
      <c r="N168" s="76">
        <v>0</v>
      </c>
      <c r="O168" s="132">
        <v>0</v>
      </c>
      <c r="P168" s="61" t="str" cm="1">
        <f t="array" ref="P168">+_xlfn.IFS(O168&gt;N168,"Mayor",O168=N168,"Igual",O168&lt;N168,"menor")</f>
        <v>Igual</v>
      </c>
      <c r="Q168" s="133" t="s">
        <v>485</v>
      </c>
      <c r="R168" s="132" t="s">
        <v>638</v>
      </c>
      <c r="S168" s="130" t="s">
        <v>48</v>
      </c>
      <c r="T168" s="132" t="s">
        <v>639</v>
      </c>
      <c r="U168" s="132"/>
    </row>
    <row r="169" spans="1:21" ht="101.5" x14ac:dyDescent="0.35">
      <c r="A169" s="156" t="s">
        <v>631</v>
      </c>
      <c r="B169" s="130" t="s">
        <v>871</v>
      </c>
      <c r="C169" s="84" t="s">
        <v>866</v>
      </c>
      <c r="D169" s="84" t="s">
        <v>469</v>
      </c>
      <c r="E169" s="84" t="s">
        <v>632</v>
      </c>
      <c r="F169" s="84" t="s">
        <v>633</v>
      </c>
      <c r="G169" s="84" t="s">
        <v>634</v>
      </c>
      <c r="H169" s="84" t="s">
        <v>635</v>
      </c>
      <c r="I169" s="84" t="s">
        <v>641</v>
      </c>
      <c r="J169" s="130" t="s">
        <v>44</v>
      </c>
      <c r="K169" s="130" t="s">
        <v>45</v>
      </c>
      <c r="L169" s="84" t="s">
        <v>642</v>
      </c>
      <c r="M169" s="84">
        <v>6</v>
      </c>
      <c r="N169" s="76">
        <v>0</v>
      </c>
      <c r="O169" s="132">
        <v>0</v>
      </c>
      <c r="P169" s="61" t="str" cm="1">
        <f t="array" ref="P169">+_xlfn.IFS(O169&gt;N169,"Mayor",O169=N169,"Igual",O169&lt;N169,"menor")</f>
        <v>Igual</v>
      </c>
      <c r="Q169" s="133" t="s">
        <v>485</v>
      </c>
      <c r="R169" s="132" t="s">
        <v>638</v>
      </c>
      <c r="S169" s="130" t="s">
        <v>48</v>
      </c>
      <c r="T169" s="132" t="s">
        <v>639</v>
      </c>
      <c r="U169" s="132"/>
    </row>
    <row r="170" spans="1:21" ht="101.5" x14ac:dyDescent="0.35">
      <c r="A170" s="156" t="s">
        <v>631</v>
      </c>
      <c r="B170" s="130" t="s">
        <v>871</v>
      </c>
      <c r="C170" s="84" t="s">
        <v>866</v>
      </c>
      <c r="D170" s="84" t="s">
        <v>469</v>
      </c>
      <c r="E170" s="84" t="s">
        <v>632</v>
      </c>
      <c r="F170" s="84" t="s">
        <v>633</v>
      </c>
      <c r="G170" s="84" t="s">
        <v>634</v>
      </c>
      <c r="H170" s="84" t="s">
        <v>635</v>
      </c>
      <c r="I170" s="84" t="s">
        <v>643</v>
      </c>
      <c r="J170" s="130" t="s">
        <v>44</v>
      </c>
      <c r="K170" s="130" t="s">
        <v>45</v>
      </c>
      <c r="L170" s="84" t="s">
        <v>644</v>
      </c>
      <c r="M170" s="84">
        <v>3</v>
      </c>
      <c r="N170" s="76">
        <v>0</v>
      </c>
      <c r="O170" s="132">
        <v>0</v>
      </c>
      <c r="P170" s="61" t="str" cm="1">
        <f t="array" ref="P170">+_xlfn.IFS(O170&gt;N170,"Mayor",O170=N170,"Igual",O170&lt;N170,"menor")</f>
        <v>Igual</v>
      </c>
      <c r="Q170" s="133" t="s">
        <v>485</v>
      </c>
      <c r="R170" s="132" t="s">
        <v>638</v>
      </c>
      <c r="S170" s="130" t="s">
        <v>48</v>
      </c>
      <c r="T170" s="132" t="s">
        <v>639</v>
      </c>
      <c r="U170" s="132"/>
    </row>
    <row r="171" spans="1:21" ht="101.5" x14ac:dyDescent="0.35">
      <c r="A171" s="156" t="s">
        <v>631</v>
      </c>
      <c r="B171" s="130" t="s">
        <v>871</v>
      </c>
      <c r="C171" s="84" t="s">
        <v>866</v>
      </c>
      <c r="D171" s="84" t="s">
        <v>469</v>
      </c>
      <c r="E171" s="84" t="s">
        <v>632</v>
      </c>
      <c r="F171" s="84" t="s">
        <v>633</v>
      </c>
      <c r="G171" s="84" t="s">
        <v>645</v>
      </c>
      <c r="H171" s="84" t="s">
        <v>635</v>
      </c>
      <c r="I171" s="84" t="s">
        <v>646</v>
      </c>
      <c r="J171" s="130" t="s">
        <v>44</v>
      </c>
      <c r="K171" s="130" t="s">
        <v>45</v>
      </c>
      <c r="L171" s="84" t="s">
        <v>647</v>
      </c>
      <c r="M171" s="84">
        <v>4</v>
      </c>
      <c r="N171" s="76">
        <v>0</v>
      </c>
      <c r="O171" s="132">
        <v>0</v>
      </c>
      <c r="P171" s="61" t="str" cm="1">
        <f t="array" ref="P171">+_xlfn.IFS(O171&gt;N171,"Mayor",O171=N171,"Igual",O171&lt;N171,"menor")</f>
        <v>Igual</v>
      </c>
      <c r="Q171" s="133" t="s">
        <v>485</v>
      </c>
      <c r="R171" s="132" t="s">
        <v>638</v>
      </c>
      <c r="S171" s="130" t="s">
        <v>48</v>
      </c>
      <c r="T171" s="132" t="s">
        <v>639</v>
      </c>
      <c r="U171" s="132"/>
    </row>
    <row r="172" spans="1:21" ht="101.5" x14ac:dyDescent="0.35">
      <c r="A172" s="156" t="s">
        <v>631</v>
      </c>
      <c r="B172" s="130" t="s">
        <v>871</v>
      </c>
      <c r="C172" s="84" t="s">
        <v>866</v>
      </c>
      <c r="D172" s="84" t="s">
        <v>469</v>
      </c>
      <c r="E172" s="84" t="s">
        <v>632</v>
      </c>
      <c r="F172" s="84" t="s">
        <v>633</v>
      </c>
      <c r="G172" s="84" t="s">
        <v>634</v>
      </c>
      <c r="H172" s="84" t="s">
        <v>648</v>
      </c>
      <c r="I172" s="84" t="s">
        <v>649</v>
      </c>
      <c r="J172" s="130" t="s">
        <v>44</v>
      </c>
      <c r="K172" s="5" t="s">
        <v>27</v>
      </c>
      <c r="L172" s="84" t="s">
        <v>650</v>
      </c>
      <c r="M172" s="84">
        <v>5</v>
      </c>
      <c r="N172" s="76">
        <v>0</v>
      </c>
      <c r="O172" s="132">
        <v>0</v>
      </c>
      <c r="P172" s="61" t="str" cm="1">
        <f t="array" ref="P172">+_xlfn.IFS(O172&gt;N172,"Mayor",O172=N172,"Igual",O172&lt;N172,"menor")</f>
        <v>Igual</v>
      </c>
      <c r="Q172" s="133" t="s">
        <v>485</v>
      </c>
      <c r="R172" s="132" t="s">
        <v>638</v>
      </c>
      <c r="S172" s="130" t="s">
        <v>48</v>
      </c>
      <c r="T172" s="132" t="s">
        <v>639</v>
      </c>
      <c r="U172" s="132"/>
    </row>
    <row r="173" spans="1:21" ht="101.5" x14ac:dyDescent="0.35">
      <c r="A173" s="156" t="s">
        <v>631</v>
      </c>
      <c r="B173" s="130" t="s">
        <v>871</v>
      </c>
      <c r="C173" s="84" t="s">
        <v>866</v>
      </c>
      <c r="D173" s="84" t="s">
        <v>469</v>
      </c>
      <c r="E173" s="84" t="s">
        <v>632</v>
      </c>
      <c r="F173" s="84" t="s">
        <v>633</v>
      </c>
      <c r="G173" s="84" t="s">
        <v>634</v>
      </c>
      <c r="H173" s="84" t="s">
        <v>648</v>
      </c>
      <c r="I173" s="84" t="s">
        <v>651</v>
      </c>
      <c r="J173" s="130" t="s">
        <v>44</v>
      </c>
      <c r="K173" s="5" t="s">
        <v>27</v>
      </c>
      <c r="L173" s="84" t="s">
        <v>652</v>
      </c>
      <c r="M173" s="84">
        <v>500</v>
      </c>
      <c r="N173" s="76">
        <v>0</v>
      </c>
      <c r="O173" s="132">
        <v>0</v>
      </c>
      <c r="P173" s="61" t="str" cm="1">
        <f t="array" ref="P173">+_xlfn.IFS(O173&gt;N173,"Mayor",O173=N173,"Igual",O173&lt;N173,"menor")</f>
        <v>Igual</v>
      </c>
      <c r="Q173" s="133" t="s">
        <v>485</v>
      </c>
      <c r="R173" s="132" t="s">
        <v>638</v>
      </c>
      <c r="S173" s="130" t="s">
        <v>48</v>
      </c>
      <c r="T173" s="132" t="s">
        <v>639</v>
      </c>
      <c r="U173" s="132"/>
    </row>
    <row r="174" spans="1:21" ht="126" x14ac:dyDescent="0.35">
      <c r="A174" s="156" t="s">
        <v>631</v>
      </c>
      <c r="B174" s="130" t="s">
        <v>871</v>
      </c>
      <c r="C174" s="84" t="s">
        <v>866</v>
      </c>
      <c r="D174" s="84" t="s">
        <v>469</v>
      </c>
      <c r="E174" s="84" t="s">
        <v>632</v>
      </c>
      <c r="F174" s="84" t="s">
        <v>633</v>
      </c>
      <c r="G174" s="84" t="s">
        <v>634</v>
      </c>
      <c r="H174" s="84" t="s">
        <v>653</v>
      </c>
      <c r="I174" s="84" t="s">
        <v>654</v>
      </c>
      <c r="J174" s="130" t="s">
        <v>44</v>
      </c>
      <c r="K174" s="130" t="s">
        <v>45</v>
      </c>
      <c r="L174" s="84" t="s">
        <v>655</v>
      </c>
      <c r="M174" s="84">
        <v>2</v>
      </c>
      <c r="N174" s="76">
        <v>0</v>
      </c>
      <c r="O174" s="132">
        <v>0</v>
      </c>
      <c r="P174" s="61" t="str" cm="1">
        <f t="array" ref="P174">+_xlfn.IFS(O174&gt;N174,"Mayor",O174=N174,"Igual",O174&lt;N174,"menor")</f>
        <v>Igual</v>
      </c>
      <c r="Q174" s="133" t="s">
        <v>485</v>
      </c>
      <c r="R174" s="132" t="s">
        <v>638</v>
      </c>
      <c r="S174" s="130" t="s">
        <v>48</v>
      </c>
      <c r="T174" s="132" t="s">
        <v>639</v>
      </c>
      <c r="U174" s="132"/>
    </row>
    <row r="175" spans="1:21" ht="126" x14ac:dyDescent="0.35">
      <c r="A175" s="156" t="s">
        <v>631</v>
      </c>
      <c r="B175" s="130" t="s">
        <v>871</v>
      </c>
      <c r="C175" s="84" t="s">
        <v>866</v>
      </c>
      <c r="D175" s="84" t="s">
        <v>469</v>
      </c>
      <c r="E175" s="84" t="s">
        <v>632</v>
      </c>
      <c r="F175" s="84" t="s">
        <v>633</v>
      </c>
      <c r="G175" s="84" t="s">
        <v>634</v>
      </c>
      <c r="H175" s="84" t="s">
        <v>653</v>
      </c>
      <c r="I175" s="84" t="s">
        <v>656</v>
      </c>
      <c r="J175" s="130" t="s">
        <v>44</v>
      </c>
      <c r="K175" s="130" t="s">
        <v>45</v>
      </c>
      <c r="L175" s="84" t="s">
        <v>657</v>
      </c>
      <c r="M175" s="84">
        <v>2</v>
      </c>
      <c r="N175" s="76">
        <v>0</v>
      </c>
      <c r="O175" s="132">
        <v>0</v>
      </c>
      <c r="P175" s="61" t="str" cm="1">
        <f t="array" ref="P175">+_xlfn.IFS(O175&gt;N175,"Mayor",O175=N175,"Igual",O175&lt;N175,"menor")</f>
        <v>Igual</v>
      </c>
      <c r="Q175" s="133" t="s">
        <v>485</v>
      </c>
      <c r="R175" s="132" t="s">
        <v>638</v>
      </c>
      <c r="S175" s="130" t="s">
        <v>48</v>
      </c>
      <c r="T175" s="132" t="s">
        <v>639</v>
      </c>
      <c r="U175" s="132"/>
    </row>
    <row r="176" spans="1:21" ht="126" x14ac:dyDescent="0.35">
      <c r="A176" s="156" t="s">
        <v>631</v>
      </c>
      <c r="B176" s="130" t="s">
        <v>871</v>
      </c>
      <c r="C176" s="84" t="s">
        <v>866</v>
      </c>
      <c r="D176" s="84" t="s">
        <v>469</v>
      </c>
      <c r="E176" s="84" t="s">
        <v>632</v>
      </c>
      <c r="F176" s="84" t="s">
        <v>633</v>
      </c>
      <c r="G176" s="84" t="s">
        <v>634</v>
      </c>
      <c r="H176" s="84" t="s">
        <v>653</v>
      </c>
      <c r="I176" s="84" t="s">
        <v>658</v>
      </c>
      <c r="J176" s="130" t="s">
        <v>44</v>
      </c>
      <c r="K176" s="130" t="s">
        <v>45</v>
      </c>
      <c r="L176" s="84" t="s">
        <v>659</v>
      </c>
      <c r="M176" s="84">
        <v>2</v>
      </c>
      <c r="N176" s="76">
        <v>0</v>
      </c>
      <c r="O176" s="132">
        <v>0</v>
      </c>
      <c r="P176" s="61" t="str" cm="1">
        <f t="array" ref="P176">+_xlfn.IFS(O176&gt;N176,"Mayor",O176=N176,"Igual",O176&lt;N176,"menor")</f>
        <v>Igual</v>
      </c>
      <c r="Q176" s="133" t="s">
        <v>485</v>
      </c>
      <c r="R176" s="132" t="s">
        <v>638</v>
      </c>
      <c r="S176" s="130" t="s">
        <v>48</v>
      </c>
      <c r="T176" s="132" t="s">
        <v>639</v>
      </c>
      <c r="U176" s="132"/>
    </row>
    <row r="177" spans="1:21" ht="126" x14ac:dyDescent="0.35">
      <c r="A177" s="156" t="s">
        <v>631</v>
      </c>
      <c r="B177" s="130" t="s">
        <v>871</v>
      </c>
      <c r="C177" s="84" t="s">
        <v>866</v>
      </c>
      <c r="D177" s="84" t="s">
        <v>469</v>
      </c>
      <c r="E177" s="84" t="s">
        <v>632</v>
      </c>
      <c r="F177" s="84" t="s">
        <v>633</v>
      </c>
      <c r="G177" s="84" t="s">
        <v>634</v>
      </c>
      <c r="H177" s="84" t="s">
        <v>653</v>
      </c>
      <c r="I177" s="84" t="s">
        <v>660</v>
      </c>
      <c r="J177" s="130" t="s">
        <v>44</v>
      </c>
      <c r="K177" s="130" t="s">
        <v>45</v>
      </c>
      <c r="L177" s="84" t="s">
        <v>661</v>
      </c>
      <c r="M177" s="84">
        <v>2</v>
      </c>
      <c r="N177" s="76">
        <v>0</v>
      </c>
      <c r="O177" s="132">
        <v>0</v>
      </c>
      <c r="P177" s="61" t="str" cm="1">
        <f t="array" ref="P177">+_xlfn.IFS(O177&gt;N177,"Mayor",O177=N177,"Igual",O177&lt;N177,"menor")</f>
        <v>Igual</v>
      </c>
      <c r="Q177" s="133" t="s">
        <v>485</v>
      </c>
      <c r="R177" s="132" t="s">
        <v>638</v>
      </c>
      <c r="S177" s="130" t="s">
        <v>48</v>
      </c>
      <c r="T177" s="132" t="s">
        <v>639</v>
      </c>
      <c r="U177" s="132"/>
    </row>
    <row r="178" spans="1:21" ht="154" x14ac:dyDescent="0.35">
      <c r="A178" s="156" t="s">
        <v>631</v>
      </c>
      <c r="B178" s="131" t="s">
        <v>590</v>
      </c>
      <c r="C178" s="84" t="s">
        <v>866</v>
      </c>
      <c r="D178" s="84" t="s">
        <v>469</v>
      </c>
      <c r="E178" s="84" t="s">
        <v>470</v>
      </c>
      <c r="F178" s="84" t="s">
        <v>571</v>
      </c>
      <c r="G178" s="84" t="s">
        <v>662</v>
      </c>
      <c r="H178" s="84" t="s">
        <v>663</v>
      </c>
      <c r="I178" s="84" t="s">
        <v>664</v>
      </c>
      <c r="J178" s="130" t="s">
        <v>44</v>
      </c>
      <c r="K178" s="5" t="s">
        <v>27</v>
      </c>
      <c r="L178" s="84" t="s">
        <v>665</v>
      </c>
      <c r="M178" s="84">
        <v>46</v>
      </c>
      <c r="N178" s="76">
        <v>0</v>
      </c>
      <c r="O178" s="132">
        <v>0</v>
      </c>
      <c r="P178" s="61" t="str" cm="1">
        <f t="array" ref="P178">+_xlfn.IFS(O178&gt;N178,"Mayor",O178=N178,"Igual",O178&lt;N178,"menor")</f>
        <v>Igual</v>
      </c>
      <c r="Q178" s="133" t="s">
        <v>485</v>
      </c>
      <c r="R178" s="132" t="s">
        <v>638</v>
      </c>
      <c r="S178" s="130" t="s">
        <v>48</v>
      </c>
      <c r="T178" s="132" t="s">
        <v>639</v>
      </c>
      <c r="U178" s="132"/>
    </row>
    <row r="179" spans="1:21" ht="154" x14ac:dyDescent="0.35">
      <c r="A179" s="156" t="s">
        <v>631</v>
      </c>
      <c r="B179" s="131" t="s">
        <v>590</v>
      </c>
      <c r="C179" s="84" t="s">
        <v>866</v>
      </c>
      <c r="D179" s="84" t="s">
        <v>469</v>
      </c>
      <c r="E179" s="84" t="s">
        <v>470</v>
      </c>
      <c r="F179" s="84" t="s">
        <v>571</v>
      </c>
      <c r="G179" s="84" t="s">
        <v>662</v>
      </c>
      <c r="H179" s="84" t="s">
        <v>663</v>
      </c>
      <c r="I179" s="84" t="s">
        <v>666</v>
      </c>
      <c r="J179" s="130" t="s">
        <v>44</v>
      </c>
      <c r="K179" s="5" t="s">
        <v>27</v>
      </c>
      <c r="L179" s="84" t="s">
        <v>667</v>
      </c>
      <c r="M179" s="84">
        <v>9</v>
      </c>
      <c r="N179" s="76">
        <v>0</v>
      </c>
      <c r="O179" s="132">
        <v>0</v>
      </c>
      <c r="P179" s="61" t="str" cm="1">
        <f t="array" ref="P179">+_xlfn.IFS(O179&gt;N179,"Mayor",O179=N179,"Igual",O179&lt;N179,"menor")</f>
        <v>Igual</v>
      </c>
      <c r="Q179" s="133" t="s">
        <v>485</v>
      </c>
      <c r="R179" s="132" t="s">
        <v>638</v>
      </c>
      <c r="S179" s="130" t="s">
        <v>48</v>
      </c>
      <c r="T179" s="132" t="s">
        <v>639</v>
      </c>
      <c r="U179" s="132"/>
    </row>
    <row r="180" spans="1:21" ht="154" x14ac:dyDescent="0.35">
      <c r="A180" s="156" t="s">
        <v>631</v>
      </c>
      <c r="B180" s="131" t="s">
        <v>590</v>
      </c>
      <c r="C180" s="84" t="s">
        <v>866</v>
      </c>
      <c r="D180" s="84" t="s">
        <v>469</v>
      </c>
      <c r="E180" s="84" t="s">
        <v>470</v>
      </c>
      <c r="F180" s="84" t="s">
        <v>571</v>
      </c>
      <c r="G180" s="84" t="s">
        <v>662</v>
      </c>
      <c r="H180" s="84" t="s">
        <v>663</v>
      </c>
      <c r="I180" s="84" t="s">
        <v>668</v>
      </c>
      <c r="J180" s="130" t="s">
        <v>44</v>
      </c>
      <c r="K180" s="5" t="s">
        <v>27</v>
      </c>
      <c r="L180" s="84" t="s">
        <v>669</v>
      </c>
      <c r="M180" s="84">
        <v>5</v>
      </c>
      <c r="N180" s="76">
        <v>0</v>
      </c>
      <c r="O180" s="132">
        <v>0</v>
      </c>
      <c r="P180" s="61" t="str" cm="1">
        <f t="array" ref="P180">+_xlfn.IFS(O180&gt;N180,"Mayor",O180=N180,"Igual",O180&lt;N180,"menor")</f>
        <v>Igual</v>
      </c>
      <c r="Q180" s="133" t="s">
        <v>485</v>
      </c>
      <c r="R180" s="132" t="s">
        <v>638</v>
      </c>
      <c r="S180" s="130" t="s">
        <v>48</v>
      </c>
      <c r="T180" s="132" t="s">
        <v>639</v>
      </c>
      <c r="U180" s="132"/>
    </row>
    <row r="181" spans="1:21" ht="154" x14ac:dyDescent="0.35">
      <c r="A181" s="156" t="s">
        <v>631</v>
      </c>
      <c r="B181" s="131" t="s">
        <v>590</v>
      </c>
      <c r="C181" s="84" t="s">
        <v>866</v>
      </c>
      <c r="D181" s="84" t="s">
        <v>469</v>
      </c>
      <c r="E181" s="84" t="s">
        <v>470</v>
      </c>
      <c r="F181" s="84" t="s">
        <v>571</v>
      </c>
      <c r="G181" s="84" t="s">
        <v>662</v>
      </c>
      <c r="H181" s="84" t="s">
        <v>663</v>
      </c>
      <c r="I181" s="84" t="s">
        <v>670</v>
      </c>
      <c r="J181" s="130" t="s">
        <v>44</v>
      </c>
      <c r="K181" s="5" t="s">
        <v>27</v>
      </c>
      <c r="L181" s="84" t="s">
        <v>671</v>
      </c>
      <c r="M181" s="84">
        <v>60</v>
      </c>
      <c r="N181" s="76">
        <v>0</v>
      </c>
      <c r="O181" s="132">
        <v>0.05</v>
      </c>
      <c r="P181" s="61" t="str" cm="1">
        <f t="array" ref="P181">+_xlfn.IFS(O181&gt;N181,"Mayor",O181=N181,"Igual",O181&lt;N181,"menor")</f>
        <v>Mayor</v>
      </c>
      <c r="Q181" s="133" t="s">
        <v>485</v>
      </c>
      <c r="R181" s="132" t="s">
        <v>672</v>
      </c>
      <c r="S181" s="130" t="s">
        <v>510</v>
      </c>
      <c r="T181" s="132" t="s">
        <v>673</v>
      </c>
      <c r="U181" s="132"/>
    </row>
    <row r="182" spans="1:21" ht="154" x14ac:dyDescent="0.35">
      <c r="A182" s="156" t="s">
        <v>631</v>
      </c>
      <c r="B182" s="131" t="s">
        <v>590</v>
      </c>
      <c r="C182" s="84" t="s">
        <v>866</v>
      </c>
      <c r="D182" s="84" t="s">
        <v>469</v>
      </c>
      <c r="E182" s="84" t="s">
        <v>470</v>
      </c>
      <c r="F182" s="84" t="s">
        <v>571</v>
      </c>
      <c r="G182" s="84" t="s">
        <v>662</v>
      </c>
      <c r="H182" s="84" t="s">
        <v>663</v>
      </c>
      <c r="I182" s="84" t="s">
        <v>674</v>
      </c>
      <c r="J182" s="130" t="s">
        <v>44</v>
      </c>
      <c r="K182" s="5" t="s">
        <v>27</v>
      </c>
      <c r="L182" s="84" t="s">
        <v>675</v>
      </c>
      <c r="M182" s="84">
        <v>2</v>
      </c>
      <c r="N182" s="76">
        <v>0</v>
      </c>
      <c r="O182" s="132">
        <v>0</v>
      </c>
      <c r="P182" s="61" t="str" cm="1">
        <f t="array" ref="P182">+_xlfn.IFS(O182&gt;N182,"Mayor",O182=N182,"Igual",O182&lt;N182,"menor")</f>
        <v>Igual</v>
      </c>
      <c r="Q182" s="133" t="s">
        <v>485</v>
      </c>
      <c r="R182" s="132" t="s">
        <v>638</v>
      </c>
      <c r="S182" s="130" t="s">
        <v>48</v>
      </c>
      <c r="T182" s="132" t="s">
        <v>673</v>
      </c>
      <c r="U182" s="132"/>
    </row>
    <row r="183" spans="1:21" ht="154" x14ac:dyDescent="0.35">
      <c r="A183" s="156" t="s">
        <v>631</v>
      </c>
      <c r="B183" s="131" t="s">
        <v>590</v>
      </c>
      <c r="C183" s="84" t="s">
        <v>866</v>
      </c>
      <c r="D183" s="84" t="s">
        <v>469</v>
      </c>
      <c r="E183" s="84" t="s">
        <v>470</v>
      </c>
      <c r="F183" s="84" t="s">
        <v>571</v>
      </c>
      <c r="G183" s="84" t="s">
        <v>662</v>
      </c>
      <c r="H183" s="84" t="s">
        <v>663</v>
      </c>
      <c r="I183" s="84" t="s">
        <v>676</v>
      </c>
      <c r="J183" s="130" t="s">
        <v>44</v>
      </c>
      <c r="K183" s="5" t="s">
        <v>27</v>
      </c>
      <c r="L183" s="84" t="s">
        <v>677</v>
      </c>
      <c r="M183" s="84">
        <v>10</v>
      </c>
      <c r="N183" s="76">
        <v>0</v>
      </c>
      <c r="O183" s="127">
        <v>0</v>
      </c>
      <c r="P183" s="61" t="str" cm="1">
        <f t="array" ref="P183">+_xlfn.IFS(O183&gt;N183,"Mayor",O183=N183,"Igual",O183&lt;N183,"menor")</f>
        <v>Igual</v>
      </c>
      <c r="Q183" s="129" t="s">
        <v>485</v>
      </c>
      <c r="R183" s="127" t="s">
        <v>678</v>
      </c>
      <c r="S183" s="128" t="s">
        <v>48</v>
      </c>
      <c r="T183" s="127" t="s">
        <v>673</v>
      </c>
      <c r="U183" s="127"/>
    </row>
    <row r="184" spans="1:21" ht="112" x14ac:dyDescent="0.35">
      <c r="A184" s="156" t="s">
        <v>679</v>
      </c>
      <c r="B184" s="121" t="s">
        <v>467</v>
      </c>
      <c r="C184" s="84" t="s">
        <v>866</v>
      </c>
      <c r="D184" s="84" t="s">
        <v>469</v>
      </c>
      <c r="E184" s="84" t="s">
        <v>470</v>
      </c>
      <c r="F184" s="84" t="s">
        <v>192</v>
      </c>
      <c r="G184" s="84" t="s">
        <v>680</v>
      </c>
      <c r="H184" s="84" t="s">
        <v>681</v>
      </c>
      <c r="I184" s="84" t="s">
        <v>682</v>
      </c>
      <c r="J184" s="126" t="s">
        <v>26</v>
      </c>
      <c r="K184" s="5" t="s">
        <v>27</v>
      </c>
      <c r="L184" s="84" t="s">
        <v>683</v>
      </c>
      <c r="M184" s="84">
        <v>1</v>
      </c>
      <c r="N184" s="76">
        <v>0</v>
      </c>
      <c r="O184" s="95">
        <v>0</v>
      </c>
      <c r="P184" s="61" t="str" cm="1">
        <f t="array" ref="P184">+_xlfn.IFS(O184&gt;N184,"Mayor",O184=N184,"Igual",O184&lt;N184,"menor")</f>
        <v>Igual</v>
      </c>
      <c r="Q184" s="113" t="s">
        <v>684</v>
      </c>
      <c r="R184" s="113" t="s">
        <v>685</v>
      </c>
      <c r="S184" s="113"/>
      <c r="T184" s="113"/>
      <c r="U184" s="113"/>
    </row>
    <row r="185" spans="1:21" ht="112" x14ac:dyDescent="0.35">
      <c r="A185" s="156" t="s">
        <v>679</v>
      </c>
      <c r="B185" s="121" t="s">
        <v>467</v>
      </c>
      <c r="C185" s="84" t="s">
        <v>866</v>
      </c>
      <c r="D185" s="84" t="s">
        <v>469</v>
      </c>
      <c r="E185" s="84" t="s">
        <v>470</v>
      </c>
      <c r="F185" s="84" t="s">
        <v>192</v>
      </c>
      <c r="G185" s="84" t="s">
        <v>686</v>
      </c>
      <c r="H185" s="84" t="s">
        <v>681</v>
      </c>
      <c r="I185" s="84" t="s">
        <v>687</v>
      </c>
      <c r="J185" s="121" t="s">
        <v>26</v>
      </c>
      <c r="K185" s="5" t="s">
        <v>27</v>
      </c>
      <c r="L185" s="84" t="s">
        <v>687</v>
      </c>
      <c r="M185" s="84">
        <v>2</v>
      </c>
      <c r="N185" s="76">
        <v>0</v>
      </c>
      <c r="O185" s="125">
        <v>0</v>
      </c>
      <c r="P185" s="61" t="str" cm="1">
        <f t="array" ref="P185">+_xlfn.IFS(O185&gt;N185,"Mayor",O185=N185,"Igual",O185&lt;N185,"menor")</f>
        <v>Igual</v>
      </c>
      <c r="Q185" s="113" t="s">
        <v>684</v>
      </c>
      <c r="R185" s="122" t="s">
        <v>236</v>
      </c>
      <c r="S185" s="122" t="s">
        <v>236</v>
      </c>
      <c r="T185" s="122" t="s">
        <v>236</v>
      </c>
      <c r="U185" s="122"/>
    </row>
    <row r="186" spans="1:21" ht="112" x14ac:dyDescent="0.35">
      <c r="A186" s="156" t="s">
        <v>679</v>
      </c>
      <c r="B186" s="121" t="s">
        <v>467</v>
      </c>
      <c r="C186" s="84" t="s">
        <v>866</v>
      </c>
      <c r="D186" s="84" t="s">
        <v>469</v>
      </c>
      <c r="E186" s="84" t="s">
        <v>470</v>
      </c>
      <c r="F186" s="84" t="s">
        <v>562</v>
      </c>
      <c r="G186" s="84" t="s">
        <v>688</v>
      </c>
      <c r="H186" s="84" t="s">
        <v>681</v>
      </c>
      <c r="I186" s="84" t="s">
        <v>689</v>
      </c>
      <c r="J186" s="121" t="s">
        <v>26</v>
      </c>
      <c r="K186" s="5" t="s">
        <v>27</v>
      </c>
      <c r="L186" s="84" t="s">
        <v>689</v>
      </c>
      <c r="M186" s="84">
        <v>1</v>
      </c>
      <c r="N186" s="76">
        <v>0</v>
      </c>
      <c r="O186" s="95">
        <v>0.1</v>
      </c>
      <c r="P186" s="61" t="str" cm="1">
        <f t="array" ref="P186">+_xlfn.IFS(O186&gt;N186,"Mayor",O186=N186,"Igual",O186&lt;N186,"menor")</f>
        <v>Mayor</v>
      </c>
      <c r="Q186" s="113" t="s">
        <v>694</v>
      </c>
      <c r="R186" s="113" t="s">
        <v>690</v>
      </c>
      <c r="S186" s="113" t="s">
        <v>236</v>
      </c>
      <c r="T186" s="113" t="s">
        <v>236</v>
      </c>
      <c r="U186" s="113"/>
    </row>
    <row r="187" spans="1:21" ht="159.5" x14ac:dyDescent="0.35">
      <c r="A187" s="156" t="s">
        <v>679</v>
      </c>
      <c r="B187" s="121" t="s">
        <v>467</v>
      </c>
      <c r="C187" s="84" t="s">
        <v>866</v>
      </c>
      <c r="D187" s="84" t="s">
        <v>469</v>
      </c>
      <c r="E187" s="84" t="s">
        <v>470</v>
      </c>
      <c r="F187" s="84" t="s">
        <v>562</v>
      </c>
      <c r="G187" s="84" t="s">
        <v>688</v>
      </c>
      <c r="H187" s="84" t="s">
        <v>691</v>
      </c>
      <c r="I187" s="84" t="s">
        <v>692</v>
      </c>
      <c r="J187" s="121" t="s">
        <v>44</v>
      </c>
      <c r="K187" s="5" t="s">
        <v>27</v>
      </c>
      <c r="L187" s="84" t="s">
        <v>693</v>
      </c>
      <c r="M187" s="84">
        <v>40</v>
      </c>
      <c r="N187" s="87">
        <v>0.125</v>
      </c>
      <c r="O187" s="97">
        <v>0.05</v>
      </c>
      <c r="P187" s="61" t="str" cm="1">
        <f t="array" ref="P187">+_xlfn.IFS(O187&gt;N187,"Mayor",O187=N187,"Igual",O187&lt;N187,"menor")</f>
        <v>menor</v>
      </c>
      <c r="Q187" s="113" t="s">
        <v>694</v>
      </c>
      <c r="R187" s="113" t="s">
        <v>695</v>
      </c>
      <c r="S187" s="113" t="s">
        <v>236</v>
      </c>
      <c r="T187" s="113" t="s">
        <v>236</v>
      </c>
      <c r="U187" s="113"/>
    </row>
    <row r="188" spans="1:21" ht="275.5" x14ac:dyDescent="0.35">
      <c r="A188" s="157" t="s">
        <v>679</v>
      </c>
      <c r="B188" s="121" t="s">
        <v>467</v>
      </c>
      <c r="C188" s="84" t="s">
        <v>866</v>
      </c>
      <c r="D188" s="154" t="s">
        <v>469</v>
      </c>
      <c r="E188" s="154" t="s">
        <v>470</v>
      </c>
      <c r="F188" s="154" t="s">
        <v>192</v>
      </c>
      <c r="G188" s="154" t="s">
        <v>471</v>
      </c>
      <c r="H188" s="204" t="s">
        <v>681</v>
      </c>
      <c r="I188" s="204" t="s">
        <v>696</v>
      </c>
      <c r="J188" s="121" t="s">
        <v>26</v>
      </c>
      <c r="K188" s="5" t="s">
        <v>27</v>
      </c>
      <c r="L188" s="84" t="s">
        <v>697</v>
      </c>
      <c r="M188" s="84">
        <v>8</v>
      </c>
      <c r="N188" s="76">
        <v>0</v>
      </c>
      <c r="O188" s="95">
        <v>0</v>
      </c>
      <c r="P188" s="61" t="str" cm="1">
        <f t="array" ref="P188">+_xlfn.IFS(O188&gt;N188,"Mayor",O188=N188,"Igual",O188&lt;N188,"menor")</f>
        <v>Igual</v>
      </c>
      <c r="Q188" s="113" t="s">
        <v>684</v>
      </c>
      <c r="R188" s="113" t="s">
        <v>698</v>
      </c>
      <c r="S188" s="113" t="s">
        <v>699</v>
      </c>
      <c r="T188" s="113" t="s">
        <v>700</v>
      </c>
      <c r="U188" s="113"/>
    </row>
    <row r="189" spans="1:21" ht="174" x14ac:dyDescent="0.35">
      <c r="A189" s="157" t="s">
        <v>679</v>
      </c>
      <c r="B189" s="121" t="s">
        <v>467</v>
      </c>
      <c r="C189" s="84" t="s">
        <v>866</v>
      </c>
      <c r="D189" s="154" t="s">
        <v>469</v>
      </c>
      <c r="E189" s="154" t="s">
        <v>470</v>
      </c>
      <c r="F189" s="154" t="s">
        <v>192</v>
      </c>
      <c r="G189" s="154" t="s">
        <v>471</v>
      </c>
      <c r="H189" s="204"/>
      <c r="I189" s="204"/>
      <c r="J189" s="121" t="s">
        <v>26</v>
      </c>
      <c r="K189" s="5" t="s">
        <v>27</v>
      </c>
      <c r="L189" s="84" t="s">
        <v>702</v>
      </c>
      <c r="M189" s="84">
        <v>200</v>
      </c>
      <c r="N189" s="76">
        <v>0</v>
      </c>
      <c r="O189" s="124">
        <v>0.16500000000000001</v>
      </c>
      <c r="P189" s="61" t="str" cm="1">
        <f t="array" ref="P189">+_xlfn.IFS(O189&gt;N189,"Mayor",O189=N189,"Igual",O189&lt;N189,"menor")</f>
        <v>Mayor</v>
      </c>
      <c r="Q189" s="113" t="s">
        <v>694</v>
      </c>
      <c r="R189" s="113" t="s">
        <v>703</v>
      </c>
      <c r="S189" s="113" t="s">
        <v>704</v>
      </c>
      <c r="T189" s="113" t="s">
        <v>705</v>
      </c>
      <c r="U189" s="113"/>
    </row>
    <row r="190" spans="1:21" ht="43.5" x14ac:dyDescent="0.35">
      <c r="A190" s="157" t="s">
        <v>679</v>
      </c>
      <c r="B190" s="121" t="s">
        <v>467</v>
      </c>
      <c r="C190" s="84" t="s">
        <v>866</v>
      </c>
      <c r="D190" s="154" t="s">
        <v>469</v>
      </c>
      <c r="E190" s="154" t="s">
        <v>470</v>
      </c>
      <c r="F190" s="154" t="s">
        <v>192</v>
      </c>
      <c r="G190" s="154" t="s">
        <v>471</v>
      </c>
      <c r="H190" s="204"/>
      <c r="I190" s="204"/>
      <c r="J190" s="121" t="s">
        <v>26</v>
      </c>
      <c r="K190" s="5" t="s">
        <v>27</v>
      </c>
      <c r="L190" s="84" t="s">
        <v>707</v>
      </c>
      <c r="M190" s="84">
        <v>4</v>
      </c>
      <c r="N190" s="76">
        <v>0</v>
      </c>
      <c r="O190" s="113">
        <v>0</v>
      </c>
      <c r="P190" s="61" t="str" cm="1">
        <f t="array" ref="P190">+_xlfn.IFS(O190&gt;N190,"Mayor",O190=N190,"Igual",O190&lt;N190,"menor")</f>
        <v>Igual</v>
      </c>
      <c r="Q190" s="113" t="s">
        <v>684</v>
      </c>
      <c r="R190" s="113" t="s">
        <v>236</v>
      </c>
      <c r="S190" s="113" t="s">
        <v>236</v>
      </c>
      <c r="T190" s="113" t="s">
        <v>236</v>
      </c>
      <c r="U190" s="113"/>
    </row>
    <row r="191" spans="1:21" ht="43.5" x14ac:dyDescent="0.35">
      <c r="A191" s="157" t="s">
        <v>679</v>
      </c>
      <c r="B191" s="121" t="s">
        <v>467</v>
      </c>
      <c r="C191" s="84" t="s">
        <v>866</v>
      </c>
      <c r="D191" s="154" t="s">
        <v>469</v>
      </c>
      <c r="E191" s="154" t="s">
        <v>470</v>
      </c>
      <c r="F191" s="154" t="s">
        <v>192</v>
      </c>
      <c r="G191" s="154" t="s">
        <v>471</v>
      </c>
      <c r="H191" s="204"/>
      <c r="I191" s="204"/>
      <c r="J191" s="121" t="s">
        <v>26</v>
      </c>
      <c r="K191" s="5" t="s">
        <v>27</v>
      </c>
      <c r="L191" s="84" t="s">
        <v>708</v>
      </c>
      <c r="M191" s="84">
        <v>4</v>
      </c>
      <c r="N191" s="76">
        <v>0</v>
      </c>
      <c r="O191" s="113">
        <v>0</v>
      </c>
      <c r="P191" s="61" t="str" cm="1">
        <f t="array" ref="P191">+_xlfn.IFS(O191&gt;N191,"Mayor",O191=N191,"Igual",O191&lt;N191,"menor")</f>
        <v>Igual</v>
      </c>
      <c r="Q191" s="113" t="s">
        <v>684</v>
      </c>
      <c r="R191" s="113" t="s">
        <v>236</v>
      </c>
      <c r="S191" s="113" t="s">
        <v>236</v>
      </c>
      <c r="T191" s="113" t="s">
        <v>236</v>
      </c>
      <c r="U191" s="113"/>
    </row>
    <row r="192" spans="1:21" ht="112" x14ac:dyDescent="0.35">
      <c r="A192" s="156" t="s">
        <v>679</v>
      </c>
      <c r="B192" s="121" t="s">
        <v>467</v>
      </c>
      <c r="C192" s="84" t="s">
        <v>866</v>
      </c>
      <c r="D192" s="84" t="s">
        <v>469</v>
      </c>
      <c r="E192" s="84" t="s">
        <v>470</v>
      </c>
      <c r="F192" s="84" t="s">
        <v>192</v>
      </c>
      <c r="G192" s="84" t="s">
        <v>686</v>
      </c>
      <c r="H192" s="84" t="s">
        <v>681</v>
      </c>
      <c r="I192" s="84" t="s">
        <v>709</v>
      </c>
      <c r="J192" s="121" t="s">
        <v>26</v>
      </c>
      <c r="K192" s="5" t="s">
        <v>27</v>
      </c>
      <c r="L192" s="84" t="s">
        <v>710</v>
      </c>
      <c r="M192" s="84">
        <v>8</v>
      </c>
      <c r="N192" s="76">
        <v>0</v>
      </c>
      <c r="O192" s="95">
        <v>0</v>
      </c>
      <c r="P192" s="61" t="str" cm="1">
        <f t="array" ref="P192">+_xlfn.IFS(O192&gt;N192,"Mayor",O192=N192,"Igual",O192&lt;N192,"menor")</f>
        <v>Igual</v>
      </c>
      <c r="Q192" s="113" t="s">
        <v>684</v>
      </c>
      <c r="R192" s="113" t="s">
        <v>711</v>
      </c>
      <c r="S192" s="113" t="s">
        <v>236</v>
      </c>
      <c r="T192" s="113" t="s">
        <v>236</v>
      </c>
      <c r="U192" s="113"/>
    </row>
    <row r="193" spans="1:21" ht="112" x14ac:dyDescent="0.35">
      <c r="A193" s="156" t="s">
        <v>679</v>
      </c>
      <c r="B193" s="121" t="s">
        <v>467</v>
      </c>
      <c r="C193" s="84" t="s">
        <v>866</v>
      </c>
      <c r="D193" s="84" t="s">
        <v>469</v>
      </c>
      <c r="E193" s="84" t="s">
        <v>712</v>
      </c>
      <c r="F193" s="84" t="s">
        <v>192</v>
      </c>
      <c r="G193" s="84" t="s">
        <v>471</v>
      </c>
      <c r="H193" s="84" t="s">
        <v>681</v>
      </c>
      <c r="I193" s="84" t="s">
        <v>713</v>
      </c>
      <c r="J193" s="121" t="s">
        <v>44</v>
      </c>
      <c r="K193" s="5" t="s">
        <v>27</v>
      </c>
      <c r="L193" s="84" t="s">
        <v>714</v>
      </c>
      <c r="M193" s="84">
        <v>35</v>
      </c>
      <c r="N193" s="87">
        <v>0.14285714285714285</v>
      </c>
      <c r="O193" s="95">
        <v>0</v>
      </c>
      <c r="P193" s="61" t="str" cm="1">
        <f t="array" ref="P193">+_xlfn.IFS(O193&gt;N193,"Mayor",O193=N193,"Igual",O193&lt;N193,"menor")</f>
        <v>menor</v>
      </c>
      <c r="Q193" s="113" t="s">
        <v>715</v>
      </c>
      <c r="R193" s="113" t="s">
        <v>716</v>
      </c>
      <c r="S193" s="113" t="s">
        <v>236</v>
      </c>
      <c r="T193" s="113" t="s">
        <v>236</v>
      </c>
      <c r="U193" s="113"/>
    </row>
    <row r="194" spans="1:21" ht="43.5" x14ac:dyDescent="0.35">
      <c r="A194" s="157" t="s">
        <v>679</v>
      </c>
      <c r="B194" s="121" t="s">
        <v>467</v>
      </c>
      <c r="C194" s="84" t="s">
        <v>866</v>
      </c>
      <c r="D194" s="154" t="s">
        <v>469</v>
      </c>
      <c r="E194" s="154" t="s">
        <v>712</v>
      </c>
      <c r="F194" s="154" t="s">
        <v>192</v>
      </c>
      <c r="G194" s="154" t="s">
        <v>717</v>
      </c>
      <c r="H194" s="204" t="s">
        <v>681</v>
      </c>
      <c r="I194" s="204" t="s">
        <v>718</v>
      </c>
      <c r="J194" s="121" t="s">
        <v>26</v>
      </c>
      <c r="K194" s="5" t="s">
        <v>27</v>
      </c>
      <c r="L194" s="84" t="s">
        <v>719</v>
      </c>
      <c r="M194" s="84">
        <v>1</v>
      </c>
      <c r="N194" s="76">
        <v>0</v>
      </c>
      <c r="O194" s="95">
        <v>0</v>
      </c>
      <c r="P194" s="61" t="str" cm="1">
        <f t="array" ref="P194">+_xlfn.IFS(O194&gt;N194,"Mayor",O194=N194,"Igual",O194&lt;N194,"menor")</f>
        <v>Igual</v>
      </c>
      <c r="Q194" s="113" t="s">
        <v>684</v>
      </c>
      <c r="R194" s="113" t="s">
        <v>236</v>
      </c>
      <c r="S194" s="113" t="s">
        <v>236</v>
      </c>
      <c r="T194" s="113" t="s">
        <v>236</v>
      </c>
      <c r="U194" s="113"/>
    </row>
    <row r="195" spans="1:21" ht="43.5" x14ac:dyDescent="0.35">
      <c r="A195" s="157" t="s">
        <v>679</v>
      </c>
      <c r="B195" s="121" t="s">
        <v>467</v>
      </c>
      <c r="C195" s="84" t="s">
        <v>866</v>
      </c>
      <c r="D195" s="154" t="s">
        <v>469</v>
      </c>
      <c r="E195" s="154" t="s">
        <v>712</v>
      </c>
      <c r="F195" s="154" t="s">
        <v>192</v>
      </c>
      <c r="G195" s="154" t="s">
        <v>717</v>
      </c>
      <c r="H195" s="204"/>
      <c r="I195" s="204"/>
      <c r="J195" s="121" t="s">
        <v>26</v>
      </c>
      <c r="K195" s="5" t="s">
        <v>27</v>
      </c>
      <c r="L195" s="84" t="s">
        <v>720</v>
      </c>
      <c r="M195" s="84">
        <v>13</v>
      </c>
      <c r="N195" s="76">
        <v>0</v>
      </c>
      <c r="O195" s="113">
        <v>0</v>
      </c>
      <c r="P195" s="61" t="str" cm="1">
        <f t="array" ref="P195">+_xlfn.IFS(O195&gt;N195,"Mayor",O195=N195,"Igual",O195&lt;N195,"menor")</f>
        <v>Igual</v>
      </c>
      <c r="Q195" s="113" t="s">
        <v>684</v>
      </c>
      <c r="R195" s="113" t="s">
        <v>721</v>
      </c>
      <c r="S195" s="113" t="s">
        <v>236</v>
      </c>
      <c r="T195" s="113" t="s">
        <v>236</v>
      </c>
      <c r="U195" s="113"/>
    </row>
    <row r="196" spans="1:21" ht="145" x14ac:dyDescent="0.35">
      <c r="A196" s="156" t="s">
        <v>679</v>
      </c>
      <c r="B196" s="121" t="s">
        <v>467</v>
      </c>
      <c r="C196" s="84" t="s">
        <v>866</v>
      </c>
      <c r="D196" s="84" t="s">
        <v>469</v>
      </c>
      <c r="E196" s="84" t="s">
        <v>470</v>
      </c>
      <c r="F196" s="84" t="s">
        <v>192</v>
      </c>
      <c r="G196" s="84" t="s">
        <v>722</v>
      </c>
      <c r="H196" s="84" t="s">
        <v>681</v>
      </c>
      <c r="I196" s="84" t="s">
        <v>723</v>
      </c>
      <c r="J196" s="121" t="s">
        <v>44</v>
      </c>
      <c r="K196" s="5" t="s">
        <v>27</v>
      </c>
      <c r="L196" s="84" t="s">
        <v>724</v>
      </c>
      <c r="M196" s="84" t="s">
        <v>725</v>
      </c>
      <c r="N196" s="87">
        <v>2.5000000000000001E-2</v>
      </c>
      <c r="O196" s="95">
        <v>0</v>
      </c>
      <c r="P196" s="61" t="str" cm="1">
        <f t="array" ref="P196">+_xlfn.IFS(O196&gt;N196,"Mayor",O196=N196,"Igual",O196&lt;N196,"menor")</f>
        <v>menor</v>
      </c>
      <c r="Q196" s="122" t="s">
        <v>727</v>
      </c>
      <c r="R196" s="113" t="s">
        <v>728</v>
      </c>
      <c r="S196" s="113" t="s">
        <v>729</v>
      </c>
      <c r="T196" s="113" t="s">
        <v>730</v>
      </c>
      <c r="U196" s="113"/>
    </row>
    <row r="197" spans="1:21" ht="294" x14ac:dyDescent="0.35">
      <c r="A197" s="158" t="s">
        <v>939</v>
      </c>
      <c r="B197" s="131" t="s">
        <v>590</v>
      </c>
      <c r="C197" s="84" t="s">
        <v>866</v>
      </c>
      <c r="D197" s="155" t="s">
        <v>469</v>
      </c>
      <c r="E197" s="155" t="s">
        <v>470</v>
      </c>
      <c r="F197" s="155" t="s">
        <v>571</v>
      </c>
      <c r="G197" s="155" t="s">
        <v>555</v>
      </c>
      <c r="H197" s="206" t="s">
        <v>734</v>
      </c>
      <c r="I197" s="206" t="s">
        <v>735</v>
      </c>
      <c r="J197" s="115" t="s">
        <v>26</v>
      </c>
      <c r="K197" s="5" t="s">
        <v>27</v>
      </c>
      <c r="L197" s="115" t="s">
        <v>736</v>
      </c>
      <c r="M197" s="115">
        <v>1</v>
      </c>
      <c r="N197" s="76">
        <v>0</v>
      </c>
      <c r="O197" s="114">
        <v>0</v>
      </c>
      <c r="P197" s="61" t="str" cm="1">
        <f t="array" ref="P197">+_xlfn.IFS(O197&gt;N197,"Mayor",O197=N197,"Igual",O197&lt;N197,"menor")</f>
        <v>Igual</v>
      </c>
      <c r="Q197" s="88" t="s">
        <v>485</v>
      </c>
      <c r="R197" s="106" t="s">
        <v>737</v>
      </c>
      <c r="S197" s="76" t="s">
        <v>48</v>
      </c>
      <c r="T197" s="87"/>
      <c r="U197" s="87"/>
    </row>
    <row r="198" spans="1:21" ht="322" x14ac:dyDescent="0.35">
      <c r="A198" s="158" t="s">
        <v>939</v>
      </c>
      <c r="B198" s="131" t="s">
        <v>590</v>
      </c>
      <c r="C198" s="84" t="s">
        <v>866</v>
      </c>
      <c r="D198" s="155" t="s">
        <v>469</v>
      </c>
      <c r="E198" s="155" t="s">
        <v>470</v>
      </c>
      <c r="F198" s="155" t="s">
        <v>571</v>
      </c>
      <c r="G198" s="155" t="s">
        <v>555</v>
      </c>
      <c r="H198" s="206"/>
      <c r="I198" s="206"/>
      <c r="J198" s="115" t="s">
        <v>26</v>
      </c>
      <c r="K198" s="5" t="s">
        <v>27</v>
      </c>
      <c r="L198" s="115" t="s">
        <v>738</v>
      </c>
      <c r="M198" s="115">
        <v>1</v>
      </c>
      <c r="N198" s="76">
        <v>0</v>
      </c>
      <c r="O198" s="114">
        <v>0</v>
      </c>
      <c r="P198" s="61" t="str" cm="1">
        <f t="array" ref="P198">+_xlfn.IFS(O198&gt;N198,"Mayor",O198=N198,"Igual",O198&lt;N198,"menor")</f>
        <v>Igual</v>
      </c>
      <c r="Q198" s="88" t="s">
        <v>485</v>
      </c>
      <c r="R198" s="106" t="s">
        <v>739</v>
      </c>
      <c r="S198" s="76" t="s">
        <v>48</v>
      </c>
      <c r="T198" s="87"/>
      <c r="U198" s="87"/>
    </row>
    <row r="199" spans="1:21" ht="409.5" x14ac:dyDescent="0.35">
      <c r="A199" s="158" t="s">
        <v>939</v>
      </c>
      <c r="B199" s="131" t="s">
        <v>590</v>
      </c>
      <c r="C199" s="84" t="s">
        <v>866</v>
      </c>
      <c r="D199" s="155" t="s">
        <v>469</v>
      </c>
      <c r="E199" s="155" t="s">
        <v>470</v>
      </c>
      <c r="F199" s="155" t="s">
        <v>571</v>
      </c>
      <c r="G199" s="155" t="s">
        <v>555</v>
      </c>
      <c r="H199" s="206"/>
      <c r="I199" s="206"/>
      <c r="J199" s="115" t="s">
        <v>26</v>
      </c>
      <c r="K199" s="5" t="s">
        <v>27</v>
      </c>
      <c r="L199" s="115" t="s">
        <v>740</v>
      </c>
      <c r="M199" s="115">
        <v>1</v>
      </c>
      <c r="N199" s="76">
        <v>0</v>
      </c>
      <c r="O199" s="114">
        <v>0</v>
      </c>
      <c r="P199" s="61" t="str" cm="1">
        <f t="array" ref="P199">+_xlfn.IFS(O199&gt;N199,"Mayor",O199=N199,"Igual",O199&lt;N199,"menor")</f>
        <v>Igual</v>
      </c>
      <c r="Q199" s="88" t="s">
        <v>485</v>
      </c>
      <c r="R199" s="106" t="s">
        <v>741</v>
      </c>
      <c r="S199" s="76" t="s">
        <v>48</v>
      </c>
      <c r="T199" s="87"/>
      <c r="U199" s="87"/>
    </row>
    <row r="200" spans="1:21" ht="409.5" x14ac:dyDescent="0.35">
      <c r="A200" s="158" t="s">
        <v>939</v>
      </c>
      <c r="B200" s="131" t="s">
        <v>590</v>
      </c>
      <c r="C200" s="84" t="s">
        <v>866</v>
      </c>
      <c r="D200" s="155" t="s">
        <v>469</v>
      </c>
      <c r="E200" s="155" t="s">
        <v>470</v>
      </c>
      <c r="F200" s="155" t="s">
        <v>571</v>
      </c>
      <c r="G200" s="155" t="s">
        <v>555</v>
      </c>
      <c r="H200" s="206"/>
      <c r="I200" s="206"/>
      <c r="J200" s="115" t="s">
        <v>26</v>
      </c>
      <c r="K200" s="5" t="s">
        <v>27</v>
      </c>
      <c r="L200" s="115" t="s">
        <v>742</v>
      </c>
      <c r="M200" s="115">
        <v>1</v>
      </c>
      <c r="N200" s="76">
        <v>0</v>
      </c>
      <c r="O200" s="114">
        <v>0</v>
      </c>
      <c r="P200" s="61" t="str" cm="1">
        <f t="array" ref="P200">+_xlfn.IFS(O200&gt;N200,"Mayor",O200=N200,"Igual",O200&lt;N200,"menor")</f>
        <v>Igual</v>
      </c>
      <c r="Q200" s="88" t="s">
        <v>485</v>
      </c>
      <c r="R200" s="106" t="s">
        <v>743</v>
      </c>
      <c r="S200" s="76" t="s">
        <v>744</v>
      </c>
      <c r="T200" s="87" t="s">
        <v>745</v>
      </c>
      <c r="U200" s="87"/>
    </row>
    <row r="201" spans="1:21" ht="252" x14ac:dyDescent="0.35">
      <c r="A201" s="158" t="s">
        <v>939</v>
      </c>
      <c r="B201" s="131" t="s">
        <v>590</v>
      </c>
      <c r="C201" s="84" t="s">
        <v>866</v>
      </c>
      <c r="D201" s="155" t="s">
        <v>469</v>
      </c>
      <c r="E201" s="155" t="s">
        <v>470</v>
      </c>
      <c r="F201" s="155" t="s">
        <v>571</v>
      </c>
      <c r="G201" s="155" t="s">
        <v>555</v>
      </c>
      <c r="H201" s="206"/>
      <c r="I201" s="206"/>
      <c r="J201" s="115" t="s">
        <v>26</v>
      </c>
      <c r="K201" s="5" t="s">
        <v>27</v>
      </c>
      <c r="L201" s="115" t="s">
        <v>747</v>
      </c>
      <c r="M201" s="115">
        <v>1</v>
      </c>
      <c r="N201" s="76">
        <v>0</v>
      </c>
      <c r="O201" s="114">
        <v>0</v>
      </c>
      <c r="P201" s="61" t="str" cm="1">
        <f t="array" ref="P201">+_xlfn.IFS(O201&gt;N201,"Mayor",O201=N201,"Igual",O201&lt;N201,"menor")</f>
        <v>Igual</v>
      </c>
      <c r="Q201" s="88" t="s">
        <v>485</v>
      </c>
      <c r="R201" s="106" t="s">
        <v>748</v>
      </c>
      <c r="S201" s="76" t="s">
        <v>510</v>
      </c>
      <c r="T201" s="87" t="s">
        <v>749</v>
      </c>
      <c r="U201" s="87"/>
    </row>
    <row r="202" spans="1:21" ht="322" x14ac:dyDescent="0.35">
      <c r="A202" s="158" t="s">
        <v>939</v>
      </c>
      <c r="B202" s="131" t="s">
        <v>590</v>
      </c>
      <c r="C202" s="84" t="s">
        <v>866</v>
      </c>
      <c r="D202" s="155" t="s">
        <v>469</v>
      </c>
      <c r="E202" s="155" t="s">
        <v>470</v>
      </c>
      <c r="F202" s="155" t="s">
        <v>571</v>
      </c>
      <c r="G202" s="155" t="s">
        <v>555</v>
      </c>
      <c r="H202" s="206"/>
      <c r="I202" s="206"/>
      <c r="J202" s="115" t="s">
        <v>26</v>
      </c>
      <c r="K202" s="5" t="s">
        <v>27</v>
      </c>
      <c r="L202" s="115" t="s">
        <v>751</v>
      </c>
      <c r="M202" s="115">
        <v>1</v>
      </c>
      <c r="N202" s="76">
        <v>0</v>
      </c>
      <c r="O202" s="114">
        <v>0</v>
      </c>
      <c r="P202" s="61" t="str" cm="1">
        <f t="array" ref="P202">+_xlfn.IFS(O202&gt;N202,"Mayor",O202=N202,"Igual",O202&lt;N202,"menor")</f>
        <v>Igual</v>
      </c>
      <c r="Q202" s="88" t="s">
        <v>485</v>
      </c>
      <c r="R202" s="106" t="s">
        <v>752</v>
      </c>
      <c r="S202" s="76" t="s">
        <v>48</v>
      </c>
      <c r="T202" s="87"/>
      <c r="U202" s="87"/>
    </row>
    <row r="203" spans="1:21" ht="224" x14ac:dyDescent="0.35">
      <c r="A203" s="158" t="s">
        <v>939</v>
      </c>
      <c r="B203" s="131" t="s">
        <v>590</v>
      </c>
      <c r="C203" s="84" t="s">
        <v>866</v>
      </c>
      <c r="D203" s="155" t="s">
        <v>469</v>
      </c>
      <c r="E203" s="155" t="s">
        <v>470</v>
      </c>
      <c r="F203" s="155" t="s">
        <v>571</v>
      </c>
      <c r="G203" s="155" t="s">
        <v>555</v>
      </c>
      <c r="H203" s="206"/>
      <c r="I203" s="206"/>
      <c r="J203" s="115" t="s">
        <v>26</v>
      </c>
      <c r="K203" s="5" t="s">
        <v>27</v>
      </c>
      <c r="L203" s="115" t="s">
        <v>753</v>
      </c>
      <c r="M203" s="115">
        <v>1</v>
      </c>
      <c r="N203" s="76">
        <v>0</v>
      </c>
      <c r="O203" s="114">
        <v>0</v>
      </c>
      <c r="P203" s="61" t="str" cm="1">
        <f t="array" ref="P203">+_xlfn.IFS(O203&gt;N203,"Mayor",O203=N203,"Igual",O203&lt;N203,"menor")</f>
        <v>Igual</v>
      </c>
      <c r="Q203" s="88" t="s">
        <v>485</v>
      </c>
      <c r="R203" s="106" t="s">
        <v>754</v>
      </c>
      <c r="S203" s="76" t="s">
        <v>48</v>
      </c>
      <c r="T203" s="87"/>
      <c r="U203" s="87"/>
    </row>
    <row r="204" spans="1:21" ht="126" x14ac:dyDescent="0.35">
      <c r="A204" s="158" t="s">
        <v>939</v>
      </c>
      <c r="B204" s="131" t="s">
        <v>590</v>
      </c>
      <c r="C204" s="84" t="s">
        <v>866</v>
      </c>
      <c r="D204" s="115" t="s">
        <v>469</v>
      </c>
      <c r="E204" s="115" t="s">
        <v>470</v>
      </c>
      <c r="F204" s="115" t="s">
        <v>755</v>
      </c>
      <c r="G204" s="115" t="s">
        <v>756</v>
      </c>
      <c r="H204" s="115" t="s">
        <v>757</v>
      </c>
      <c r="I204" s="115" t="s">
        <v>758</v>
      </c>
      <c r="J204" s="115" t="s">
        <v>26</v>
      </c>
      <c r="K204" s="5" t="s">
        <v>27</v>
      </c>
      <c r="L204" s="115" t="s">
        <v>759</v>
      </c>
      <c r="M204" s="115">
        <v>1</v>
      </c>
      <c r="N204" s="118">
        <v>0.3</v>
      </c>
      <c r="O204" s="118">
        <v>0.3</v>
      </c>
      <c r="P204" s="61" t="str" cm="1">
        <f t="array" ref="P204">+_xlfn.IFS(O204&gt;N204,"Mayor",O204=N204,"Igual",O204&lt;N204,"menor")</f>
        <v>Igual</v>
      </c>
      <c r="Q204" s="88" t="s">
        <v>515</v>
      </c>
      <c r="R204" s="117" t="s">
        <v>760</v>
      </c>
      <c r="S204" s="76" t="s">
        <v>761</v>
      </c>
      <c r="T204" s="117"/>
      <c r="U204" s="117"/>
    </row>
    <row r="205" spans="1:21" ht="43.5" x14ac:dyDescent="0.35">
      <c r="A205" s="158" t="s">
        <v>939</v>
      </c>
      <c r="B205" s="131" t="s">
        <v>590</v>
      </c>
      <c r="C205" s="84" t="s">
        <v>866</v>
      </c>
      <c r="D205" s="155" t="s">
        <v>469</v>
      </c>
      <c r="E205" s="155" t="s">
        <v>470</v>
      </c>
      <c r="F205" s="155" t="s">
        <v>755</v>
      </c>
      <c r="G205" s="155" t="s">
        <v>762</v>
      </c>
      <c r="H205" s="206" t="s">
        <v>763</v>
      </c>
      <c r="I205" s="206" t="s">
        <v>764</v>
      </c>
      <c r="J205" s="115" t="s">
        <v>26</v>
      </c>
      <c r="K205" s="5" t="s">
        <v>27</v>
      </c>
      <c r="L205" s="115" t="s">
        <v>765</v>
      </c>
      <c r="M205" s="115">
        <v>10</v>
      </c>
      <c r="N205" s="118">
        <v>0.2</v>
      </c>
      <c r="O205" s="118">
        <v>0</v>
      </c>
      <c r="P205" s="61" t="str" cm="1">
        <f t="array" ref="P205">+_xlfn.IFS(O205&gt;N205,"Mayor",O205=N205,"Igual",O205&lt;N205,"menor")</f>
        <v>menor</v>
      </c>
      <c r="Q205" s="88" t="s">
        <v>475</v>
      </c>
      <c r="R205" s="117" t="s">
        <v>766</v>
      </c>
      <c r="S205" s="76" t="s">
        <v>761</v>
      </c>
      <c r="T205" s="117" t="s">
        <v>767</v>
      </c>
      <c r="U205" s="117"/>
    </row>
    <row r="206" spans="1:21" ht="43.5" x14ac:dyDescent="0.35">
      <c r="A206" s="158" t="s">
        <v>939</v>
      </c>
      <c r="B206" s="131" t="s">
        <v>590</v>
      </c>
      <c r="C206" s="84" t="s">
        <v>866</v>
      </c>
      <c r="D206" s="155" t="s">
        <v>469</v>
      </c>
      <c r="E206" s="155" t="s">
        <v>470</v>
      </c>
      <c r="F206" s="155" t="s">
        <v>755</v>
      </c>
      <c r="G206" s="155" t="s">
        <v>762</v>
      </c>
      <c r="H206" s="206"/>
      <c r="I206" s="206"/>
      <c r="J206" s="115" t="s">
        <v>26</v>
      </c>
      <c r="K206" s="5" t="s">
        <v>27</v>
      </c>
      <c r="L206" s="115" t="s">
        <v>769</v>
      </c>
      <c r="M206" s="115">
        <v>20</v>
      </c>
      <c r="N206" s="118">
        <v>0.3</v>
      </c>
      <c r="O206" s="118">
        <v>0</v>
      </c>
      <c r="P206" s="61" t="str" cm="1">
        <f t="array" ref="P206">+_xlfn.IFS(O206&gt;N206,"Mayor",O206=N206,"Igual",O206&lt;N206,"menor")</f>
        <v>menor</v>
      </c>
      <c r="Q206" s="88" t="s">
        <v>475</v>
      </c>
      <c r="R206" s="117" t="s">
        <v>770</v>
      </c>
      <c r="S206" s="76" t="s">
        <v>761</v>
      </c>
      <c r="T206" s="117" t="s">
        <v>767</v>
      </c>
      <c r="U206" s="117"/>
    </row>
    <row r="207" spans="1:21" ht="43.5" x14ac:dyDescent="0.35">
      <c r="A207" s="158" t="s">
        <v>939</v>
      </c>
      <c r="B207" s="131" t="s">
        <v>590</v>
      </c>
      <c r="C207" s="84" t="s">
        <v>866</v>
      </c>
      <c r="D207" s="155" t="s">
        <v>469</v>
      </c>
      <c r="E207" s="155" t="s">
        <v>470</v>
      </c>
      <c r="F207" s="155" t="s">
        <v>755</v>
      </c>
      <c r="G207" s="155" t="s">
        <v>762</v>
      </c>
      <c r="H207" s="206"/>
      <c r="I207" s="206"/>
      <c r="J207" s="115" t="s">
        <v>26</v>
      </c>
      <c r="K207" s="5" t="s">
        <v>27</v>
      </c>
      <c r="L207" s="115" t="s">
        <v>771</v>
      </c>
      <c r="M207" s="115">
        <v>35</v>
      </c>
      <c r="N207" s="118">
        <v>0.2</v>
      </c>
      <c r="O207" s="118">
        <v>0</v>
      </c>
      <c r="P207" s="61" t="str" cm="1">
        <f t="array" ref="P207">+_xlfn.IFS(O207&gt;N207,"Mayor",O207=N207,"Igual",O207&lt;N207,"menor")</f>
        <v>menor</v>
      </c>
      <c r="Q207" s="88" t="s">
        <v>475</v>
      </c>
      <c r="R207" s="117" t="s">
        <v>770</v>
      </c>
      <c r="S207" s="76" t="s">
        <v>761</v>
      </c>
      <c r="T207" s="117" t="s">
        <v>767</v>
      </c>
      <c r="U207" s="117"/>
    </row>
    <row r="208" spans="1:21" ht="70" x14ac:dyDescent="0.35">
      <c r="A208" s="158" t="s">
        <v>939</v>
      </c>
      <c r="B208" s="131" t="s">
        <v>590</v>
      </c>
      <c r="C208" s="84" t="s">
        <v>866</v>
      </c>
      <c r="D208" s="155" t="s">
        <v>469</v>
      </c>
      <c r="E208" s="155" t="s">
        <v>470</v>
      </c>
      <c r="F208" s="155" t="s">
        <v>755</v>
      </c>
      <c r="G208" s="155" t="s">
        <v>762</v>
      </c>
      <c r="H208" s="206"/>
      <c r="I208" s="206"/>
      <c r="J208" s="115" t="s">
        <v>26</v>
      </c>
      <c r="K208" s="5" t="s">
        <v>27</v>
      </c>
      <c r="L208" s="115" t="s">
        <v>772</v>
      </c>
      <c r="M208" s="115">
        <v>35</v>
      </c>
      <c r="N208" s="118">
        <v>0.15</v>
      </c>
      <c r="O208" s="118">
        <v>0</v>
      </c>
      <c r="P208" s="61" t="str" cm="1">
        <f t="array" ref="P208">+_xlfn.IFS(O208&gt;N208,"Mayor",O208=N208,"Igual",O208&lt;N208,"menor")</f>
        <v>menor</v>
      </c>
      <c r="Q208" s="88" t="s">
        <v>475</v>
      </c>
      <c r="R208" s="117" t="s">
        <v>770</v>
      </c>
      <c r="S208" s="76" t="s">
        <v>48</v>
      </c>
      <c r="T208" s="117" t="s">
        <v>767</v>
      </c>
      <c r="U208" s="117"/>
    </row>
    <row r="209" spans="1:21" ht="409.5" x14ac:dyDescent="0.35">
      <c r="A209" s="158" t="s">
        <v>939</v>
      </c>
      <c r="B209" s="131" t="s">
        <v>590</v>
      </c>
      <c r="C209" s="84" t="s">
        <v>866</v>
      </c>
      <c r="D209" s="115" t="s">
        <v>469</v>
      </c>
      <c r="E209" s="115" t="s">
        <v>470</v>
      </c>
      <c r="F209" s="115" t="s">
        <v>773</v>
      </c>
      <c r="G209" s="115" t="s">
        <v>762</v>
      </c>
      <c r="H209" s="115" t="s">
        <v>774</v>
      </c>
      <c r="I209" s="115" t="s">
        <v>775</v>
      </c>
      <c r="J209" s="115" t="s">
        <v>26</v>
      </c>
      <c r="K209" s="5" t="s">
        <v>27</v>
      </c>
      <c r="L209" s="115" t="s">
        <v>776</v>
      </c>
      <c r="M209" s="115">
        <v>10</v>
      </c>
      <c r="N209" s="114">
        <v>0.2</v>
      </c>
      <c r="O209" s="114">
        <v>0.9</v>
      </c>
      <c r="P209" s="61" t="str" cm="1">
        <f t="array" ref="P209">+_xlfn.IFS(O209&gt;N209,"Mayor",O209=N209,"Igual",O209&lt;N209,"menor")</f>
        <v>Mayor</v>
      </c>
      <c r="Q209" s="88" t="s">
        <v>515</v>
      </c>
      <c r="R209" s="106" t="s">
        <v>777</v>
      </c>
      <c r="S209" s="76" t="s">
        <v>100</v>
      </c>
      <c r="T209" s="87" t="s">
        <v>48</v>
      </c>
      <c r="U209" s="116"/>
    </row>
    <row r="210" spans="1:21" ht="409.5" x14ac:dyDescent="0.35">
      <c r="A210" s="158" t="s">
        <v>939</v>
      </c>
      <c r="B210" s="131" t="s">
        <v>590</v>
      </c>
      <c r="C210" s="84" t="s">
        <v>866</v>
      </c>
      <c r="D210" s="115" t="s">
        <v>469</v>
      </c>
      <c r="E210" s="115" t="s">
        <v>470</v>
      </c>
      <c r="F210" s="115" t="s">
        <v>571</v>
      </c>
      <c r="G210" s="115" t="s">
        <v>778</v>
      </c>
      <c r="H210" s="115" t="s">
        <v>779</v>
      </c>
      <c r="I210" s="115" t="s">
        <v>780</v>
      </c>
      <c r="J210" s="115" t="s">
        <v>26</v>
      </c>
      <c r="K210" s="130" t="s">
        <v>247</v>
      </c>
      <c r="L210" s="115" t="s">
        <v>781</v>
      </c>
      <c r="M210" s="115">
        <v>2000</v>
      </c>
      <c r="N210" s="114">
        <v>0.1</v>
      </c>
      <c r="O210" s="114">
        <v>1.8499999999999999E-2</v>
      </c>
      <c r="P210" s="61" t="str" cm="1">
        <f t="array" ref="P210">+_xlfn.IFS(O210&gt;N210,"Mayor",O210=N210,"Igual",O210&lt;N210,"menor")</f>
        <v>menor</v>
      </c>
      <c r="Q210" s="88" t="s">
        <v>475</v>
      </c>
      <c r="R210" s="106" t="s">
        <v>782</v>
      </c>
      <c r="S210" s="76" t="s">
        <v>100</v>
      </c>
      <c r="T210" s="76" t="s">
        <v>783</v>
      </c>
      <c r="U210" s="76"/>
    </row>
    <row r="211" spans="1:21" ht="72.5" x14ac:dyDescent="0.35">
      <c r="A211" s="158" t="s">
        <v>939</v>
      </c>
      <c r="B211" s="131" t="s">
        <v>590</v>
      </c>
      <c r="C211" s="84" t="s">
        <v>866</v>
      </c>
      <c r="D211" s="115" t="s">
        <v>469</v>
      </c>
      <c r="E211" s="115" t="s">
        <v>470</v>
      </c>
      <c r="F211" s="115" t="s">
        <v>571</v>
      </c>
      <c r="G211" s="115" t="s">
        <v>778</v>
      </c>
      <c r="H211" s="115" t="s">
        <v>785</v>
      </c>
      <c r="I211" s="115" t="s">
        <v>786</v>
      </c>
      <c r="J211" s="115" t="s">
        <v>26</v>
      </c>
      <c r="K211" s="130" t="s">
        <v>247</v>
      </c>
      <c r="L211" s="115" t="s">
        <v>787</v>
      </c>
      <c r="M211" s="115">
        <v>15</v>
      </c>
      <c r="N211" s="114">
        <v>0.13333333333333333</v>
      </c>
      <c r="O211" s="114">
        <v>1.0666666666666667</v>
      </c>
      <c r="P211" s="61" t="str" cm="1">
        <f t="array" ref="P211">+_xlfn.IFS(O211&gt;N211,"Mayor",O211=N211,"Igual",O211&lt;N211,"menor")</f>
        <v>Mayor</v>
      </c>
      <c r="Q211" s="88" t="s">
        <v>475</v>
      </c>
      <c r="R211" s="106" t="s">
        <v>788</v>
      </c>
      <c r="S211" s="76" t="s">
        <v>761</v>
      </c>
      <c r="T211" s="87" t="s">
        <v>789</v>
      </c>
      <c r="U211" s="87"/>
    </row>
    <row r="212" spans="1:21" ht="70" x14ac:dyDescent="0.35">
      <c r="A212" s="156" t="s">
        <v>941</v>
      </c>
      <c r="B212" s="131" t="s">
        <v>590</v>
      </c>
      <c r="C212" s="84" t="s">
        <v>866</v>
      </c>
      <c r="D212" s="79" t="s">
        <v>469</v>
      </c>
      <c r="E212" s="79" t="s">
        <v>470</v>
      </c>
      <c r="F212" s="79" t="s">
        <v>541</v>
      </c>
      <c r="G212" s="81" t="s">
        <v>587</v>
      </c>
      <c r="H212" s="81" t="s">
        <v>792</v>
      </c>
      <c r="I212" s="81" t="s">
        <v>793</v>
      </c>
      <c r="J212" s="92" t="s">
        <v>44</v>
      </c>
      <c r="K212" s="5" t="s">
        <v>27</v>
      </c>
      <c r="L212" s="80" t="s">
        <v>794</v>
      </c>
      <c r="M212" s="79">
        <v>350000</v>
      </c>
      <c r="N212" s="76">
        <v>0</v>
      </c>
      <c r="O212" s="112">
        <v>0</v>
      </c>
      <c r="P212" s="61" t="str" cm="1">
        <f t="array" ref="P212">+_xlfn.IFS(O212&gt;N212,"Mayor",O212=N212,"Igual",O212&lt;N212,"menor")</f>
        <v>Igual</v>
      </c>
      <c r="Q212" s="88" t="s">
        <v>485</v>
      </c>
      <c r="R212" s="75"/>
      <c r="S212" s="76" t="s">
        <v>61</v>
      </c>
      <c r="T212" s="75" t="s">
        <v>795</v>
      </c>
      <c r="U212" s="75"/>
    </row>
    <row r="213" spans="1:21" ht="116" x14ac:dyDescent="0.35">
      <c r="A213" s="156" t="s">
        <v>941</v>
      </c>
      <c r="B213" s="131" t="s">
        <v>590</v>
      </c>
      <c r="C213" s="84" t="s">
        <v>866</v>
      </c>
      <c r="D213" s="81" t="s">
        <v>469</v>
      </c>
      <c r="E213" s="81" t="s">
        <v>470</v>
      </c>
      <c r="F213" s="79" t="s">
        <v>541</v>
      </c>
      <c r="G213" s="81" t="s">
        <v>587</v>
      </c>
      <c r="H213" s="81" t="s">
        <v>797</v>
      </c>
      <c r="I213" s="81" t="s">
        <v>798</v>
      </c>
      <c r="J213" s="92" t="s">
        <v>44</v>
      </c>
      <c r="K213" s="5" t="s">
        <v>27</v>
      </c>
      <c r="L213" s="80" t="s">
        <v>799</v>
      </c>
      <c r="M213" s="79">
        <v>300</v>
      </c>
      <c r="N213" s="76">
        <v>0</v>
      </c>
      <c r="O213" s="78">
        <v>0.30333333333333329</v>
      </c>
      <c r="P213" s="61" t="str" cm="1">
        <f t="array" ref="P213">+_xlfn.IFS(O213&gt;N213,"Mayor",O213=N213,"Igual",O213&lt;N213,"menor")</f>
        <v>Mayor</v>
      </c>
      <c r="Q213" s="88" t="s">
        <v>515</v>
      </c>
      <c r="R213" s="75" t="s">
        <v>800</v>
      </c>
      <c r="S213" s="76" t="s">
        <v>48</v>
      </c>
      <c r="T213" s="75"/>
      <c r="U213" s="75"/>
    </row>
    <row r="214" spans="1:21" ht="130.5" x14ac:dyDescent="0.35">
      <c r="A214" s="156" t="s">
        <v>941</v>
      </c>
      <c r="B214" s="131" t="s">
        <v>590</v>
      </c>
      <c r="C214" s="84" t="s">
        <v>866</v>
      </c>
      <c r="D214" s="81" t="s">
        <v>469</v>
      </c>
      <c r="E214" s="81" t="s">
        <v>470</v>
      </c>
      <c r="F214" s="79" t="s">
        <v>541</v>
      </c>
      <c r="G214" s="81" t="s">
        <v>587</v>
      </c>
      <c r="H214" s="81" t="s">
        <v>801</v>
      </c>
      <c r="I214" s="81" t="s">
        <v>802</v>
      </c>
      <c r="J214" s="92" t="s">
        <v>44</v>
      </c>
      <c r="K214" s="5" t="s">
        <v>27</v>
      </c>
      <c r="L214" s="80" t="s">
        <v>803</v>
      </c>
      <c r="M214" s="79">
        <v>150</v>
      </c>
      <c r="N214" s="76">
        <v>0</v>
      </c>
      <c r="O214" s="78">
        <v>1.3333333333333334E-2</v>
      </c>
      <c r="P214" s="61" t="str" cm="1">
        <f t="array" ref="P214">+_xlfn.IFS(O214&gt;N214,"Mayor",O214=N214,"Igual",O214&lt;N214,"menor")</f>
        <v>Mayor</v>
      </c>
      <c r="Q214" s="88" t="s">
        <v>485</v>
      </c>
      <c r="R214" s="75" t="s">
        <v>804</v>
      </c>
      <c r="S214" s="76" t="s">
        <v>48</v>
      </c>
      <c r="T214" s="75"/>
      <c r="U214" s="75"/>
    </row>
    <row r="215" spans="1:21" ht="116" x14ac:dyDescent="0.35">
      <c r="A215" s="156" t="s">
        <v>941</v>
      </c>
      <c r="B215" s="131" t="s">
        <v>590</v>
      </c>
      <c r="C215" s="84" t="s">
        <v>866</v>
      </c>
      <c r="D215" s="106" t="s">
        <v>469</v>
      </c>
      <c r="E215" s="106" t="s">
        <v>470</v>
      </c>
      <c r="F215" s="79" t="s">
        <v>541</v>
      </c>
      <c r="G215" s="81" t="s">
        <v>587</v>
      </c>
      <c r="H215" s="106" t="s">
        <v>805</v>
      </c>
      <c r="I215" s="81" t="s">
        <v>806</v>
      </c>
      <c r="J215" s="108" t="s">
        <v>44</v>
      </c>
      <c r="K215" s="5" t="s">
        <v>27</v>
      </c>
      <c r="L215" s="106" t="s">
        <v>807</v>
      </c>
      <c r="M215" s="105">
        <v>250</v>
      </c>
      <c r="N215" s="104">
        <v>7.0000000000000007E-2</v>
      </c>
      <c r="O215" s="78">
        <v>0.14000000000000001</v>
      </c>
      <c r="P215" s="61" t="str" cm="1">
        <f t="array" ref="P215">+_xlfn.IFS(O215&gt;N215,"Mayor",O215=N215,"Igual",O215&lt;N215,"menor")</f>
        <v>Mayor</v>
      </c>
      <c r="Q215" s="88" t="s">
        <v>475</v>
      </c>
      <c r="R215" s="103" t="s">
        <v>808</v>
      </c>
      <c r="S215" s="76"/>
      <c r="T215" s="75"/>
      <c r="U215" s="75"/>
    </row>
    <row r="216" spans="1:21" ht="116" x14ac:dyDescent="0.35">
      <c r="A216" s="156" t="s">
        <v>941</v>
      </c>
      <c r="B216" s="131" t="s">
        <v>590</v>
      </c>
      <c r="C216" s="84" t="s">
        <v>866</v>
      </c>
      <c r="D216" s="81" t="s">
        <v>469</v>
      </c>
      <c r="E216" s="81" t="s">
        <v>470</v>
      </c>
      <c r="F216" s="79" t="s">
        <v>571</v>
      </c>
      <c r="G216" s="81" t="s">
        <v>809</v>
      </c>
      <c r="H216" s="81" t="s">
        <v>810</v>
      </c>
      <c r="I216" s="81" t="s">
        <v>811</v>
      </c>
      <c r="J216" s="102" t="s">
        <v>44</v>
      </c>
      <c r="K216" s="5" t="s">
        <v>27</v>
      </c>
      <c r="L216" s="80" t="s">
        <v>812</v>
      </c>
      <c r="M216" s="79">
        <v>20</v>
      </c>
      <c r="N216" s="100">
        <v>0.5</v>
      </c>
      <c r="O216" s="78">
        <v>0.15</v>
      </c>
      <c r="P216" s="61" t="str" cm="1">
        <f t="array" ref="P216">+_xlfn.IFS(O216&gt;N216,"Mayor",O216=N216,"Igual",O216&lt;N216,"menor")</f>
        <v>menor</v>
      </c>
      <c r="Q216" s="88" t="s">
        <v>475</v>
      </c>
      <c r="R216" s="94" t="s">
        <v>813</v>
      </c>
      <c r="S216" s="76" t="s">
        <v>61</v>
      </c>
      <c r="T216" s="75" t="s">
        <v>814</v>
      </c>
      <c r="U216" s="75"/>
    </row>
    <row r="217" spans="1:21" ht="116" x14ac:dyDescent="0.35">
      <c r="A217" s="156" t="s">
        <v>941</v>
      </c>
      <c r="B217" s="131" t="s">
        <v>590</v>
      </c>
      <c r="C217" s="84" t="s">
        <v>866</v>
      </c>
      <c r="D217" s="81" t="s">
        <v>469</v>
      </c>
      <c r="E217" s="81" t="s">
        <v>470</v>
      </c>
      <c r="F217" s="79" t="s">
        <v>571</v>
      </c>
      <c r="G217" s="81" t="s">
        <v>809</v>
      </c>
      <c r="H217" s="81" t="s">
        <v>815</v>
      </c>
      <c r="I217" s="81" t="s">
        <v>816</v>
      </c>
      <c r="J217" s="92" t="s">
        <v>44</v>
      </c>
      <c r="K217" s="5" t="s">
        <v>27</v>
      </c>
      <c r="L217" s="80" t="s">
        <v>817</v>
      </c>
      <c r="M217" s="79">
        <v>20</v>
      </c>
      <c r="N217" s="76">
        <v>0</v>
      </c>
      <c r="O217" s="78">
        <v>0.25</v>
      </c>
      <c r="P217" s="61" t="str" cm="1">
        <f t="array" ref="P217">+_xlfn.IFS(O217&gt;N217,"Mayor",O217=N217,"Igual",O217&lt;N217,"menor")</f>
        <v>Mayor</v>
      </c>
      <c r="Q217" s="99" t="s">
        <v>515</v>
      </c>
      <c r="R217" s="94" t="s">
        <v>818</v>
      </c>
      <c r="S217" s="76"/>
      <c r="T217" s="95"/>
      <c r="U217" s="95"/>
    </row>
    <row r="218" spans="1:21" ht="98" x14ac:dyDescent="0.35">
      <c r="A218" s="156" t="s">
        <v>941</v>
      </c>
      <c r="B218" s="121" t="s">
        <v>467</v>
      </c>
      <c r="C218" s="84" t="s">
        <v>866</v>
      </c>
      <c r="D218" s="81" t="s">
        <v>469</v>
      </c>
      <c r="E218" s="81" t="s">
        <v>470</v>
      </c>
      <c r="F218" s="79" t="s">
        <v>541</v>
      </c>
      <c r="G218" s="81" t="s">
        <v>819</v>
      </c>
      <c r="H218" s="81" t="s">
        <v>820</v>
      </c>
      <c r="I218" s="81" t="s">
        <v>821</v>
      </c>
      <c r="J218" s="92" t="s">
        <v>44</v>
      </c>
      <c r="K218" s="5" t="s">
        <v>27</v>
      </c>
      <c r="L218" s="80" t="s">
        <v>822</v>
      </c>
      <c r="M218" s="79">
        <v>6</v>
      </c>
      <c r="N218" s="76">
        <v>0</v>
      </c>
      <c r="O218" s="78">
        <v>0</v>
      </c>
      <c r="P218" s="61" t="str" cm="1">
        <f t="array" ref="P218">+_xlfn.IFS(O218&gt;N218,"Mayor",O218=N218,"Igual",O218&lt;N218,"menor")</f>
        <v>Igual</v>
      </c>
      <c r="Q218" s="88" t="s">
        <v>485</v>
      </c>
      <c r="R218" s="95"/>
      <c r="S218" s="76" t="s">
        <v>48</v>
      </c>
      <c r="T218" s="95"/>
      <c r="U218" s="95"/>
    </row>
    <row r="219" spans="1:21" ht="112" x14ac:dyDescent="0.35">
      <c r="A219" s="156" t="s">
        <v>941</v>
      </c>
      <c r="B219" s="131" t="s">
        <v>540</v>
      </c>
      <c r="C219" s="84" t="s">
        <v>866</v>
      </c>
      <c r="D219" s="81" t="s">
        <v>469</v>
      </c>
      <c r="E219" s="81" t="s">
        <v>470</v>
      </c>
      <c r="F219" s="79" t="s">
        <v>541</v>
      </c>
      <c r="G219" s="81" t="s">
        <v>587</v>
      </c>
      <c r="H219" s="81" t="s">
        <v>824</v>
      </c>
      <c r="I219" s="81" t="s">
        <v>825</v>
      </c>
      <c r="J219" s="92" t="s">
        <v>44</v>
      </c>
      <c r="K219" s="5" t="s">
        <v>27</v>
      </c>
      <c r="L219" s="80" t="s">
        <v>826</v>
      </c>
      <c r="M219" s="79">
        <v>30</v>
      </c>
      <c r="N219" s="76">
        <v>0</v>
      </c>
      <c r="O219" s="97">
        <v>9.9999999999999992E-2</v>
      </c>
      <c r="P219" s="61" t="str" cm="1">
        <f t="array" ref="P219">+_xlfn.IFS(O219&gt;N219,"Mayor",O219=N219,"Igual",O219&lt;N219,"menor")</f>
        <v>Mayor</v>
      </c>
      <c r="Q219" s="88" t="s">
        <v>475</v>
      </c>
      <c r="R219" s="75" t="s">
        <v>827</v>
      </c>
      <c r="S219" s="76" t="s">
        <v>61</v>
      </c>
      <c r="T219" s="75" t="s">
        <v>828</v>
      </c>
      <c r="U219" s="75"/>
    </row>
    <row r="220" spans="1:21" ht="112" x14ac:dyDescent="0.35">
      <c r="A220" s="156" t="s">
        <v>941</v>
      </c>
      <c r="B220" s="131" t="s">
        <v>540</v>
      </c>
      <c r="C220" s="84" t="s">
        <v>866</v>
      </c>
      <c r="D220" s="81" t="s">
        <v>469</v>
      </c>
      <c r="E220" s="81" t="s">
        <v>470</v>
      </c>
      <c r="F220" s="79" t="s">
        <v>541</v>
      </c>
      <c r="G220" s="81" t="s">
        <v>587</v>
      </c>
      <c r="H220" s="81" t="s">
        <v>829</v>
      </c>
      <c r="I220" s="81" t="s">
        <v>830</v>
      </c>
      <c r="J220" s="92" t="s">
        <v>44</v>
      </c>
      <c r="K220" s="5" t="s">
        <v>27</v>
      </c>
      <c r="L220" s="80" t="s">
        <v>831</v>
      </c>
      <c r="M220" s="79">
        <v>20</v>
      </c>
      <c r="N220" s="96">
        <v>0.1</v>
      </c>
      <c r="O220" s="78">
        <v>0</v>
      </c>
      <c r="P220" s="61" t="str" cm="1">
        <f t="array" ref="P220">+_xlfn.IFS(O220&gt;N220,"Mayor",O220=N220,"Igual",O220&lt;N220,"menor")</f>
        <v>menor</v>
      </c>
      <c r="Q220" s="88" t="s">
        <v>475</v>
      </c>
      <c r="R220" s="95" t="s">
        <v>832</v>
      </c>
      <c r="S220" s="76" t="s">
        <v>61</v>
      </c>
      <c r="T220" s="75" t="s">
        <v>833</v>
      </c>
      <c r="U220" s="75"/>
    </row>
    <row r="221" spans="1:21" ht="116" x14ac:dyDescent="0.35">
      <c r="A221" s="156" t="s">
        <v>941</v>
      </c>
      <c r="B221" s="131" t="s">
        <v>590</v>
      </c>
      <c r="C221" s="84" t="s">
        <v>866</v>
      </c>
      <c r="D221" s="81" t="s">
        <v>469</v>
      </c>
      <c r="E221" s="81" t="s">
        <v>470</v>
      </c>
      <c r="F221" s="79" t="s">
        <v>571</v>
      </c>
      <c r="G221" s="81" t="s">
        <v>809</v>
      </c>
      <c r="H221" s="81" t="s">
        <v>834</v>
      </c>
      <c r="I221" s="81" t="s">
        <v>835</v>
      </c>
      <c r="J221" s="92" t="s">
        <v>44</v>
      </c>
      <c r="K221" s="5" t="s">
        <v>27</v>
      </c>
      <c r="L221" s="80" t="s">
        <v>836</v>
      </c>
      <c r="M221" s="79">
        <v>5400</v>
      </c>
      <c r="N221" s="76">
        <v>0</v>
      </c>
      <c r="O221" s="78">
        <v>1.8518518518518517E-2</v>
      </c>
      <c r="P221" s="61" t="str" cm="1">
        <f t="array" ref="P221">+_xlfn.IFS(O221&gt;N221,"Mayor",O221=N221,"Igual",O221&lt;N221,"menor")</f>
        <v>Mayor</v>
      </c>
      <c r="Q221" s="88" t="s">
        <v>475</v>
      </c>
      <c r="R221" s="94" t="s">
        <v>837</v>
      </c>
      <c r="S221" s="76" t="s">
        <v>61</v>
      </c>
      <c r="T221" s="75" t="s">
        <v>838</v>
      </c>
      <c r="U221" s="75"/>
    </row>
    <row r="222" spans="1:21" ht="101.5" x14ac:dyDescent="0.35">
      <c r="A222" s="156" t="s">
        <v>941</v>
      </c>
      <c r="B222" s="131" t="s">
        <v>590</v>
      </c>
      <c r="C222" s="84" t="s">
        <v>866</v>
      </c>
      <c r="D222" s="81" t="s">
        <v>469</v>
      </c>
      <c r="E222" s="81" t="s">
        <v>470</v>
      </c>
      <c r="F222" s="79" t="s">
        <v>571</v>
      </c>
      <c r="G222" s="81" t="s">
        <v>809</v>
      </c>
      <c r="H222" s="81" t="s">
        <v>839</v>
      </c>
      <c r="I222" s="81" t="s">
        <v>840</v>
      </c>
      <c r="J222" s="92" t="s">
        <v>44</v>
      </c>
      <c r="K222" s="5" t="s">
        <v>27</v>
      </c>
      <c r="L222" s="80" t="s">
        <v>841</v>
      </c>
      <c r="M222" s="79">
        <v>11450</v>
      </c>
      <c r="N222" s="76">
        <v>0</v>
      </c>
      <c r="O222" s="78">
        <v>0.17545851528384279</v>
      </c>
      <c r="P222" s="61" t="str" cm="1">
        <f t="array" ref="P222">+_xlfn.IFS(O222&gt;N222,"Mayor",O222=N222,"Igual",O222&lt;N222,"menor")</f>
        <v>Mayor</v>
      </c>
      <c r="Q222" s="88" t="s">
        <v>515</v>
      </c>
      <c r="R222" s="95" t="s">
        <v>842</v>
      </c>
      <c r="S222" s="76"/>
      <c r="T222" s="75"/>
      <c r="U222" s="75"/>
    </row>
    <row r="223" spans="1:21" ht="116" x14ac:dyDescent="0.35">
      <c r="A223" s="156" t="s">
        <v>941</v>
      </c>
      <c r="B223" s="131" t="s">
        <v>540</v>
      </c>
      <c r="C223" s="84" t="s">
        <v>866</v>
      </c>
      <c r="D223" s="81" t="s">
        <v>469</v>
      </c>
      <c r="E223" s="81" t="s">
        <v>470</v>
      </c>
      <c r="F223" s="79" t="s">
        <v>571</v>
      </c>
      <c r="G223" s="81" t="s">
        <v>572</v>
      </c>
      <c r="H223" s="81" t="s">
        <v>843</v>
      </c>
      <c r="I223" s="81" t="s">
        <v>844</v>
      </c>
      <c r="J223" s="92" t="s">
        <v>44</v>
      </c>
      <c r="K223" s="5" t="s">
        <v>27</v>
      </c>
      <c r="L223" s="80" t="s">
        <v>845</v>
      </c>
      <c r="M223" s="79">
        <v>15000</v>
      </c>
      <c r="N223" s="76">
        <v>0</v>
      </c>
      <c r="O223" s="78">
        <v>0.59786666666666666</v>
      </c>
      <c r="P223" s="61" t="str" cm="1">
        <f t="array" ref="P223">+_xlfn.IFS(O223&gt;N223,"Mayor",O223=N223,"Igual",O223&lt;N223,"menor")</f>
        <v>Mayor</v>
      </c>
      <c r="Q223" s="88" t="s">
        <v>515</v>
      </c>
      <c r="R223" s="94" t="s">
        <v>846</v>
      </c>
      <c r="S223" s="76"/>
      <c r="T223" s="75"/>
      <c r="U223" s="75"/>
    </row>
    <row r="224" spans="1:21" ht="98" x14ac:dyDescent="0.35">
      <c r="A224" s="156" t="s">
        <v>941</v>
      </c>
      <c r="B224" s="131" t="s">
        <v>590</v>
      </c>
      <c r="C224" s="84" t="s">
        <v>866</v>
      </c>
      <c r="D224" s="81" t="s">
        <v>469</v>
      </c>
      <c r="E224" s="81" t="s">
        <v>470</v>
      </c>
      <c r="F224" s="79" t="s">
        <v>571</v>
      </c>
      <c r="G224" s="81" t="s">
        <v>778</v>
      </c>
      <c r="H224" s="81" t="s">
        <v>847</v>
      </c>
      <c r="I224" s="81" t="s">
        <v>848</v>
      </c>
      <c r="J224" s="92" t="s">
        <v>44</v>
      </c>
      <c r="K224" s="5" t="s">
        <v>27</v>
      </c>
      <c r="L224" s="80" t="s">
        <v>849</v>
      </c>
      <c r="M224" s="79">
        <v>220000</v>
      </c>
      <c r="N224" s="76">
        <v>0</v>
      </c>
      <c r="O224" s="78">
        <v>0</v>
      </c>
      <c r="P224" s="61" t="str" cm="1">
        <f t="array" ref="P224">+_xlfn.IFS(O224&gt;N224,"Mayor",O224=N224,"Igual",O224&lt;N224,"menor")</f>
        <v>Igual</v>
      </c>
      <c r="Q224" s="88" t="s">
        <v>475</v>
      </c>
      <c r="R224" s="75" t="s">
        <v>850</v>
      </c>
      <c r="S224" s="76" t="s">
        <v>61</v>
      </c>
      <c r="T224" s="75" t="s">
        <v>795</v>
      </c>
      <c r="U224" s="75"/>
    </row>
    <row r="225" spans="1:21" ht="58" x14ac:dyDescent="0.35">
      <c r="A225" s="156" t="s">
        <v>941</v>
      </c>
      <c r="B225" s="131" t="s">
        <v>590</v>
      </c>
      <c r="C225" s="84" t="s">
        <v>866</v>
      </c>
      <c r="D225" s="81" t="s">
        <v>469</v>
      </c>
      <c r="E225" s="81" t="s">
        <v>470</v>
      </c>
      <c r="F225" s="79" t="s">
        <v>571</v>
      </c>
      <c r="G225" s="81" t="s">
        <v>778</v>
      </c>
      <c r="H225" s="81" t="s">
        <v>851</v>
      </c>
      <c r="I225" s="81" t="s">
        <v>852</v>
      </c>
      <c r="J225" s="92" t="s">
        <v>44</v>
      </c>
      <c r="K225" s="5" t="s">
        <v>27</v>
      </c>
      <c r="L225" s="80" t="s">
        <v>853</v>
      </c>
      <c r="M225" s="79">
        <v>150000</v>
      </c>
      <c r="N225" s="76">
        <v>0</v>
      </c>
      <c r="O225" s="78">
        <v>0</v>
      </c>
      <c r="P225" s="61" t="str" cm="1">
        <f t="array" ref="P225">+_xlfn.IFS(O225&gt;N225,"Mayor",O225=N225,"Igual",O225&lt;N225,"menor")</f>
        <v>Igual</v>
      </c>
      <c r="Q225" s="88" t="s">
        <v>475</v>
      </c>
      <c r="R225" s="75" t="s">
        <v>850</v>
      </c>
      <c r="S225" s="76" t="s">
        <v>61</v>
      </c>
      <c r="T225" s="75" t="s">
        <v>795</v>
      </c>
      <c r="U225" s="75"/>
    </row>
    <row r="226" spans="1:21" ht="70" x14ac:dyDescent="0.35">
      <c r="A226" s="156" t="s">
        <v>941</v>
      </c>
      <c r="B226" s="131" t="s">
        <v>590</v>
      </c>
      <c r="C226" s="84" t="s">
        <v>866</v>
      </c>
      <c r="D226" s="81" t="s">
        <v>469</v>
      </c>
      <c r="E226" s="81" t="s">
        <v>470</v>
      </c>
      <c r="F226" s="79" t="s">
        <v>541</v>
      </c>
      <c r="G226" s="81" t="s">
        <v>587</v>
      </c>
      <c r="H226" s="81" t="s">
        <v>854</v>
      </c>
      <c r="I226" s="81" t="s">
        <v>855</v>
      </c>
      <c r="J226" s="92" t="s">
        <v>44</v>
      </c>
      <c r="K226" s="5" t="s">
        <v>27</v>
      </c>
      <c r="L226" s="80" t="s">
        <v>856</v>
      </c>
      <c r="M226" s="79">
        <v>40</v>
      </c>
      <c r="N226" s="76">
        <v>0</v>
      </c>
      <c r="O226" s="78">
        <v>0</v>
      </c>
      <c r="P226" s="61" t="str" cm="1">
        <f t="array" ref="P226">+_xlfn.IFS(O226&gt;N226,"Mayor",O226=N226,"Igual",O226&lt;N226,"menor")</f>
        <v>Igual</v>
      </c>
      <c r="Q226" s="88" t="s">
        <v>475</v>
      </c>
      <c r="R226" s="75" t="s">
        <v>850</v>
      </c>
      <c r="S226" s="76" t="s">
        <v>61</v>
      </c>
      <c r="T226" s="75" t="s">
        <v>795</v>
      </c>
      <c r="U226" s="75"/>
    </row>
    <row r="227" spans="1:21" ht="98" x14ac:dyDescent="0.35">
      <c r="A227" s="156" t="s">
        <v>941</v>
      </c>
      <c r="B227" s="131" t="s">
        <v>590</v>
      </c>
      <c r="C227" s="84" t="s">
        <v>866</v>
      </c>
      <c r="D227" s="81" t="s">
        <v>469</v>
      </c>
      <c r="E227" s="81" t="s">
        <v>470</v>
      </c>
      <c r="F227" s="79" t="s">
        <v>571</v>
      </c>
      <c r="G227" s="81" t="s">
        <v>778</v>
      </c>
      <c r="H227" s="81" t="s">
        <v>857</v>
      </c>
      <c r="I227" s="81" t="s">
        <v>858</v>
      </c>
      <c r="J227" s="90" t="s">
        <v>44</v>
      </c>
      <c r="K227" s="5" t="s">
        <v>27</v>
      </c>
      <c r="L227" s="80" t="s">
        <v>859</v>
      </c>
      <c r="M227" s="79">
        <v>15</v>
      </c>
      <c r="N227" s="76">
        <v>0</v>
      </c>
      <c r="O227" s="78">
        <v>0</v>
      </c>
      <c r="P227" s="61" t="str" cm="1">
        <f t="array" ref="P227">+_xlfn.IFS(O227&gt;N227,"Mayor",O227=N227,"Igual",O227&lt;N227,"menor")</f>
        <v>Igual</v>
      </c>
      <c r="Q227" s="88" t="s">
        <v>475</v>
      </c>
      <c r="R227" s="75" t="s">
        <v>850</v>
      </c>
      <c r="S227" s="76" t="s">
        <v>61</v>
      </c>
      <c r="T227" s="75" t="s">
        <v>795</v>
      </c>
      <c r="U227" s="75"/>
    </row>
    <row r="228" spans="1:21" ht="84" x14ac:dyDescent="0.35">
      <c r="A228" s="156" t="s">
        <v>941</v>
      </c>
      <c r="B228" s="131" t="s">
        <v>590</v>
      </c>
      <c r="C228" s="84" t="s">
        <v>866</v>
      </c>
      <c r="D228" s="81" t="s">
        <v>469</v>
      </c>
      <c r="E228" s="81" t="s">
        <v>470</v>
      </c>
      <c r="F228" s="79" t="s">
        <v>571</v>
      </c>
      <c r="G228" s="81" t="s">
        <v>778</v>
      </c>
      <c r="H228" s="81" t="s">
        <v>860</v>
      </c>
      <c r="I228" s="81" t="s">
        <v>861</v>
      </c>
      <c r="J228" s="83" t="s">
        <v>44</v>
      </c>
      <c r="K228" s="5" t="s">
        <v>27</v>
      </c>
      <c r="L228" s="80" t="s">
        <v>862</v>
      </c>
      <c r="M228" s="79">
        <v>18</v>
      </c>
      <c r="N228" s="76">
        <v>0</v>
      </c>
      <c r="O228" s="78">
        <v>0</v>
      </c>
      <c r="P228" s="61" t="str" cm="1">
        <f t="array" ref="P228">+_xlfn.IFS(O228&gt;N228,"Mayor",O228=N228,"Igual",O228&lt;N228,"menor")</f>
        <v>Igual</v>
      </c>
      <c r="Q228" s="77" t="s">
        <v>475</v>
      </c>
      <c r="R228" s="75" t="s">
        <v>850</v>
      </c>
      <c r="S228" s="76" t="s">
        <v>61</v>
      </c>
      <c r="T228" s="75" t="s">
        <v>795</v>
      </c>
      <c r="U228" s="75"/>
    </row>
    <row r="229" spans="1:21" ht="70" x14ac:dyDescent="0.35">
      <c r="A229" s="156" t="s">
        <v>941</v>
      </c>
      <c r="B229" s="131" t="s">
        <v>590</v>
      </c>
      <c r="C229" s="84" t="s">
        <v>866</v>
      </c>
      <c r="D229" s="81" t="s">
        <v>469</v>
      </c>
      <c r="E229" s="81" t="s">
        <v>470</v>
      </c>
      <c r="F229" s="79" t="s">
        <v>571</v>
      </c>
      <c r="G229" s="81" t="s">
        <v>778</v>
      </c>
      <c r="H229" s="81" t="s">
        <v>863</v>
      </c>
      <c r="I229" s="81" t="s">
        <v>864</v>
      </c>
      <c r="J229" s="83" t="s">
        <v>44</v>
      </c>
      <c r="K229" s="5" t="s">
        <v>27</v>
      </c>
      <c r="L229" s="80" t="s">
        <v>865</v>
      </c>
      <c r="M229" s="79">
        <v>50</v>
      </c>
      <c r="N229" s="76">
        <v>0</v>
      </c>
      <c r="O229" s="78">
        <v>0</v>
      </c>
      <c r="P229" s="61" t="str" cm="1">
        <f t="array" ref="P229">+_xlfn.IFS(O229&gt;N229,"Mayor",O229=N229,"Igual",O229&lt;N229,"menor")</f>
        <v>Igual</v>
      </c>
      <c r="Q229" s="77" t="s">
        <v>475</v>
      </c>
      <c r="R229" s="75" t="s">
        <v>850</v>
      </c>
      <c r="S229" s="76" t="s">
        <v>61</v>
      </c>
      <c r="T229" s="75" t="s">
        <v>795</v>
      </c>
      <c r="U229" s="75"/>
    </row>
  </sheetData>
  <sheetProtection deleteColumns="0" deleteRows="0"/>
  <protectedRanges>
    <protectedRange algorithmName="SHA-512" hashValue="joYNBMIQWqZ1vtZloVyHIYAjS6m9ZgzHmIPXqh37l6gi0qC8iq7A0zZwLqnfb7l4FTvwbcQqNuADXEbBimQb/g==" saltValue="ZqAQwpsqepajF0a5zbdlyw==" spinCount="100000" sqref="O96 K128:K144 K146:K147 K155:K156 K158:K160 K172:K173 K178:K209 K212:K229 A2:N127" name="Rango1"/>
    <protectedRange algorithmName="SHA-512" hashValue="joYNBMIQWqZ1vtZloVyHIYAjS6m9ZgzHmIPXqh37l6gi0qC8iq7A0zZwLqnfb7l4FTvwbcQqNuADXEbBimQb/g==" saltValue="ZqAQwpsqepajF0a5zbdlyw==" spinCount="100000" sqref="O113" name="Rango1_1"/>
  </protectedRanges>
  <autoFilter ref="A1:U229" xr:uid="{0B61072C-1FD5-40C6-981B-E8D93F128C82}"/>
  <mergeCells count="62">
    <mergeCell ref="H2:H3"/>
    <mergeCell ref="I2:I3"/>
    <mergeCell ref="H8:H13"/>
    <mergeCell ref="I8:I13"/>
    <mergeCell ref="H14:H18"/>
    <mergeCell ref="I14:I18"/>
    <mergeCell ref="H19:H22"/>
    <mergeCell ref="I19:I22"/>
    <mergeCell ref="H23:H24"/>
    <mergeCell ref="I23:I24"/>
    <mergeCell ref="H25:H28"/>
    <mergeCell ref="I25:I28"/>
    <mergeCell ref="H30:H33"/>
    <mergeCell ref="I30:I33"/>
    <mergeCell ref="H34:H37"/>
    <mergeCell ref="I34:I37"/>
    <mergeCell ref="H38:H41"/>
    <mergeCell ref="I38:I41"/>
    <mergeCell ref="H42:H45"/>
    <mergeCell ref="I42:I45"/>
    <mergeCell ref="H47:H50"/>
    <mergeCell ref="I47:I50"/>
    <mergeCell ref="H51:H53"/>
    <mergeCell ref="I51:I53"/>
    <mergeCell ref="H54:H56"/>
    <mergeCell ref="I54:I56"/>
    <mergeCell ref="H57:H59"/>
    <mergeCell ref="I57:I59"/>
    <mergeCell ref="H60:H62"/>
    <mergeCell ref="I60:I62"/>
    <mergeCell ref="H63:H65"/>
    <mergeCell ref="I63:I65"/>
    <mergeCell ref="H66:H70"/>
    <mergeCell ref="I66:I70"/>
    <mergeCell ref="H74:H75"/>
    <mergeCell ref="I74:I75"/>
    <mergeCell ref="H76:H79"/>
    <mergeCell ref="I76:I79"/>
    <mergeCell ref="H80:H83"/>
    <mergeCell ref="I80:I83"/>
    <mergeCell ref="H84:H89"/>
    <mergeCell ref="I84:I89"/>
    <mergeCell ref="H90:H91"/>
    <mergeCell ref="I90:I91"/>
    <mergeCell ref="H96:H102"/>
    <mergeCell ref="I96:I102"/>
    <mergeCell ref="H103:H109"/>
    <mergeCell ref="I104:I107"/>
    <mergeCell ref="H110:H111"/>
    <mergeCell ref="I110:I111"/>
    <mergeCell ref="H117:H118"/>
    <mergeCell ref="I117:I118"/>
    <mergeCell ref="H125:H127"/>
    <mergeCell ref="I125:I127"/>
    <mergeCell ref="H188:H191"/>
    <mergeCell ref="H194:H195"/>
    <mergeCell ref="H197:H203"/>
    <mergeCell ref="H205:H208"/>
    <mergeCell ref="I188:I191"/>
    <mergeCell ref="I194:I195"/>
    <mergeCell ref="I197:I203"/>
    <mergeCell ref="I205:I208"/>
  </mergeCells>
  <dataValidations count="3">
    <dataValidation type="list" allowBlank="1" showInputMessage="1" showErrorMessage="1" sqref="S2:S127" xr:uid="{71EF3006-E970-4F13-8215-5CCBEF78A472}">
      <formula1>"Normativas, Presupuesto y financiera, Fallas en gestión e implementación, Fallas en planeación, Coordinación interinstitucional, Decisiones de Alto Gobierno – Gobernanza, Concertaciones o consulta previa, No aplica"</formula1>
    </dataValidation>
    <dataValidation type="list" allowBlank="1" showInputMessage="1" showErrorMessage="1" sqref="S197:S229 S168:S183 S128:S154" xr:uid="{7B5551F0-D270-4C47-9C9D-F040E89C9800}">
      <formula1>"Normativas, Presupuesto y financiera, Fallas en gestión e implementación, Fallas en planeación, Coordinación interinstitucional, Decisiones de Alto Gobierno – Gobernanza, Concertaciones o consulta previa, No aplica, Otro"</formula1>
    </dataValidation>
    <dataValidation type="list" allowBlank="1" showInputMessage="1" showErrorMessage="1" sqref="Q128:Q154 R130:R134 Q197:Q229 Q168:Q183" xr:uid="{08AC7536-12E7-4996-9E25-3738AA8C2341}">
      <formula1>"Cumplido, No cumplido, Sin proyección de avance en este periodo"</formula1>
    </dataValidation>
  </dataValidations>
  <hyperlinks>
    <hyperlink ref="T203" r:id="rId1" display="https://www.minenergia.gov.co/documents/13280/2025-02-28_Decreto_Colombia_Solar.pdf" xr:uid="{4F211878-4B19-49D4-85A0-DC1C2569C1AF}"/>
  </hyperlinks>
  <pageMargins left="0.7" right="0.7" top="0.75" bottom="0.75" header="0.3" footer="0.3"/>
  <pageSetup scale="15" fitToHeight="0" orientation="landscape"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9D6CEEE-DA49-470F-9958-41493676E8EB}">
          <x14:formula1>
            <xm:f>'Listas Desplegables'!$A$2:$A$20</xm:f>
          </x14:formula1>
          <xm:sqref>B2:B127</xm:sqref>
        </x14:dataValidation>
        <x14:dataValidation type="list" allowBlank="1" showInputMessage="1" showErrorMessage="1" xr:uid="{14852BA1-A07E-4B84-B384-D5426FEF3FDB}">
          <x14:formula1>
            <xm:f>'Listas Desplegables'!$B$2:$B$5</xm:f>
          </x14:formula1>
          <xm:sqref>C2:C127</xm:sqref>
        </x14:dataValidation>
        <x14:dataValidation type="list" allowBlank="1" showInputMessage="1" showErrorMessage="1" xr:uid="{296F378C-6C9E-4276-9922-B0C3DF11F064}">
          <x14:formula1>
            <xm:f>'Listas Desplegables'!$C$2:$C$7</xm:f>
          </x14:formula1>
          <xm:sqref>J2:J127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B2B0-DB52-4161-9F9D-4AC92B9CC2E6}">
  <dimension ref="A3:C29"/>
  <sheetViews>
    <sheetView topLeftCell="A22" workbookViewId="0">
      <selection activeCell="A15" sqref="A4:A26"/>
    </sheetView>
  </sheetViews>
  <sheetFormatPr baseColWidth="10" defaultColWidth="11.453125" defaultRowHeight="14.5" x14ac:dyDescent="0.35"/>
  <cols>
    <col min="1" max="1" width="66.1796875" bestFit="1" customWidth="1"/>
    <col min="2" max="2" width="31.54296875" bestFit="1" customWidth="1"/>
    <col min="3" max="3" width="36" bestFit="1" customWidth="1"/>
  </cols>
  <sheetData>
    <row r="3" spans="1:3" x14ac:dyDescent="0.35">
      <c r="A3" s="160" t="s">
        <v>874</v>
      </c>
      <c r="B3" t="s">
        <v>875</v>
      </c>
      <c r="C3" t="s">
        <v>876</v>
      </c>
    </row>
    <row r="4" spans="1:3" x14ac:dyDescent="0.35">
      <c r="A4" s="161" t="s">
        <v>939</v>
      </c>
      <c r="B4" s="163">
        <v>0.10555555555555556</v>
      </c>
      <c r="C4" s="163">
        <v>0.15234444444444445</v>
      </c>
    </row>
    <row r="5" spans="1:3" x14ac:dyDescent="0.35">
      <c r="A5" s="161" t="s">
        <v>940</v>
      </c>
      <c r="B5" s="163">
        <v>5.1723766429648779E-2</v>
      </c>
      <c r="C5" s="163">
        <v>3.4862098685628097E-2</v>
      </c>
    </row>
    <row r="6" spans="1:3" x14ac:dyDescent="0.35">
      <c r="A6" s="161" t="s">
        <v>539</v>
      </c>
      <c r="B6" s="163">
        <v>0.15</v>
      </c>
      <c r="C6" s="163">
        <v>0.11666666666666667</v>
      </c>
    </row>
    <row r="7" spans="1:3" x14ac:dyDescent="0.35">
      <c r="A7" s="161" t="s">
        <v>679</v>
      </c>
      <c r="B7" s="163">
        <v>2.2527472527472527E-2</v>
      </c>
      <c r="C7" s="163">
        <v>2.4230769230769236E-2</v>
      </c>
    </row>
    <row r="8" spans="1:3" x14ac:dyDescent="0.35">
      <c r="A8" s="161" t="s">
        <v>19</v>
      </c>
      <c r="B8" s="163">
        <v>0.25</v>
      </c>
      <c r="C8" s="163">
        <v>0.25</v>
      </c>
    </row>
    <row r="9" spans="1:3" x14ac:dyDescent="0.35">
      <c r="A9" s="161" t="s">
        <v>54</v>
      </c>
      <c r="B9" s="163">
        <v>0.25</v>
      </c>
      <c r="C9" s="163">
        <v>0.18068161836139171</v>
      </c>
    </row>
    <row r="10" spans="1:3" x14ac:dyDescent="0.35">
      <c r="A10" s="161" t="s">
        <v>258</v>
      </c>
      <c r="B10" s="163">
        <v>0.27500000000000002</v>
      </c>
      <c r="C10" s="163">
        <v>0.35</v>
      </c>
    </row>
    <row r="11" spans="1:3" x14ac:dyDescent="0.35">
      <c r="A11" s="161" t="s">
        <v>108</v>
      </c>
      <c r="B11" s="163">
        <v>0.42857142857142855</v>
      </c>
      <c r="C11" s="163">
        <v>0.42857142857142855</v>
      </c>
    </row>
    <row r="12" spans="1:3" x14ac:dyDescent="0.35">
      <c r="A12" s="161" t="s">
        <v>130</v>
      </c>
      <c r="B12" s="163">
        <v>0.25</v>
      </c>
      <c r="C12" s="163">
        <v>0.25</v>
      </c>
    </row>
    <row r="13" spans="1:3" x14ac:dyDescent="0.35">
      <c r="A13" s="161" t="s">
        <v>40</v>
      </c>
      <c r="B13" s="163">
        <v>8.3333333333333329E-2</v>
      </c>
      <c r="C13" s="163">
        <v>0.16666666666666666</v>
      </c>
    </row>
    <row r="14" spans="1:3" x14ac:dyDescent="0.35">
      <c r="A14" s="161" t="s">
        <v>941</v>
      </c>
      <c r="B14" s="163">
        <v>3.7222222222222226E-2</v>
      </c>
      <c r="C14" s="163">
        <v>9.7139464840871909E-2</v>
      </c>
    </row>
    <row r="15" spans="1:3" x14ac:dyDescent="0.35">
      <c r="A15" s="161" t="s">
        <v>286</v>
      </c>
      <c r="B15" s="163">
        <v>0.11607142857142856</v>
      </c>
      <c r="C15" s="163">
        <v>0.11726190476190478</v>
      </c>
    </row>
    <row r="16" spans="1:3" x14ac:dyDescent="0.35">
      <c r="A16" s="161" t="s">
        <v>166</v>
      </c>
      <c r="B16" s="163">
        <v>7.6923076923076927E-2</v>
      </c>
      <c r="C16" s="163">
        <v>7.6923076923076927E-2</v>
      </c>
    </row>
    <row r="17" spans="1:3" x14ac:dyDescent="0.35">
      <c r="A17" s="161" t="s">
        <v>161</v>
      </c>
      <c r="B17" s="163">
        <v>1</v>
      </c>
      <c r="C17" s="163">
        <v>1</v>
      </c>
    </row>
    <row r="18" spans="1:3" x14ac:dyDescent="0.35">
      <c r="A18" s="161" t="s">
        <v>144</v>
      </c>
      <c r="B18" s="163">
        <v>0.25</v>
      </c>
      <c r="C18" s="163">
        <v>0.25</v>
      </c>
    </row>
    <row r="19" spans="1:3" x14ac:dyDescent="0.35">
      <c r="A19" s="161" t="s">
        <v>631</v>
      </c>
      <c r="B19" s="163">
        <v>0</v>
      </c>
      <c r="C19" s="163">
        <v>3.1250000000000002E-3</v>
      </c>
    </row>
    <row r="20" spans="1:3" x14ac:dyDescent="0.35">
      <c r="A20" s="161" t="s">
        <v>580</v>
      </c>
      <c r="B20" s="163">
        <v>0.1542857142857143</v>
      </c>
      <c r="C20" s="163">
        <v>0.33285714285714285</v>
      </c>
    </row>
    <row r="21" spans="1:3" x14ac:dyDescent="0.35">
      <c r="A21" s="161" t="s">
        <v>614</v>
      </c>
      <c r="B21" s="163">
        <v>0.11851851851851852</v>
      </c>
      <c r="C21" s="163">
        <v>0.22870370370370371</v>
      </c>
    </row>
    <row r="22" spans="1:3" x14ac:dyDescent="0.35">
      <c r="A22" s="161" t="s">
        <v>240</v>
      </c>
      <c r="B22" s="163">
        <v>0.58333333333333337</v>
      </c>
      <c r="C22" s="163">
        <v>0.58333333333333337</v>
      </c>
    </row>
    <row r="23" spans="1:3" x14ac:dyDescent="0.35">
      <c r="A23" s="161" t="s">
        <v>346</v>
      </c>
      <c r="B23" s="163">
        <v>6.4477468839884949E-2</v>
      </c>
      <c r="C23" s="163">
        <v>0.32545541706615527</v>
      </c>
    </row>
    <row r="24" spans="1:3" x14ac:dyDescent="0.35">
      <c r="A24" s="161" t="s">
        <v>364</v>
      </c>
      <c r="B24" s="163">
        <v>0.15000000000000002</v>
      </c>
      <c r="C24" s="163">
        <v>0.2141547619047619</v>
      </c>
    </row>
    <row r="25" spans="1:3" x14ac:dyDescent="0.35">
      <c r="A25" s="161" t="s">
        <v>324</v>
      </c>
      <c r="B25" s="163">
        <v>0.28528571428571431</v>
      </c>
      <c r="C25" s="163">
        <v>0.28503174603174608</v>
      </c>
    </row>
    <row r="26" spans="1:3" x14ac:dyDescent="0.35">
      <c r="A26" s="161" t="s">
        <v>942</v>
      </c>
      <c r="B26" s="163">
        <v>0.47154663518299883</v>
      </c>
      <c r="C26" s="163">
        <v>0.51557774505175535</v>
      </c>
    </row>
    <row r="27" spans="1:3" hidden="1" x14ac:dyDescent="0.35">
      <c r="A27" s="161" t="s">
        <v>877</v>
      </c>
      <c r="B27" s="165">
        <v>0.16167317848693688</v>
      </c>
      <c r="C27" s="165">
        <v>0.19017751367449265</v>
      </c>
    </row>
    <row r="28" spans="1:3" ht="15" thickBot="1" x14ac:dyDescent="0.4">
      <c r="A28" s="171" t="s">
        <v>878</v>
      </c>
      <c r="B28" s="172">
        <f>+AVERAGE(B4:B26)</f>
        <v>0.22497285515566656</v>
      </c>
      <c r="C28" s="172">
        <f>+AVERAGE(C4:C26)</f>
        <v>0.26015595604788899</v>
      </c>
    </row>
    <row r="29" spans="1:3" ht="15" thickTop="1" x14ac:dyDescent="0.35"/>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84DA-32D3-495E-9248-F3EE9A99F6CA}">
  <dimension ref="A3:B13"/>
  <sheetViews>
    <sheetView topLeftCell="A2" workbookViewId="0">
      <selection activeCell="B13" sqref="B13"/>
    </sheetView>
  </sheetViews>
  <sheetFormatPr baseColWidth="10" defaultColWidth="11.453125" defaultRowHeight="14.5" x14ac:dyDescent="0.35"/>
  <cols>
    <col min="1" max="1" width="66.81640625" bestFit="1" customWidth="1"/>
    <col min="2" max="2" width="36" bestFit="1" customWidth="1"/>
  </cols>
  <sheetData>
    <row r="3" spans="1:2" x14ac:dyDescent="0.35">
      <c r="A3" s="160" t="s">
        <v>874</v>
      </c>
      <c r="B3" t="s">
        <v>876</v>
      </c>
    </row>
    <row r="4" spans="1:2" ht="58" x14ac:dyDescent="0.35">
      <c r="A4" s="166" t="s">
        <v>45</v>
      </c>
      <c r="B4" s="163">
        <v>0.20366507061961608</v>
      </c>
    </row>
    <row r="5" spans="1:2" ht="29" x14ac:dyDescent="0.35">
      <c r="A5" s="166" t="s">
        <v>27</v>
      </c>
      <c r="B5" s="163">
        <v>0.14839898545102034</v>
      </c>
    </row>
    <row r="6" spans="1:2" ht="58" x14ac:dyDescent="0.35">
      <c r="A6" s="166" t="s">
        <v>114</v>
      </c>
      <c r="B6" s="163">
        <v>0.22369576719576717</v>
      </c>
    </row>
    <row r="7" spans="1:2" ht="43.5" x14ac:dyDescent="0.35">
      <c r="A7" s="166" t="s">
        <v>135</v>
      </c>
      <c r="B7" s="163">
        <v>0.375</v>
      </c>
    </row>
    <row r="8" spans="1:2" ht="43.5" x14ac:dyDescent="0.35">
      <c r="A8" s="166" t="s">
        <v>247</v>
      </c>
      <c r="B8" s="163">
        <v>0.19509166666666666</v>
      </c>
    </row>
    <row r="9" spans="1:2" ht="29" x14ac:dyDescent="0.35">
      <c r="A9" s="166" t="s">
        <v>390</v>
      </c>
      <c r="B9" s="163">
        <v>0.4</v>
      </c>
    </row>
    <row r="10" spans="1:2" ht="43.5" x14ac:dyDescent="0.35">
      <c r="A10" s="166" t="s">
        <v>350</v>
      </c>
      <c r="B10" s="163">
        <v>0.32545541706615527</v>
      </c>
    </row>
    <row r="11" spans="1:2" hidden="1" x14ac:dyDescent="0.35">
      <c r="A11" s="161" t="s">
        <v>877</v>
      </c>
      <c r="B11" s="163">
        <v>0.19017751367449262</v>
      </c>
    </row>
    <row r="12" spans="1:2" ht="15" thickBot="1" x14ac:dyDescent="0.4">
      <c r="A12" s="170" t="s">
        <v>878</v>
      </c>
      <c r="B12" s="169">
        <f>+AVERAGE(B4:B10)</f>
        <v>0.2673295581427465</v>
      </c>
    </row>
    <row r="13" spans="1:2" ht="15" thickTop="1" x14ac:dyDescent="0.35"/>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5A7CE-BA0B-4584-AEF4-E59559E3AEDF}">
  <dimension ref="A3:B12"/>
  <sheetViews>
    <sheetView workbookViewId="0">
      <selection activeCell="B8" sqref="B8"/>
    </sheetView>
  </sheetViews>
  <sheetFormatPr baseColWidth="10" defaultColWidth="11.453125" defaultRowHeight="14.5" x14ac:dyDescent="0.35"/>
  <cols>
    <col min="1" max="1" width="17.81640625" bestFit="1" customWidth="1"/>
    <col min="2" max="2" width="36" bestFit="1" customWidth="1"/>
  </cols>
  <sheetData>
    <row r="3" spans="1:2" x14ac:dyDescent="0.35">
      <c r="A3" s="160" t="s">
        <v>874</v>
      </c>
      <c r="B3" t="s">
        <v>876</v>
      </c>
    </row>
    <row r="4" spans="1:2" x14ac:dyDescent="0.35">
      <c r="A4" s="161" t="s">
        <v>134</v>
      </c>
      <c r="B4" s="163">
        <v>0.27139907072792979</v>
      </c>
    </row>
    <row r="5" spans="1:2" x14ac:dyDescent="0.35">
      <c r="A5" s="161" t="s">
        <v>870</v>
      </c>
      <c r="B5" s="163">
        <v>0.25</v>
      </c>
    </row>
    <row r="6" spans="1:2" x14ac:dyDescent="0.35">
      <c r="A6" s="161" t="s">
        <v>499</v>
      </c>
      <c r="B6" s="163">
        <v>0</v>
      </c>
    </row>
    <row r="7" spans="1:2" x14ac:dyDescent="0.35">
      <c r="A7" s="161" t="s">
        <v>868</v>
      </c>
      <c r="B7" s="163">
        <v>0.495</v>
      </c>
    </row>
    <row r="8" spans="1:2" x14ac:dyDescent="0.35">
      <c r="A8" s="161" t="s">
        <v>26</v>
      </c>
      <c r="B8" s="163">
        <v>0.235787163776358</v>
      </c>
    </row>
    <row r="9" spans="1:2" x14ac:dyDescent="0.35">
      <c r="A9" s="161" t="s">
        <v>44</v>
      </c>
      <c r="B9" s="163">
        <v>0.10604014121038485</v>
      </c>
    </row>
    <row r="10" spans="1:2" hidden="1" x14ac:dyDescent="0.35">
      <c r="A10" s="161" t="s">
        <v>877</v>
      </c>
      <c r="B10" s="163">
        <v>0.19017751367449265</v>
      </c>
    </row>
    <row r="11" spans="1:2" ht="15" thickBot="1" x14ac:dyDescent="0.4">
      <c r="A11" s="167" t="s">
        <v>878</v>
      </c>
      <c r="B11" s="168">
        <f>+AVERAGE(B4:B9)</f>
        <v>0.22637106261911211</v>
      </c>
    </row>
    <row r="12" spans="1:2" ht="15" thickTop="1" x14ac:dyDescent="0.35"/>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Areas transversales</vt:lpstr>
      <vt:lpstr>Areas transversales %</vt:lpstr>
      <vt:lpstr>Áreas misionales</vt:lpstr>
      <vt:lpstr>Áreas misionales %</vt:lpstr>
      <vt:lpstr>Compilado.</vt:lpstr>
      <vt:lpstr>Seguimiento PAA 1er trimestre</vt:lpstr>
      <vt:lpstr>Avance por dependencia</vt:lpstr>
      <vt:lpstr>Objetivos del SIG</vt:lpstr>
      <vt:lpstr>Tipo de indicador</vt:lpstr>
      <vt:lpstr>Por proceso</vt:lpstr>
      <vt:lpstr>Tipo de proceso</vt:lpstr>
      <vt:lpstr>Listas Desplegables</vt:lpstr>
      <vt:lpstr>Desplegables</vt:lpstr>
      <vt:lpstr>'Áreas misionales'!Área_de_impresión</vt:lpstr>
      <vt:lpstr>'Áreas misionales %'!Área_de_impresión</vt:lpstr>
      <vt:lpstr>'Areas transversales'!Área_de_impresión</vt:lpstr>
      <vt:lpstr>'Areas transversales %'!Área_de_impresión</vt:lpstr>
      <vt:lpstr>Compilado.!Área_de_impresión</vt:lpstr>
      <vt:lpstr>'Seguimiento PAA 1er trimestre'!Área_de_impresión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Alvaro Peña</cp:lastModifiedBy>
  <cp:revision/>
  <dcterms:created xsi:type="dcterms:W3CDTF">2024-12-24T12:21:05Z</dcterms:created>
  <dcterms:modified xsi:type="dcterms:W3CDTF">2025-05-28T22:01:47Z</dcterms:modified>
  <cp:category/>
  <cp:contentStatus/>
</cp:coreProperties>
</file>