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Misionales/"/>
    </mc:Choice>
  </mc:AlternateContent>
  <xr:revisionPtr revIDLastSave="43" documentId="13_ncr:1_{7714F93A-72B1-45AC-9722-7AA6AB1A2695}" xr6:coauthVersionLast="47" xr6:coauthVersionMax="47" xr10:uidLastSave="{3E346F33-38C2-42BA-8D3A-E60CB0EB120B}"/>
  <bookViews>
    <workbookView xWindow="-120" yWindow="-120" windowWidth="29040" windowHeight="15720" xr2:uid="{886BD724-EBAF-4E4B-B409-4C4E979D74C8}"/>
  </bookViews>
  <sheets>
    <sheet name="M- OAAS Socioambient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  <c r="AC13" i="1"/>
  <c r="AC12" i="1"/>
  <c r="Q10" i="1"/>
  <c r="Q8" i="1"/>
  <c r="N8" i="1"/>
  <c r="Q6" i="1"/>
  <c r="N6" i="1"/>
  <c r="AB5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tc={3805FB09-46FF-40FA-AAE5-80205EF6061D}</author>
    <author>tc={EED49471-7633-4983-88C5-78F40B725329}</author>
    <author>tc={F52F1BAB-2A6F-468D-8B99-000F26682942}</author>
    <author>tc={C8EA7021-5D64-4087-9947-591DF873FCA3}</author>
  </authors>
  <commentList>
    <comment ref="Q6" authorId="0" shapeId="0" xr:uid="{3805FB09-46FF-40FA-AAE5-80205EF6061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 Espacios de socialización de Guias Minero Ambientales desarrollados en territorios priorizados y en los distritos mineros definidos </t>
      </text>
    </comment>
    <comment ref="Q8" authorId="1" shapeId="0" xr:uid="{EED49471-7633-4983-88C5-78F40B7253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 Planes preventivos de posibles pasivos ambientales y 3 planes correctivos desarrollados</t>
      </text>
    </comment>
    <comment ref="Q10" authorId="2" shapeId="0" xr:uid="{F52F1BAB-2A6F-468D-8B99-000F266829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Guía de orientaciones frente posibles riesgos asociados a radiaciones generadas por campos electromagnéticos del sistema eléctrico</t>
      </text>
    </comment>
    <comment ref="Q12" authorId="3" shapeId="0" xr:uid="{C8EA7021-5D64-4087-9947-591DF873FC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Decreto normativo</t>
      </text>
    </comment>
  </commentList>
</comments>
</file>

<file path=xl/sharedStrings.xml><?xml version="1.0" encoding="utf-8"?>
<sst xmlns="http://schemas.openxmlformats.org/spreadsheetml/2006/main" count="261" uniqueCount="154">
  <si>
    <t>PLAN DE ACCIÓN 2026  MINISTERIO DE MINAS Y ENERGÍA</t>
  </si>
  <si>
    <r>
      <rPr>
        <b/>
        <sz val="28"/>
        <color rgb="FF000000"/>
        <rFont val="Aptos Display"/>
        <scheme val="major"/>
      </rPr>
      <t xml:space="preserve">PLAN DE ACCIÓN 2026 DEL MINISTERIO DE MINAS Y ENERGÍA
</t>
    </r>
    <r>
      <rPr>
        <b/>
        <sz val="20"/>
        <color rgb="FF000000"/>
        <rFont val="Aptos Display"/>
        <scheme val="major"/>
      </rPr>
      <t>Versión de consulta a la ciudadanía
Oficina de Asuntos Ambientales y Sociales</t>
    </r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</si>
  <si>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</si>
  <si>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</si>
  <si>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</si>
  <si>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</si>
  <si>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</si>
  <si>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</si>
  <si>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</si>
  <si>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</si>
  <si>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</si>
  <si>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</si>
  <si>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</si>
  <si>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</si>
  <si>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</si>
  <si>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</si>
  <si>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</si>
  <si>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</si>
  <si>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</si>
  <si>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</si>
  <si>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</si>
  <si>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</si>
  <si>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</si>
  <si>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</si>
  <si>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</si>
  <si>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</si>
  <si>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</si>
  <si>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</si>
  <si>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</si>
  <si>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</si>
  <si>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</si>
  <si>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</si>
  <si>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</si>
  <si>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</si>
  <si>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</si>
  <si>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</si>
  <si>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</si>
  <si>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</si>
  <si>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</si>
  <si>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Transversal</t>
  </si>
  <si>
    <t>Transformación Productiva, Internacionalización y Acción Climática</t>
  </si>
  <si>
    <t>Transición energética justa, segura, confiable y eficiente</t>
  </si>
  <si>
    <t>Generación de energía a partir de FNCER</t>
  </si>
  <si>
    <t>FNCER</t>
  </si>
  <si>
    <t>Proyectos FNCER a Gran Escala</t>
  </si>
  <si>
    <t xml:space="preserve">D2 Direccionamiento Estratégico y Planeación </t>
  </si>
  <si>
    <t>Planeación Institucional</t>
  </si>
  <si>
    <t>Misional</t>
  </si>
  <si>
    <t>Aplicar buenas prácticas ambientales en las actividades desarrolladas por el Ministerio.</t>
  </si>
  <si>
    <t>Socioambiental</t>
  </si>
  <si>
    <t>1, Dinamizar trámites de proyectos de energía en la Estrategia 6GW+</t>
  </si>
  <si>
    <t>1. Porcentaje de avance en la gestión de trámites de proyectos de energía en la Mesa de Energías Limpias (Estrategia 6GW+)</t>
  </si>
  <si>
    <t>Porcentaje</t>
  </si>
  <si>
    <t>(Número de trámites gestionados en la Mesa de Energías Limpias / Número de trámites recibidos en la Mesa de Energías Limpias) X 100</t>
  </si>
  <si>
    <t>SEMESTRAL</t>
  </si>
  <si>
    <t xml:space="preserve">1. Desarrollar la ruta de gestión de trámites que aportan a la estrategia 6GW+, en el marco de la Mesa de Energías Limpias con gremios y entidades. </t>
  </si>
  <si>
    <t>Documento de sintesis de los trámites gestionados en la mesa de energias limpias articulados al espacio de 6GW+ (incluye gestión y resultados)</t>
  </si>
  <si>
    <t xml:space="preserve">Luisa Fernanda Avila - CONTRATISTA </t>
  </si>
  <si>
    <t>lfavila@minenergia.gov.co</t>
  </si>
  <si>
    <t xml:space="preserve">2. Divulgación de resultados de la gestión de trámites de Energías Limpias, en el espacio directivo de la estrategia 6GW+ para la oficialización de los trámites gestionados. </t>
  </si>
  <si>
    <t>Actas y/ listado de asistencia de la  divulgación de resultados de la gestión de trámites de Energías Limpias, en el espacio directivo de la estrategia 6GW+</t>
  </si>
  <si>
    <t>Minería</t>
  </si>
  <si>
    <t>Democratización del conocimiento, la información ambiental y de riesgo de desastres</t>
  </si>
  <si>
    <t>Normativa minera</t>
  </si>
  <si>
    <t>Nuevo Marco Regulatorio para la Minería</t>
  </si>
  <si>
    <t>D6 Gestión del conocimiento y la innovación</t>
  </si>
  <si>
    <t>Gestión del conocimiento y la innovación</t>
  </si>
  <si>
    <t>2.Fortalecer la gestión minero-ambiental sostenible en los territorios priorizados y en los distritos mineros definidos, promoviendo la adopción de buenas prácticas y el cumplimiento normativo en todas las escalas de la actividad minera.</t>
  </si>
  <si>
    <t>2.  Porcentaje de cumplimiento en la realización de espacios de socialización de Guías Minero Ambientales con pequeños y mediananos mineros o en proceso de formalización</t>
  </si>
  <si>
    <t>(Número de Espacios de socialización de las Guías Minero Ambientales realizados / Número de Espacios de socialización de las Guías Minero Ambientales programados) x 100</t>
  </si>
  <si>
    <t>3, Desarrollo de metodologia para la pedagogia  de las Guías Minero Ambientales priorizadas a realizar en los territorios priorizados y distritos mineros definidos</t>
  </si>
  <si>
    <t>Guías Minero Ambientales adaptadas a material pedagógico</t>
  </si>
  <si>
    <t>4. Desarrollo de espacios de socialización de las Guías Minero Ambientales</t>
  </si>
  <si>
    <t>Actas y/ listado de asistencia de los espacios de socialización de las Guías Minero Ambientales</t>
  </si>
  <si>
    <t>Justicia Ambiental y gobernanza
inclusiva</t>
  </si>
  <si>
    <t>Comunicación y apropiación de la información</t>
  </si>
  <si>
    <t>No aplica</t>
  </si>
  <si>
    <t>D3 Gestión de valores para resultados</t>
  </si>
  <si>
    <t xml:space="preserve">Estratégico </t>
  </si>
  <si>
    <t>3. Fortalecer la gestión integral de los eventuales pasivos ambientales priorizados asociados a los sectores de energía, minería e hidrocarburos, mediante la implementación de medidas preventivas y correctivas, en cumplimiento de sentencias, programas y acuerdos de desarrollo sostenible</t>
  </si>
  <si>
    <t>3. Porcentaje de cumplimiento en la elaboración de planes preventivos y correctivos para posibles pasivos ambientales del sector minero-energético</t>
  </si>
  <si>
    <t>(Número de planes preventivos y correctivos de posibles pasivos ambientales realizados / Número de planes preventicos y correctivos de posibles pasivos ambientales programados) x 100</t>
  </si>
  <si>
    <t>5. Definición de estructura de planes preventivos y correctivos de posibles pasivos ambientales a desarrollar</t>
  </si>
  <si>
    <t>Documento de propuesta de planes preventivos y correctivos de posibles pasivos ambientales a desarrollar</t>
  </si>
  <si>
    <t>6. Implementación de planes preventivos y correctivos de posibles pasivos ambientales priorizados</t>
  </si>
  <si>
    <t xml:space="preserve">Documento de resultados de los planes preventivos y correctivos de posibles pasivos ambientales priorizados </t>
  </si>
  <si>
    <t>Energía</t>
  </si>
  <si>
    <t>Seguridad Humana y Justicia social</t>
  </si>
  <si>
    <t>Seguridad y confiabilidad energética</t>
  </si>
  <si>
    <t>Seguridad energética</t>
  </si>
  <si>
    <t>Costos de la Energía y Modernización del Sistema Eléctrico</t>
  </si>
  <si>
    <t>4. Establecer orientaciones técnicas y regulatorias para la gestión y prevención de los riesgos potenciales asociados a las radiaciones por campos electromagnéticos del sistema eléctrico</t>
  </si>
  <si>
    <t>4. Porcentaje de cumplimiento en la elaboración de la guía técnica sobre riesgos por radiaciones de campos electromagnéticos del sistema eléctrico
Propuesta en número: Número de guías técnicas elaboradas sobre riesgos por radiaciones de campos electromagnéticos del sistema eléctrico</t>
  </si>
  <si>
    <t>(Número de documento de orientaciones frente posibles riesgos asociados a radiaciones generadas por campos electromagnéticos del sistema eléctrico realizados / Número de documento programados sobre orientaciones frente posibles riesgos asociados a radiaciones generadas por campos electromagnéticos del sistema eléctrico) x 100</t>
  </si>
  <si>
    <t>ANNUAL</t>
  </si>
  <si>
    <t>7. Desarrollo de trámite y concertación con actores intersectoriales de la fase de construcción de orientaciones frente posibles riesgos asociados a la salud humana radiaciones generadas por campos electromagnéticos del sistema eléctrico</t>
  </si>
  <si>
    <t>Actas y/o listados de asistencias de las concertaciones con actores intersectoriales</t>
  </si>
  <si>
    <t>8. Construcción y validación de la guía de orientaciones frente posibles riesgos asociados a radiaciones generadas por campos electromagnéticos del sistema eléctrico</t>
  </si>
  <si>
    <t>Guía de orientaciones frente posibles riesgos asociados a radiaciones generadas por campos electromagnéticos del sistema eléctrico</t>
  </si>
  <si>
    <t>Dispositivos democráticos de participación: política de diálogo permanente con decisiones desde y para el territorio</t>
  </si>
  <si>
    <t>Relacionamiento territorial</t>
  </si>
  <si>
    <t>Participación ciudadana en la gestión pública</t>
  </si>
  <si>
    <t>Implementar y cumplir los planes, proyectos o programas orientados al uso racional y eficiente de los recursos conforme a sus aspectos e impactos ambientales.</t>
  </si>
  <si>
    <t>5. Impulsar acciones orientadas a promover mecanismos del relacionamiento social con empresas, delegados y comunidades wayuu impactadas por los proyectos FNCER y LT, en el marco del Comité Tripartito para el Pacto por la Transición Energética Justa</t>
  </si>
  <si>
    <t xml:space="preserve">5.  Número de mecanismos de relacionamiento social formulados e implementados para proyectos FNCER y LT con comunidades Wayuu </t>
  </si>
  <si>
    <t xml:space="preserve">Numero </t>
  </si>
  <si>
    <r>
      <rPr>
        <sz val="9"/>
        <rFont val="Calibri Light (Títulos)"/>
      </rPr>
      <t xml:space="preserve"> Número de mecanismos de relacionamiento social con empresas, delegados y comunidades wayuu impactadas por los proyectos FNCER y LT  formulados e implementados</t>
    </r>
    <r>
      <rPr>
        <sz val="9"/>
        <color rgb="FFFF0000"/>
        <rFont val="Calibri Light (Títulos)"/>
      </rPr>
      <t> </t>
    </r>
  </si>
  <si>
    <t>ANUAL</t>
  </si>
  <si>
    <t>9. Diálogo tripartito para la construcción de un documento preliminar del decreto normativo</t>
  </si>
  <si>
    <t>Documento preliminar del decreto</t>
  </si>
  <si>
    <t xml:space="preserve">10.  Socialización territorial del proyecto de decreto normativo con las autoridades Wayuu </t>
  </si>
  <si>
    <t>Actas de reunión, listado de asistencia y registro fotográfico de la socialización territorial del proyecto de decreto normativo</t>
  </si>
  <si>
    <t>11.  Espacio deliberativo con autoridades wayuu para la legitmidad social del decreto normativo</t>
  </si>
  <si>
    <t>acta de la Convención Wayuu</t>
  </si>
  <si>
    <t>12.  Expedición por la OAJ del decreto normativo</t>
  </si>
  <si>
    <t>Decreto normativo expedido</t>
  </si>
  <si>
    <t>13. Implementación del Decreto Normativo</t>
  </si>
  <si>
    <t>Comité tripartito y mesas de trabajo para la implementación del decreto normativo</t>
  </si>
  <si>
    <t>6.  Fortalecer la gestión integral del cambio climático en el sector minero-energético mediante la actualización e implementación del Plan Integral de Gestión de Cambio Climático (PIGCCme), alineado con el PND y los compromisos climáticos nacionales.</t>
  </si>
  <si>
    <t>6.  Porcentaje de avance en la actualización e implementación del Plan Integral de Gestión de Cambio Climático del sector minero-energético (PIGCCme)</t>
  </si>
  <si>
    <t xml:space="preserve">Porcentual </t>
  </si>
  <si>
    <t xml:space="preserve">(Número de actividades ejecutadas para la actualizacion del PIGCCMe / Número de actividades programadas para la actualizacion del PIGCCMe) x 100 </t>
  </si>
  <si>
    <t>Trimestral</t>
  </si>
  <si>
    <t xml:space="preserve">14,  Revisión documental sobre las bases de la actualización del PIGCCme, como la NDC, E2050, Planes Indicativos Sectoriales, directrices nacionales para la construcción de PIGCCs  </t>
  </si>
  <si>
    <t xml:space="preserve">15/01/2026
</t>
  </si>
  <si>
    <t xml:space="preserve">30/06/2026
</t>
  </si>
  <si>
    <t xml:space="preserve">Documento revisión de bases conceptuales PIGCCme
</t>
  </si>
  <si>
    <t xml:space="preserve">15. Realización de espacios de construcción de lineas estrategicas de mitigación
</t>
  </si>
  <si>
    <t xml:space="preserve">Memorias espacio de construcción de lineas estrategicas de mitigación
</t>
  </si>
  <si>
    <t>16. Consolidación del documento de actualización del PIGCCme</t>
  </si>
  <si>
    <t>Documento PIGCCme actualizado</t>
  </si>
  <si>
    <t>7. Consolidar la definición de trayectorias adaptativas que aseguren el cumplimiento del Plan Nacional de Desarrollo, la actualización de la NDC 3.0 y la implementación del PIGCCme en el sector minero-energético.</t>
  </si>
  <si>
    <t>N.A</t>
  </si>
  <si>
    <t>7.  Porcentaje de avance en la definición de trayectorias adaptativas alineadas con el PND, la NDC 3.0 y el PIGCCme</t>
  </si>
  <si>
    <t>(Número de actividades ejecutadas para la definicion de trayectorias adaptativas / Número de actividades programadas para la definicion de trayectorias adaptativas)  x 100</t>
  </si>
  <si>
    <t xml:space="preserve">Trimestral </t>
  </si>
  <si>
    <t xml:space="preserve">17. Revisión diagnostico evalación riesgo sectorial y territorial por CC
</t>
  </si>
  <si>
    <t xml:space="preserve">1. Documento de diagnostico de priorización de acciones
</t>
  </si>
  <si>
    <t xml:space="preserve">18, Priorización de lineas de acción para la reducción de vulnerbilidad por Cambio Climático
</t>
  </si>
  <si>
    <t xml:space="preserve"> 30/03/2026</t>
  </si>
  <si>
    <t xml:space="preserve">2. Documento de priorizacion lineas de acción para la reducción de vulnerbilidad por Cambio Climático </t>
  </si>
  <si>
    <t>19.Diseño de las trayectorias adaptativas que aseguren el cumplimiento del Plan Nacional de Desarrollo, la actualización de la NDC 3.0 y la implementación del PIGCCme en el sector minero-energético</t>
  </si>
  <si>
    <t>2.Documento de trayectorias adaptativas</t>
  </si>
  <si>
    <t>8. impulsar el  enfoque de derechos humanos y diferencial en el desarrollo de las actividades minero-energéticas, mediante la actualización de la política sectorial de derechos humanos.</t>
  </si>
  <si>
    <t>8. Porcentaje de avance en la actualización de la política sectorial de derechos humanos del sector minero-energético</t>
  </si>
  <si>
    <t>(Número de actividades realizadas para la actualización de la Política de Derechos humanos / Número de actividades programadas para la actualizacion de la Política de Derechos Humanos) x 100</t>
  </si>
  <si>
    <t>20. Revisión tecnica y cierre de brechas del documento preliminar de la política sectorial de derechos humanos del sector minero-energético</t>
  </si>
  <si>
    <t>Documento preliminar actualizacion politica DH</t>
  </si>
  <si>
    <t>21 Validacion participativa e interinstitucional de la política sectorial de derechos humanos del sector minero-energético</t>
  </si>
  <si>
    <t>Relatoria de espacios desarrollados para validacion interinstitucional del documento de política sectorial de derechos humanos del sector minero-energético</t>
  </si>
  <si>
    <t>22. Adopcion y socializacion de la política sectorial de derechos humanos del sector minero-energético</t>
  </si>
  <si>
    <t xml:space="preserve">Socializacion del documento de política sectorial de derechos humanos del sector minero-energético actualizado </t>
  </si>
  <si>
    <t>23 . Implementación de la política sectorial de derechos humanos del sector minero-energético</t>
  </si>
  <si>
    <t>Desarrollo plan de trabajo para implementación de lineamientos del documento de política sectorial de derechos humanos del sector minero-energético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</si>
</sst>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name val="Calibri Light (Títulos)"/>
    </font>
    <font>
      <sz val="9"/>
      <color rgb="FFFF0000"/>
      <name val="Calibri Light (Títulos)"/>
    </font>
    <font>
      <b/>
      <sz val="20"/>
      <color rgb="FF000000"/>
      <name val="Aptos Display"/>
      <family val="2"/>
      <scheme val="major"/>
    </font>
    <font>
      <b/>
      <sz val="28"/>
      <color rgb="FF000000"/>
      <name val="Aptos Display"/>
      <scheme val="major"/>
    </font>
    <font>
      <b/>
      <sz val="20"/>
      <color rgb="FF000000"/>
      <name val="Aptos Display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" fontId="8" fillId="7" borderId="7" xfId="0" applyNumberFormat="1" applyFont="1" applyFill="1" applyBorder="1" applyAlignment="1">
      <alignment horizontal="center" vertical="center" wrapText="1"/>
    </xf>
    <xf numFmtId="17" fontId="9" fillId="8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164" fontId="11" fillId="9" borderId="1" xfId="0" applyNumberFormat="1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9" fontId="13" fillId="9" borderId="1" xfId="1" applyFont="1" applyFill="1" applyBorder="1" applyAlignment="1">
      <alignment horizontal="center" vertical="center" wrapText="1"/>
    </xf>
    <xf numFmtId="9" fontId="13" fillId="9" borderId="1" xfId="1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/>
    </xf>
    <xf numFmtId="0" fontId="2" fillId="9" borderId="1" xfId="2" applyFill="1" applyBorder="1" applyAlignment="1">
      <alignment horizontal="justify" vertical="center" wrapText="1"/>
    </xf>
    <xf numFmtId="0" fontId="13" fillId="9" borderId="1" xfId="0" applyFont="1" applyFill="1" applyBorder="1" applyAlignment="1">
      <alignment horizontal="justify" vertical="center" wrapText="1"/>
    </xf>
    <xf numFmtId="0" fontId="11" fillId="9" borderId="0" xfId="0" applyFont="1" applyFill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0" fontId="13" fillId="9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left" vertical="center"/>
    </xf>
    <xf numFmtId="14" fontId="11" fillId="9" borderId="0" xfId="0" applyNumberFormat="1" applyFont="1" applyFill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" fontId="8" fillId="7" borderId="15" xfId="0" applyNumberFormat="1" applyFont="1" applyFill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10" fontId="11" fillId="0" borderId="2" xfId="1" applyNumberFormat="1" applyFont="1" applyBorder="1" applyAlignment="1">
      <alignment horizontal="center" vertical="center" wrapText="1"/>
    </xf>
    <xf numFmtId="10" fontId="11" fillId="0" borderId="10" xfId="1" applyNumberFormat="1" applyFont="1" applyBorder="1" applyAlignment="1">
      <alignment horizontal="center" vertical="center" wrapText="1"/>
    </xf>
    <xf numFmtId="10" fontId="11" fillId="0" borderId="6" xfId="1" applyNumberFormat="1" applyFont="1" applyBorder="1" applyAlignment="1">
      <alignment horizontal="center" vertical="center" wrapText="1"/>
    </xf>
    <xf numFmtId="9" fontId="11" fillId="9" borderId="2" xfId="0" applyNumberFormat="1" applyFont="1" applyFill="1" applyBorder="1" applyAlignment="1">
      <alignment horizontal="center" vertical="center" wrapText="1"/>
    </xf>
    <xf numFmtId="9" fontId="11" fillId="9" borderId="10" xfId="0" applyNumberFormat="1" applyFont="1" applyFill="1" applyBorder="1" applyAlignment="1">
      <alignment horizontal="center" vertical="center" wrapText="1"/>
    </xf>
    <xf numFmtId="9" fontId="11" fillId="9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9" borderId="2" xfId="1" applyFont="1" applyFill="1" applyBorder="1" applyAlignment="1">
      <alignment horizontal="center" vertical="center" wrapText="1"/>
    </xf>
    <xf numFmtId="9" fontId="11" fillId="9" borderId="10" xfId="1" applyFont="1" applyFill="1" applyBorder="1" applyAlignment="1">
      <alignment horizontal="center" vertical="center" wrapText="1"/>
    </xf>
    <xf numFmtId="9" fontId="11" fillId="9" borderId="6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horizontal="center" vertical="center" wrapText="1"/>
    </xf>
    <xf numFmtId="9" fontId="13" fillId="9" borderId="1" xfId="1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171450</xdr:rowOff>
    </xdr:from>
    <xdr:to>
      <xdr:col>1</xdr:col>
      <xdr:colOff>828675</xdr:colOff>
      <xdr:row>0</xdr:row>
      <xdr:rowOff>1038225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B0A40-8C41-7A4E-48C9-594A9E0D6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71450"/>
          <a:ext cx="1000125" cy="866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DAVID RUIZ GOMEZ" id="{C38F7B38-F7EE-4DFA-8E71-CAFF22BBF3E0}" userId="S::jdruiz@minenergia.gov.co::4a712ae9-d85f-4779-a07c-7e5f59fa483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" dT="2025-12-30T03:00:17.55" personId="{C38F7B38-F7EE-4DFA-8E71-CAFF22BBF3E0}" id="{3805FB09-46FF-40FA-AAE5-80205EF6061D}">
    <text xml:space="preserve">5 Espacios de socialización de Guias Minero Ambientales desarrollados en territorios priorizados y en los distritos mineros definidos </text>
  </threadedComment>
  <threadedComment ref="Q8" dT="2025-12-30T03:00:41.61" personId="{C38F7B38-F7EE-4DFA-8E71-CAFF22BBF3E0}" id="{EED49471-7633-4983-88C5-78F40B725329}">
    <text>6 Planes preventivos de posibles pasivos ambientales y 3 planes correctivos desarrollados</text>
  </threadedComment>
  <threadedComment ref="Q10" dT="2025-12-30T03:01:12.14" personId="{C38F7B38-F7EE-4DFA-8E71-CAFF22BBF3E0}" id="{F52F1BAB-2A6F-468D-8B99-000F26682942}">
    <text>1 Guía de orientaciones frente posibles riesgos asociados a radiaciones generadas por campos electromagnéticos del sistema eléctrico</text>
  </threadedComment>
  <threadedComment ref="Q12" dT="2025-12-30T03:01:48.26" personId="{C38F7B38-F7EE-4DFA-8E71-CAFF22BBF3E0}" id="{C8EA7021-5D64-4087-9947-591DF873FCA3}">
    <text>Decreto normativo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favila@minenergia.gov.co" TargetMode="External"/><Relationship Id="rId13" Type="http://schemas.openxmlformats.org/officeDocument/2006/relationships/hyperlink" Target="mailto:lfavila@minenergia.gov.co" TargetMode="External"/><Relationship Id="rId18" Type="http://schemas.openxmlformats.org/officeDocument/2006/relationships/hyperlink" Target="mailto:lfavila@minenergia.gov.co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lfavila@minenergia.gov.co" TargetMode="External"/><Relationship Id="rId21" Type="http://schemas.openxmlformats.org/officeDocument/2006/relationships/hyperlink" Target="mailto:lfavila@minenergia.gov.co" TargetMode="External"/><Relationship Id="rId7" Type="http://schemas.openxmlformats.org/officeDocument/2006/relationships/hyperlink" Target="mailto:lfavila@minenergia.gov.co" TargetMode="External"/><Relationship Id="rId12" Type="http://schemas.openxmlformats.org/officeDocument/2006/relationships/hyperlink" Target="mailto:lfavila@minenergia.gov.co" TargetMode="External"/><Relationship Id="rId17" Type="http://schemas.openxmlformats.org/officeDocument/2006/relationships/hyperlink" Target="mailto:lfavila@minenergia.gov.co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lfavila@minenergia.gov.co" TargetMode="External"/><Relationship Id="rId16" Type="http://schemas.openxmlformats.org/officeDocument/2006/relationships/hyperlink" Target="mailto:lfavila@minenergia.gov.co" TargetMode="External"/><Relationship Id="rId20" Type="http://schemas.openxmlformats.org/officeDocument/2006/relationships/hyperlink" Target="mailto:lfavila@minenergia.gov.co" TargetMode="External"/><Relationship Id="rId1" Type="http://schemas.openxmlformats.org/officeDocument/2006/relationships/hyperlink" Target="mailto:lfavila@minenergia.gov.co" TargetMode="External"/><Relationship Id="rId6" Type="http://schemas.openxmlformats.org/officeDocument/2006/relationships/hyperlink" Target="mailto:lfavila@minenergia.gov.co" TargetMode="External"/><Relationship Id="rId11" Type="http://schemas.openxmlformats.org/officeDocument/2006/relationships/hyperlink" Target="mailto:lfavila@minenergia.gov.co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lfavila@minenergia.gov.co" TargetMode="External"/><Relationship Id="rId15" Type="http://schemas.openxmlformats.org/officeDocument/2006/relationships/hyperlink" Target="mailto:lfavila@minenergia.gov.co" TargetMode="External"/><Relationship Id="rId23" Type="http://schemas.openxmlformats.org/officeDocument/2006/relationships/hyperlink" Target="mailto:lfavila@minenergia.gov.co" TargetMode="External"/><Relationship Id="rId10" Type="http://schemas.openxmlformats.org/officeDocument/2006/relationships/hyperlink" Target="mailto:lfavila@minenergia.gov.co" TargetMode="External"/><Relationship Id="rId19" Type="http://schemas.openxmlformats.org/officeDocument/2006/relationships/hyperlink" Target="mailto:lfavila@minenergia.gov.co" TargetMode="External"/><Relationship Id="rId4" Type="http://schemas.openxmlformats.org/officeDocument/2006/relationships/hyperlink" Target="mailto:lfavila@minenergia.gov.co" TargetMode="External"/><Relationship Id="rId9" Type="http://schemas.openxmlformats.org/officeDocument/2006/relationships/hyperlink" Target="mailto:lfavila@minenergia.gov.co" TargetMode="External"/><Relationship Id="rId14" Type="http://schemas.openxmlformats.org/officeDocument/2006/relationships/hyperlink" Target="mailto:lfavila@minenergia.gov.co" TargetMode="External"/><Relationship Id="rId22" Type="http://schemas.openxmlformats.org/officeDocument/2006/relationships/hyperlink" Target="mailto:lfavila@minenergia.gov.co" TargetMode="External"/><Relationship Id="rId27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8D89-0A9B-4AE0-97FA-BC919C1A3A3D}">
  <dimension ref="A1:BW26"/>
  <sheetViews>
    <sheetView showGridLines="0" tabSelected="1" zoomScale="90" zoomScaleNormal="90" workbookViewId="0">
      <selection activeCell="AE1" sqref="AE1:AS1048576"/>
    </sheetView>
  </sheetViews>
  <sheetFormatPr baseColWidth="10" defaultColWidth="11.42578125" defaultRowHeight="11.25"/>
  <cols>
    <col min="1" max="1" width="11.42578125" style="1"/>
    <col min="2" max="2" width="22" style="1" customWidth="1"/>
    <col min="3" max="3" width="24.42578125" style="1" customWidth="1"/>
    <col min="4" max="4" width="27.140625" style="1" customWidth="1"/>
    <col min="5" max="5" width="22.28515625" style="1" customWidth="1"/>
    <col min="6" max="6" width="13.42578125" style="1" customWidth="1"/>
    <col min="7" max="7" width="25.85546875" style="1" hidden="1" customWidth="1"/>
    <col min="8" max="9" width="20.85546875" style="1" hidden="1" customWidth="1"/>
    <col min="10" max="10" width="20.85546875" style="1" customWidth="1"/>
    <col min="11" max="11" width="20.85546875" style="1" hidden="1" customWidth="1"/>
    <col min="12" max="12" width="22" style="1" hidden="1" customWidth="1"/>
    <col min="13" max="13" width="35.42578125" style="1" customWidth="1"/>
    <col min="14" max="14" width="22.42578125" style="1" customWidth="1"/>
    <col min="15" max="16" width="35.42578125" style="1" customWidth="1"/>
    <col min="17" max="17" width="21.140625" style="1" customWidth="1"/>
    <col min="18" max="18" width="14.85546875" style="1" customWidth="1"/>
    <col min="19" max="19" width="35.42578125" style="1" customWidth="1"/>
    <col min="20" max="20" width="13.140625" style="1" customWidth="1"/>
    <col min="21" max="21" width="25.42578125" style="23" customWidth="1"/>
    <col min="22" max="22" width="35.42578125" style="23" customWidth="1"/>
    <col min="23" max="23" width="19.42578125" style="1" customWidth="1"/>
    <col min="24" max="24" width="19.85546875" style="1" customWidth="1"/>
    <col min="25" max="25" width="7.42578125" style="1" customWidth="1"/>
    <col min="26" max="26" width="8" style="1" customWidth="1"/>
    <col min="27" max="28" width="7.42578125" style="1" customWidth="1"/>
    <col min="29" max="29" width="28.140625" style="1" customWidth="1"/>
    <col min="30" max="30" width="27.85546875" style="23" hidden="1" customWidth="1"/>
    <col min="31" max="31" width="12.42578125" style="1" hidden="1" customWidth="1"/>
    <col min="32" max="32" width="12" style="1" hidden="1" customWidth="1"/>
    <col min="33" max="33" width="11.42578125" style="1" hidden="1" customWidth="1"/>
    <col min="34" max="34" width="10.42578125" style="1" hidden="1" customWidth="1"/>
    <col min="35" max="35" width="12.5703125" style="1" hidden="1" customWidth="1"/>
    <col min="36" max="37" width="12.42578125" style="1" hidden="1" customWidth="1"/>
    <col min="38" max="42" width="14.42578125" style="1" hidden="1" customWidth="1"/>
    <col min="43" max="43" width="49.140625" style="1" hidden="1" customWidth="1"/>
    <col min="44" max="44" width="43.42578125" style="1" hidden="1" customWidth="1"/>
    <col min="45" max="45" width="49.140625" style="1" hidden="1" customWidth="1"/>
    <col min="46" max="16384" width="11.42578125" style="1"/>
  </cols>
  <sheetData>
    <row r="1" spans="1:75" ht="103.5" customHeight="1">
      <c r="A1" s="75" t="s">
        <v>0</v>
      </c>
      <c r="B1" s="76"/>
      <c r="C1" s="78" t="s">
        <v>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26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</row>
    <row r="2" spans="1:75" s="2" customFormat="1" ht="30" customHeight="1">
      <c r="A2" s="65" t="s">
        <v>2</v>
      </c>
      <c r="B2" s="65" t="s">
        <v>3</v>
      </c>
      <c r="C2" s="66" t="s">
        <v>4</v>
      </c>
      <c r="D2" s="66" t="s">
        <v>5</v>
      </c>
      <c r="E2" s="66" t="s">
        <v>6</v>
      </c>
      <c r="F2" s="66" t="s">
        <v>7</v>
      </c>
      <c r="G2" s="66" t="s">
        <v>8</v>
      </c>
      <c r="H2" s="63" t="s">
        <v>9</v>
      </c>
      <c r="I2" s="63" t="s">
        <v>10</v>
      </c>
      <c r="J2" s="63" t="s">
        <v>11</v>
      </c>
      <c r="K2" s="63" t="s">
        <v>12</v>
      </c>
      <c r="L2" s="63" t="s">
        <v>13</v>
      </c>
      <c r="M2" s="61" t="s">
        <v>14</v>
      </c>
      <c r="N2" s="61" t="s">
        <v>15</v>
      </c>
      <c r="O2" s="61" t="s">
        <v>16</v>
      </c>
      <c r="P2" s="61" t="s">
        <v>17</v>
      </c>
      <c r="Q2" s="61" t="s">
        <v>18</v>
      </c>
      <c r="R2" s="61" t="s">
        <v>19</v>
      </c>
      <c r="S2" s="61" t="s">
        <v>20</v>
      </c>
      <c r="T2" s="61" t="s">
        <v>21</v>
      </c>
      <c r="U2" s="56" t="s">
        <v>22</v>
      </c>
      <c r="V2" s="80" t="s">
        <v>23</v>
      </c>
      <c r="W2" s="58" t="s">
        <v>24</v>
      </c>
      <c r="X2" s="59"/>
      <c r="Y2" s="59"/>
      <c r="Z2" s="59"/>
      <c r="AA2" s="59"/>
      <c r="AB2" s="59"/>
      <c r="AC2" s="60" t="s">
        <v>25</v>
      </c>
      <c r="AD2" s="73" t="s">
        <v>26</v>
      </c>
      <c r="AE2" s="67" t="s">
        <v>27</v>
      </c>
      <c r="AF2" s="68"/>
      <c r="AG2" s="68"/>
      <c r="AH2" s="69"/>
      <c r="AI2" s="67" t="s">
        <v>28</v>
      </c>
      <c r="AJ2" s="68"/>
      <c r="AK2" s="68"/>
      <c r="AL2" s="69"/>
      <c r="AM2" s="67" t="s">
        <v>29</v>
      </c>
      <c r="AN2" s="68"/>
      <c r="AO2" s="68"/>
      <c r="AP2" s="69"/>
      <c r="AQ2" s="70" t="s">
        <v>30</v>
      </c>
      <c r="AR2" s="70" t="s">
        <v>31</v>
      </c>
      <c r="AS2" s="72" t="s">
        <v>32</v>
      </c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6" customFormat="1" ht="25.5">
      <c r="A3" s="65"/>
      <c r="B3" s="65"/>
      <c r="C3" s="65"/>
      <c r="D3" s="65"/>
      <c r="E3" s="65"/>
      <c r="F3" s="65"/>
      <c r="G3" s="65"/>
      <c r="H3" s="64"/>
      <c r="I3" s="64"/>
      <c r="J3" s="64"/>
      <c r="K3" s="64"/>
      <c r="L3" s="64"/>
      <c r="M3" s="62"/>
      <c r="N3" s="62"/>
      <c r="O3" s="62"/>
      <c r="P3" s="62"/>
      <c r="Q3" s="62"/>
      <c r="R3" s="62"/>
      <c r="S3" s="62"/>
      <c r="T3" s="62"/>
      <c r="U3" s="57"/>
      <c r="V3" s="80"/>
      <c r="W3" s="3" t="s">
        <v>33</v>
      </c>
      <c r="X3" s="3" t="s">
        <v>34</v>
      </c>
      <c r="Y3" s="4">
        <v>46082</v>
      </c>
      <c r="Z3" s="4">
        <v>46174</v>
      </c>
      <c r="AA3" s="4">
        <v>46266</v>
      </c>
      <c r="AB3" s="27">
        <v>46357</v>
      </c>
      <c r="AC3" s="60"/>
      <c r="AD3" s="74"/>
      <c r="AE3" s="5" t="s">
        <v>35</v>
      </c>
      <c r="AF3" s="5" t="s">
        <v>36</v>
      </c>
      <c r="AG3" s="5" t="s">
        <v>37</v>
      </c>
      <c r="AH3" s="5" t="s">
        <v>38</v>
      </c>
      <c r="AI3" s="5" t="s">
        <v>35</v>
      </c>
      <c r="AJ3" s="5" t="s">
        <v>36</v>
      </c>
      <c r="AK3" s="5" t="s">
        <v>37</v>
      </c>
      <c r="AL3" s="5" t="s">
        <v>38</v>
      </c>
      <c r="AM3" s="5" t="s">
        <v>35</v>
      </c>
      <c r="AN3" s="5" t="s">
        <v>36</v>
      </c>
      <c r="AO3" s="5" t="s">
        <v>37</v>
      </c>
      <c r="AP3" s="5" t="s">
        <v>38</v>
      </c>
      <c r="AQ3" s="71"/>
      <c r="AR3" s="71"/>
      <c r="AS3" s="72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s="17" customFormat="1" ht="60">
      <c r="A4" s="29" t="s">
        <v>39</v>
      </c>
      <c r="B4" s="29" t="s">
        <v>40</v>
      </c>
      <c r="C4" s="29" t="s">
        <v>41</v>
      </c>
      <c r="D4" s="29" t="s">
        <v>42</v>
      </c>
      <c r="E4" s="29" t="s">
        <v>43</v>
      </c>
      <c r="F4" s="29" t="s">
        <v>44</v>
      </c>
      <c r="G4" s="29">
        <v>202300000000302</v>
      </c>
      <c r="H4" s="29" t="s">
        <v>45</v>
      </c>
      <c r="I4" s="29" t="s">
        <v>46</v>
      </c>
      <c r="J4" s="29" t="s">
        <v>47</v>
      </c>
      <c r="K4" s="29" t="s">
        <v>48</v>
      </c>
      <c r="L4" s="46" t="s">
        <v>49</v>
      </c>
      <c r="M4" s="29" t="s">
        <v>50</v>
      </c>
      <c r="N4" s="39">
        <f>240/343</f>
        <v>0.69970845481049559</v>
      </c>
      <c r="O4" s="54" t="s">
        <v>51</v>
      </c>
      <c r="P4" s="51">
        <v>0.125</v>
      </c>
      <c r="Q4" s="39">
        <v>0.6</v>
      </c>
      <c r="R4" s="29" t="s">
        <v>52</v>
      </c>
      <c r="S4" s="29" t="s">
        <v>53</v>
      </c>
      <c r="T4" s="29" t="s">
        <v>54</v>
      </c>
      <c r="U4" s="52"/>
      <c r="V4" s="7" t="s">
        <v>55</v>
      </c>
      <c r="W4" s="8">
        <v>46023</v>
      </c>
      <c r="X4" s="8">
        <v>46387</v>
      </c>
      <c r="Y4" s="9">
        <v>0.1</v>
      </c>
      <c r="Z4" s="9">
        <v>0.25</v>
      </c>
      <c r="AA4" s="9">
        <v>0.5</v>
      </c>
      <c r="AB4" s="9">
        <v>1</v>
      </c>
      <c r="AC4" s="28">
        <v>0.5</v>
      </c>
      <c r="AD4" s="11" t="s">
        <v>56</v>
      </c>
      <c r="AE4" s="9"/>
      <c r="AF4" s="9"/>
      <c r="AG4" s="9"/>
      <c r="AH4" s="9"/>
      <c r="AI4" s="12"/>
      <c r="AJ4" s="12"/>
      <c r="AK4" s="12"/>
      <c r="AL4" s="12"/>
      <c r="AM4" s="13"/>
      <c r="AN4" s="13"/>
      <c r="AO4" s="13"/>
      <c r="AP4" s="13"/>
      <c r="AQ4" s="14" t="s">
        <v>57</v>
      </c>
      <c r="AR4" s="15" t="s">
        <v>58</v>
      </c>
      <c r="AS4" s="16"/>
    </row>
    <row r="5" spans="1:75" s="17" customFormat="1" ht="60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8"/>
      <c r="M5" s="31"/>
      <c r="N5" s="31"/>
      <c r="O5" s="55"/>
      <c r="P5" s="48"/>
      <c r="Q5" s="31"/>
      <c r="R5" s="31"/>
      <c r="S5" s="31"/>
      <c r="T5" s="31"/>
      <c r="U5" s="53"/>
      <c r="V5" s="7" t="s">
        <v>59</v>
      </c>
      <c r="W5" s="18">
        <v>46113</v>
      </c>
      <c r="X5" s="8">
        <v>46387</v>
      </c>
      <c r="Y5" s="9">
        <v>0</v>
      </c>
      <c r="Z5" s="9">
        <v>0.25</v>
      </c>
      <c r="AA5" s="12">
        <v>0.5</v>
      </c>
      <c r="AB5" s="12">
        <f>3/3</f>
        <v>1</v>
      </c>
      <c r="AC5" s="10">
        <v>0.5</v>
      </c>
      <c r="AD5" s="11" t="s">
        <v>60</v>
      </c>
      <c r="AE5" s="12"/>
      <c r="AF5" s="12"/>
      <c r="AG5" s="12"/>
      <c r="AH5" s="12"/>
      <c r="AI5" s="12"/>
      <c r="AJ5" s="12"/>
      <c r="AK5" s="12"/>
      <c r="AL5" s="12"/>
      <c r="AM5" s="13"/>
      <c r="AN5" s="13"/>
      <c r="AO5" s="13"/>
      <c r="AP5" s="13"/>
      <c r="AQ5" s="14" t="s">
        <v>57</v>
      </c>
      <c r="AR5" s="15" t="s">
        <v>58</v>
      </c>
      <c r="AS5" s="16"/>
    </row>
    <row r="6" spans="1:75" s="17" customFormat="1" ht="48">
      <c r="A6" s="29" t="s">
        <v>61</v>
      </c>
      <c r="B6" s="29" t="s">
        <v>40</v>
      </c>
      <c r="C6" s="29" t="s">
        <v>41</v>
      </c>
      <c r="D6" s="29" t="s">
        <v>62</v>
      </c>
      <c r="E6" s="29" t="s">
        <v>63</v>
      </c>
      <c r="F6" s="29" t="s">
        <v>64</v>
      </c>
      <c r="G6" s="29">
        <v>202300000000302</v>
      </c>
      <c r="H6" s="29" t="s">
        <v>65</v>
      </c>
      <c r="I6" s="29" t="s">
        <v>66</v>
      </c>
      <c r="J6" s="29" t="s">
        <v>47</v>
      </c>
      <c r="K6" s="29" t="s">
        <v>48</v>
      </c>
      <c r="L6" s="46" t="s">
        <v>49</v>
      </c>
      <c r="M6" s="29" t="s">
        <v>67</v>
      </c>
      <c r="N6" s="43">
        <f>3/3</f>
        <v>1</v>
      </c>
      <c r="O6" s="54" t="s">
        <v>68</v>
      </c>
      <c r="P6" s="51">
        <v>0.125</v>
      </c>
      <c r="Q6" s="43">
        <f>5/5</f>
        <v>1</v>
      </c>
      <c r="R6" s="29" t="s">
        <v>52</v>
      </c>
      <c r="S6" s="29" t="s">
        <v>69</v>
      </c>
      <c r="T6" s="29" t="s">
        <v>54</v>
      </c>
      <c r="U6" s="52"/>
      <c r="V6" s="7" t="s">
        <v>70</v>
      </c>
      <c r="W6" s="8">
        <v>46023</v>
      </c>
      <c r="X6" s="8">
        <v>46295</v>
      </c>
      <c r="Y6" s="9">
        <v>0.25</v>
      </c>
      <c r="Z6" s="9">
        <v>0.5</v>
      </c>
      <c r="AA6" s="9">
        <v>1</v>
      </c>
      <c r="AB6" s="9">
        <v>1</v>
      </c>
      <c r="AC6" s="10">
        <v>0.5</v>
      </c>
      <c r="AD6" s="11" t="s">
        <v>71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4" t="s">
        <v>57</v>
      </c>
      <c r="AR6" s="15" t="s">
        <v>58</v>
      </c>
      <c r="AS6" s="16"/>
    </row>
    <row r="7" spans="1:75" s="17" customFormat="1" ht="36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48"/>
      <c r="M7" s="31"/>
      <c r="N7" s="45"/>
      <c r="O7" s="55"/>
      <c r="P7" s="48"/>
      <c r="Q7" s="45"/>
      <c r="R7" s="31"/>
      <c r="S7" s="31"/>
      <c r="T7" s="31"/>
      <c r="U7" s="53"/>
      <c r="V7" s="7" t="s">
        <v>72</v>
      </c>
      <c r="W7" s="8">
        <v>46204</v>
      </c>
      <c r="X7" s="8">
        <v>46387</v>
      </c>
      <c r="Y7" s="9">
        <v>0</v>
      </c>
      <c r="Z7" s="9">
        <v>0</v>
      </c>
      <c r="AA7" s="9">
        <v>0.5</v>
      </c>
      <c r="AB7" s="9">
        <v>1</v>
      </c>
      <c r="AC7" s="10">
        <v>0.5</v>
      </c>
      <c r="AD7" s="11" t="s">
        <v>73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4" t="s">
        <v>57</v>
      </c>
      <c r="AR7" s="15" t="s">
        <v>58</v>
      </c>
      <c r="AS7" s="16"/>
    </row>
    <row r="8" spans="1:75" s="17" customFormat="1" ht="36">
      <c r="A8" s="29" t="s">
        <v>39</v>
      </c>
      <c r="B8" s="29" t="s">
        <v>40</v>
      </c>
      <c r="C8" s="29" t="s">
        <v>74</v>
      </c>
      <c r="D8" s="29" t="s">
        <v>62</v>
      </c>
      <c r="E8" s="29" t="s">
        <v>75</v>
      </c>
      <c r="F8" s="29" t="s">
        <v>76</v>
      </c>
      <c r="G8" s="29">
        <v>202300000000302</v>
      </c>
      <c r="H8" s="29" t="s">
        <v>77</v>
      </c>
      <c r="I8" s="29" t="s">
        <v>66</v>
      </c>
      <c r="J8" s="29" t="s">
        <v>78</v>
      </c>
      <c r="K8" s="29" t="s">
        <v>48</v>
      </c>
      <c r="L8" s="46" t="s">
        <v>49</v>
      </c>
      <c r="M8" s="29" t="s">
        <v>79</v>
      </c>
      <c r="N8" s="43">
        <f>(15+1)/(15+1)</f>
        <v>1</v>
      </c>
      <c r="O8" s="54" t="s">
        <v>80</v>
      </c>
      <c r="P8" s="51">
        <v>0.125</v>
      </c>
      <c r="Q8" s="43">
        <f>(6+3)/(6+3)</f>
        <v>1</v>
      </c>
      <c r="R8" s="29" t="s">
        <v>52</v>
      </c>
      <c r="S8" s="29" t="s">
        <v>81</v>
      </c>
      <c r="T8" s="29" t="s">
        <v>54</v>
      </c>
      <c r="U8" s="52"/>
      <c r="V8" s="7" t="s">
        <v>82</v>
      </c>
      <c r="W8" s="8">
        <v>46023</v>
      </c>
      <c r="X8" s="8">
        <v>46295</v>
      </c>
      <c r="Y8" s="9">
        <v>0.25</v>
      </c>
      <c r="Z8" s="9">
        <v>0.5</v>
      </c>
      <c r="AA8" s="9">
        <v>1</v>
      </c>
      <c r="AB8" s="9">
        <v>1</v>
      </c>
      <c r="AC8" s="10">
        <v>0.5</v>
      </c>
      <c r="AD8" s="11" t="s">
        <v>83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4" t="s">
        <v>57</v>
      </c>
      <c r="AR8" s="15" t="s">
        <v>58</v>
      </c>
      <c r="AS8" s="16"/>
    </row>
    <row r="9" spans="1:75" s="17" customFormat="1" ht="4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48"/>
      <c r="M9" s="31"/>
      <c r="N9" s="45"/>
      <c r="O9" s="55"/>
      <c r="P9" s="48"/>
      <c r="Q9" s="45"/>
      <c r="R9" s="31"/>
      <c r="S9" s="31"/>
      <c r="T9" s="31"/>
      <c r="U9" s="53"/>
      <c r="V9" s="7" t="s">
        <v>84</v>
      </c>
      <c r="W9" s="8">
        <v>46204</v>
      </c>
      <c r="X9" s="8">
        <v>46387</v>
      </c>
      <c r="Y9" s="9">
        <v>0</v>
      </c>
      <c r="Z9" s="9">
        <v>0</v>
      </c>
      <c r="AA9" s="9">
        <v>0.5</v>
      </c>
      <c r="AB9" s="9">
        <v>1</v>
      </c>
      <c r="AC9" s="10">
        <v>0.5</v>
      </c>
      <c r="AD9" s="11" t="s">
        <v>85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4" t="s">
        <v>57</v>
      </c>
      <c r="AR9" s="15" t="s">
        <v>58</v>
      </c>
      <c r="AS9" s="16"/>
    </row>
    <row r="10" spans="1:75" s="17" customFormat="1" ht="72">
      <c r="A10" s="29" t="s">
        <v>86</v>
      </c>
      <c r="B10" s="29" t="s">
        <v>87</v>
      </c>
      <c r="C10" s="29" t="s">
        <v>41</v>
      </c>
      <c r="D10" s="29" t="s">
        <v>88</v>
      </c>
      <c r="E10" s="29" t="s">
        <v>89</v>
      </c>
      <c r="F10" s="29" t="s">
        <v>90</v>
      </c>
      <c r="G10" s="29">
        <v>202300000000302</v>
      </c>
      <c r="H10" s="29" t="s">
        <v>45</v>
      </c>
      <c r="I10" s="29" t="s">
        <v>66</v>
      </c>
      <c r="J10" s="29" t="s">
        <v>78</v>
      </c>
      <c r="K10" s="29" t="s">
        <v>48</v>
      </c>
      <c r="L10" s="46" t="s">
        <v>49</v>
      </c>
      <c r="M10" s="29" t="s">
        <v>91</v>
      </c>
      <c r="N10" s="43">
        <v>1</v>
      </c>
      <c r="O10" s="54" t="s">
        <v>92</v>
      </c>
      <c r="P10" s="51">
        <v>0.125</v>
      </c>
      <c r="Q10" s="43">
        <f>1/1</f>
        <v>1</v>
      </c>
      <c r="R10" s="29" t="s">
        <v>52</v>
      </c>
      <c r="S10" s="29" t="s">
        <v>93</v>
      </c>
      <c r="T10" s="29" t="s">
        <v>94</v>
      </c>
      <c r="U10" s="52"/>
      <c r="V10" s="7" t="s">
        <v>95</v>
      </c>
      <c r="W10" s="8">
        <v>46023</v>
      </c>
      <c r="X10" s="8">
        <v>46295</v>
      </c>
      <c r="Y10" s="9">
        <v>0.25</v>
      </c>
      <c r="Z10" s="9">
        <v>0.5</v>
      </c>
      <c r="AA10" s="9">
        <v>1</v>
      </c>
      <c r="AB10" s="9">
        <v>1</v>
      </c>
      <c r="AC10" s="10">
        <v>0.5</v>
      </c>
      <c r="AD10" s="11" t="s">
        <v>96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4" t="s">
        <v>57</v>
      </c>
      <c r="AR10" s="15" t="s">
        <v>58</v>
      </c>
      <c r="AS10" s="16"/>
    </row>
    <row r="11" spans="1:75" s="17" customFormat="1" ht="6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48"/>
      <c r="M11" s="31"/>
      <c r="N11" s="45"/>
      <c r="O11" s="55"/>
      <c r="P11" s="48"/>
      <c r="Q11" s="45"/>
      <c r="R11" s="31"/>
      <c r="S11" s="31"/>
      <c r="T11" s="31"/>
      <c r="U11" s="53"/>
      <c r="V11" s="7" t="s">
        <v>97</v>
      </c>
      <c r="W11" s="8">
        <v>46204</v>
      </c>
      <c r="X11" s="8">
        <v>46387</v>
      </c>
      <c r="Y11" s="9">
        <v>0</v>
      </c>
      <c r="Z11" s="9">
        <v>0</v>
      </c>
      <c r="AA11" s="9">
        <v>0.5</v>
      </c>
      <c r="AB11" s="9">
        <v>1</v>
      </c>
      <c r="AC11" s="10">
        <v>0.5</v>
      </c>
      <c r="AD11" s="11" t="s">
        <v>98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4" t="s">
        <v>57</v>
      </c>
      <c r="AR11" s="15" t="s">
        <v>58</v>
      </c>
      <c r="AS11" s="16"/>
    </row>
    <row r="12" spans="1:75" s="17" customFormat="1" ht="24">
      <c r="A12" s="29" t="s">
        <v>86</v>
      </c>
      <c r="B12" s="29" t="s">
        <v>87</v>
      </c>
      <c r="C12" s="29" t="s">
        <v>99</v>
      </c>
      <c r="D12" s="29" t="s">
        <v>42</v>
      </c>
      <c r="E12" s="29" t="s">
        <v>100</v>
      </c>
      <c r="F12" s="29" t="s">
        <v>44</v>
      </c>
      <c r="G12" s="29">
        <v>2021011000088</v>
      </c>
      <c r="H12" s="29" t="s">
        <v>76</v>
      </c>
      <c r="I12" s="29" t="s">
        <v>101</v>
      </c>
      <c r="J12" s="29" t="s">
        <v>47</v>
      </c>
      <c r="K12" s="29" t="s">
        <v>102</v>
      </c>
      <c r="L12" s="46" t="s">
        <v>49</v>
      </c>
      <c r="M12" s="29" t="s">
        <v>103</v>
      </c>
      <c r="N12" s="39">
        <v>1</v>
      </c>
      <c r="O12" s="29" t="s">
        <v>104</v>
      </c>
      <c r="P12" s="36">
        <v>0.125</v>
      </c>
      <c r="Q12" s="29">
        <v>1</v>
      </c>
      <c r="R12" s="29" t="s">
        <v>105</v>
      </c>
      <c r="S12" s="29" t="s">
        <v>106</v>
      </c>
      <c r="T12" s="29" t="s">
        <v>107</v>
      </c>
      <c r="U12" s="29"/>
      <c r="V12" s="7" t="s">
        <v>108</v>
      </c>
      <c r="W12" s="8">
        <v>46023</v>
      </c>
      <c r="X12" s="8">
        <v>46203</v>
      </c>
      <c r="Y12" s="9">
        <v>0.5</v>
      </c>
      <c r="Z12" s="9">
        <v>1</v>
      </c>
      <c r="AA12" s="9">
        <v>1</v>
      </c>
      <c r="AB12" s="9">
        <v>1</v>
      </c>
      <c r="AC12" s="19">
        <f>1/3</f>
        <v>0.33333333333333331</v>
      </c>
      <c r="AD12" s="11" t="s">
        <v>109</v>
      </c>
      <c r="AE12" s="9"/>
      <c r="AF12" s="9"/>
      <c r="AG12" s="9"/>
      <c r="AH12" s="9"/>
      <c r="AI12" s="12"/>
      <c r="AJ12" s="12"/>
      <c r="AK12" s="12"/>
      <c r="AL12" s="12"/>
      <c r="AM12" s="50"/>
      <c r="AN12" s="50"/>
      <c r="AO12" s="50"/>
      <c r="AP12" s="50"/>
      <c r="AQ12" s="14" t="s">
        <v>57</v>
      </c>
      <c r="AR12" s="15" t="s">
        <v>58</v>
      </c>
      <c r="AS12" s="16"/>
    </row>
    <row r="13" spans="1:75" s="17" customFormat="1" ht="4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7"/>
      <c r="M13" s="30"/>
      <c r="N13" s="40"/>
      <c r="O13" s="30"/>
      <c r="P13" s="37"/>
      <c r="Q13" s="30"/>
      <c r="R13" s="30"/>
      <c r="S13" s="30"/>
      <c r="T13" s="30"/>
      <c r="U13" s="30"/>
      <c r="V13" s="7" t="s">
        <v>110</v>
      </c>
      <c r="W13" s="8">
        <v>46023</v>
      </c>
      <c r="X13" s="8">
        <v>46295</v>
      </c>
      <c r="Y13" s="9">
        <v>0.25</v>
      </c>
      <c r="Z13" s="9">
        <v>0.5</v>
      </c>
      <c r="AA13" s="9">
        <v>1</v>
      </c>
      <c r="AB13" s="9">
        <v>1</v>
      </c>
      <c r="AC13" s="19">
        <f>1/3</f>
        <v>0.33333333333333331</v>
      </c>
      <c r="AD13" s="11" t="s">
        <v>111</v>
      </c>
      <c r="AE13" s="12"/>
      <c r="AF13" s="12"/>
      <c r="AG13" s="12"/>
      <c r="AH13" s="12"/>
      <c r="AI13" s="12"/>
      <c r="AJ13" s="12"/>
      <c r="AK13" s="12"/>
      <c r="AL13" s="12"/>
      <c r="AM13" s="50"/>
      <c r="AN13" s="50"/>
      <c r="AO13" s="50"/>
      <c r="AP13" s="50"/>
      <c r="AQ13" s="14" t="s">
        <v>57</v>
      </c>
      <c r="AR13" s="15" t="s">
        <v>58</v>
      </c>
      <c r="AS13" s="16"/>
    </row>
    <row r="14" spans="1:75" s="17" customFormat="1" ht="2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7"/>
      <c r="M14" s="30"/>
      <c r="N14" s="40"/>
      <c r="O14" s="30"/>
      <c r="P14" s="37"/>
      <c r="Q14" s="30"/>
      <c r="R14" s="30"/>
      <c r="S14" s="30"/>
      <c r="T14" s="30"/>
      <c r="U14" s="30"/>
      <c r="V14" s="7" t="s">
        <v>112</v>
      </c>
      <c r="W14" s="8">
        <v>46113</v>
      </c>
      <c r="X14" s="8">
        <v>46387</v>
      </c>
      <c r="Y14" s="9">
        <v>0</v>
      </c>
      <c r="Z14" s="9">
        <v>0.25</v>
      </c>
      <c r="AA14" s="9">
        <v>0.5</v>
      </c>
      <c r="AB14" s="9">
        <v>1</v>
      </c>
      <c r="AC14" s="19">
        <f>1/3</f>
        <v>0.33333333333333331</v>
      </c>
      <c r="AD14" s="11" t="s">
        <v>113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4" t="s">
        <v>57</v>
      </c>
      <c r="AR14" s="15" t="s">
        <v>58</v>
      </c>
      <c r="AS14" s="16"/>
    </row>
    <row r="15" spans="1:75" s="17" customFormat="1" ht="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47"/>
      <c r="M15" s="30"/>
      <c r="N15" s="40"/>
      <c r="O15" s="30"/>
      <c r="P15" s="37"/>
      <c r="Q15" s="30"/>
      <c r="R15" s="30"/>
      <c r="S15" s="30"/>
      <c r="T15" s="30"/>
      <c r="U15" s="30"/>
      <c r="V15" s="7" t="s">
        <v>114</v>
      </c>
      <c r="W15" s="8">
        <v>46113</v>
      </c>
      <c r="X15" s="8">
        <v>46387</v>
      </c>
      <c r="Y15" s="9">
        <v>0</v>
      </c>
      <c r="Z15" s="9">
        <v>0.25</v>
      </c>
      <c r="AA15" s="9">
        <v>0.5</v>
      </c>
      <c r="AB15" s="9">
        <v>1</v>
      </c>
      <c r="AC15" s="9">
        <v>0.5</v>
      </c>
      <c r="AD15" s="11" t="s">
        <v>115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4" t="s">
        <v>57</v>
      </c>
      <c r="AR15" s="15" t="s">
        <v>58</v>
      </c>
      <c r="AS15" s="16"/>
    </row>
    <row r="16" spans="1:75" s="17" customFormat="1" ht="3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48"/>
      <c r="M16" s="31"/>
      <c r="N16" s="41"/>
      <c r="O16" s="31"/>
      <c r="P16" s="38"/>
      <c r="Q16" s="31"/>
      <c r="R16" s="31"/>
      <c r="S16" s="31"/>
      <c r="T16" s="31"/>
      <c r="U16" s="31"/>
      <c r="V16" s="20" t="s">
        <v>116</v>
      </c>
      <c r="W16" s="8">
        <v>46204</v>
      </c>
      <c r="X16" s="8">
        <v>46387</v>
      </c>
      <c r="Y16" s="9">
        <v>0</v>
      </c>
      <c r="Z16" s="9">
        <v>0</v>
      </c>
      <c r="AA16" s="9">
        <v>0.25</v>
      </c>
      <c r="AB16" s="9">
        <v>1</v>
      </c>
      <c r="AC16" s="9">
        <v>0.5</v>
      </c>
      <c r="AD16" s="11" t="s">
        <v>117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4" t="s">
        <v>57</v>
      </c>
      <c r="AR16" s="15" t="s">
        <v>58</v>
      </c>
      <c r="AS16" s="16"/>
    </row>
    <row r="17" spans="1:45" s="17" customFormat="1" ht="60">
      <c r="A17" s="29" t="s">
        <v>39</v>
      </c>
      <c r="B17" s="29" t="s">
        <v>40</v>
      </c>
      <c r="C17" s="29" t="s">
        <v>74</v>
      </c>
      <c r="D17" s="29" t="s">
        <v>76</v>
      </c>
      <c r="E17" s="29" t="s">
        <v>76</v>
      </c>
      <c r="F17" s="29" t="s">
        <v>76</v>
      </c>
      <c r="G17" s="29">
        <v>202300000000302</v>
      </c>
      <c r="H17" s="29" t="s">
        <v>45</v>
      </c>
      <c r="I17" s="29" t="s">
        <v>46</v>
      </c>
      <c r="J17" s="29" t="s">
        <v>47</v>
      </c>
      <c r="K17" s="29" t="s">
        <v>48</v>
      </c>
      <c r="L17" s="46" t="s">
        <v>49</v>
      </c>
      <c r="M17" s="33" t="s">
        <v>118</v>
      </c>
      <c r="N17" s="39">
        <v>0.4</v>
      </c>
      <c r="O17" s="29" t="s">
        <v>119</v>
      </c>
      <c r="P17" s="36">
        <v>0.125</v>
      </c>
      <c r="Q17" s="43">
        <v>1</v>
      </c>
      <c r="R17" s="29" t="s">
        <v>120</v>
      </c>
      <c r="S17" s="29" t="s">
        <v>121</v>
      </c>
      <c r="T17" s="29" t="s">
        <v>122</v>
      </c>
      <c r="U17" s="29"/>
      <c r="V17" s="7" t="s">
        <v>123</v>
      </c>
      <c r="W17" s="8" t="s">
        <v>124</v>
      </c>
      <c r="X17" s="8" t="s">
        <v>125</v>
      </c>
      <c r="Y17" s="9">
        <v>0.5</v>
      </c>
      <c r="Z17" s="9">
        <v>1</v>
      </c>
      <c r="AA17" s="9">
        <v>1</v>
      </c>
      <c r="AB17" s="9">
        <v>1</v>
      </c>
      <c r="AC17" s="19">
        <v>0.33329999999999999</v>
      </c>
      <c r="AD17" s="16" t="s">
        <v>126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4" t="s">
        <v>57</v>
      </c>
      <c r="AR17" s="15" t="s">
        <v>58</v>
      </c>
      <c r="AS17" s="16"/>
    </row>
    <row r="18" spans="1:45" s="17" customFormat="1" ht="3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7"/>
      <c r="M18" s="30"/>
      <c r="N18" s="40"/>
      <c r="O18" s="30"/>
      <c r="P18" s="37"/>
      <c r="Q18" s="44"/>
      <c r="R18" s="30"/>
      <c r="S18" s="30"/>
      <c r="T18" s="30"/>
      <c r="U18" s="30"/>
      <c r="V18" s="7" t="s">
        <v>127</v>
      </c>
      <c r="W18" s="8">
        <v>46054</v>
      </c>
      <c r="X18" s="8">
        <v>46203</v>
      </c>
      <c r="Y18" s="9">
        <v>0.5</v>
      </c>
      <c r="Z18" s="9">
        <v>1</v>
      </c>
      <c r="AA18" s="9">
        <v>1</v>
      </c>
      <c r="AB18" s="9">
        <v>1</v>
      </c>
      <c r="AC18" s="19">
        <v>0.33329999999999999</v>
      </c>
      <c r="AD18" s="16" t="s">
        <v>128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4" t="s">
        <v>57</v>
      </c>
      <c r="AR18" s="15" t="s">
        <v>58</v>
      </c>
      <c r="AS18" s="16"/>
    </row>
    <row r="19" spans="1:45" s="17" customFormat="1" ht="2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7"/>
      <c r="M19" s="31"/>
      <c r="N19" s="40"/>
      <c r="O19" s="30"/>
      <c r="P19" s="38"/>
      <c r="Q19" s="45"/>
      <c r="R19" s="31"/>
      <c r="S19" s="31"/>
      <c r="T19" s="31"/>
      <c r="U19" s="31"/>
      <c r="V19" s="7" t="s">
        <v>129</v>
      </c>
      <c r="W19" s="8">
        <v>46082</v>
      </c>
      <c r="X19" s="8">
        <v>46203</v>
      </c>
      <c r="Y19" s="9">
        <v>0.5</v>
      </c>
      <c r="Z19" s="9">
        <v>1</v>
      </c>
      <c r="AA19" s="9">
        <v>1</v>
      </c>
      <c r="AB19" s="9">
        <v>1</v>
      </c>
      <c r="AC19" s="19">
        <v>0.33329999999999999</v>
      </c>
      <c r="AD19" s="16" t="s">
        <v>130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4" t="s">
        <v>57</v>
      </c>
      <c r="AR19" s="15" t="s">
        <v>58</v>
      </c>
      <c r="AS19" s="16"/>
    </row>
    <row r="20" spans="1:45" s="17" customFormat="1" ht="3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47"/>
      <c r="M20" s="33" t="s">
        <v>131</v>
      </c>
      <c r="N20" s="49" t="s">
        <v>132</v>
      </c>
      <c r="O20" s="29" t="s">
        <v>133</v>
      </c>
      <c r="P20" s="36">
        <v>0.125</v>
      </c>
      <c r="Q20" s="39">
        <v>0.7</v>
      </c>
      <c r="R20" s="29" t="s">
        <v>120</v>
      </c>
      <c r="S20" s="29" t="s">
        <v>134</v>
      </c>
      <c r="T20" s="29" t="s">
        <v>135</v>
      </c>
      <c r="U20" s="29"/>
      <c r="V20" s="7" t="s">
        <v>136</v>
      </c>
      <c r="W20" s="8">
        <v>46052</v>
      </c>
      <c r="X20" s="8">
        <v>46386</v>
      </c>
      <c r="Y20" s="9">
        <v>0.1</v>
      </c>
      <c r="Z20" s="9">
        <v>0.2</v>
      </c>
      <c r="AA20" s="9">
        <v>0.5</v>
      </c>
      <c r="AB20" s="9">
        <v>1</v>
      </c>
      <c r="AC20" s="19">
        <v>0.33329999999999999</v>
      </c>
      <c r="AD20" s="16" t="s">
        <v>137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4" t="s">
        <v>57</v>
      </c>
      <c r="AR20" s="15" t="s">
        <v>58</v>
      </c>
      <c r="AS20" s="16"/>
    </row>
    <row r="21" spans="1:45" s="17" customFormat="1" ht="4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47"/>
      <c r="M21" s="30"/>
      <c r="N21" s="49"/>
      <c r="O21" s="30"/>
      <c r="P21" s="37"/>
      <c r="Q21" s="40"/>
      <c r="R21" s="30"/>
      <c r="S21" s="30"/>
      <c r="T21" s="30"/>
      <c r="U21" s="30"/>
      <c r="V21" s="7" t="s">
        <v>138</v>
      </c>
      <c r="W21" s="8" t="s">
        <v>139</v>
      </c>
      <c r="X21" s="8">
        <v>46386</v>
      </c>
      <c r="Y21" s="9">
        <v>0.1</v>
      </c>
      <c r="Z21" s="9">
        <v>0.2</v>
      </c>
      <c r="AA21" s="9">
        <v>0.5</v>
      </c>
      <c r="AB21" s="9">
        <v>1</v>
      </c>
      <c r="AC21" s="19">
        <v>0.33329999999999999</v>
      </c>
      <c r="AD21" s="16" t="s">
        <v>140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4" t="s">
        <v>57</v>
      </c>
      <c r="AR21" s="15" t="s">
        <v>58</v>
      </c>
      <c r="AS21" s="16"/>
    </row>
    <row r="22" spans="1:45" s="17" customFormat="1" ht="6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48"/>
      <c r="M22" s="31"/>
      <c r="N22" s="49"/>
      <c r="O22" s="30"/>
      <c r="P22" s="38"/>
      <c r="Q22" s="41"/>
      <c r="R22" s="31"/>
      <c r="S22" s="31"/>
      <c r="T22" s="30"/>
      <c r="U22" s="31"/>
      <c r="V22" s="7" t="s">
        <v>141</v>
      </c>
      <c r="W22" s="21">
        <v>46142</v>
      </c>
      <c r="X22" s="8">
        <v>46371</v>
      </c>
      <c r="Y22" s="9">
        <v>0</v>
      </c>
      <c r="Z22" s="9">
        <v>0.2</v>
      </c>
      <c r="AA22" s="9">
        <v>0.5</v>
      </c>
      <c r="AB22" s="9">
        <v>1</v>
      </c>
      <c r="AC22" s="19">
        <v>0.33329999999999999</v>
      </c>
      <c r="AD22" s="16" t="s">
        <v>142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4" t="s">
        <v>57</v>
      </c>
      <c r="AR22" s="15" t="s">
        <v>58</v>
      </c>
      <c r="AS22" s="16"/>
    </row>
    <row r="23" spans="1:45" s="17" customFormat="1" ht="48">
      <c r="A23" s="29" t="s">
        <v>39</v>
      </c>
      <c r="B23" s="29" t="s">
        <v>87</v>
      </c>
      <c r="C23" s="29" t="s">
        <v>74</v>
      </c>
      <c r="D23" s="29" t="s">
        <v>76</v>
      </c>
      <c r="E23" s="29" t="s">
        <v>76</v>
      </c>
      <c r="F23" s="29" t="s">
        <v>76</v>
      </c>
      <c r="G23" s="29">
        <v>2021011000088</v>
      </c>
      <c r="H23" s="29" t="s">
        <v>45</v>
      </c>
      <c r="I23" s="29" t="s">
        <v>46</v>
      </c>
      <c r="J23" s="29" t="s">
        <v>47</v>
      </c>
      <c r="K23" s="29" t="s">
        <v>48</v>
      </c>
      <c r="L23" s="42" t="s">
        <v>49</v>
      </c>
      <c r="M23" s="33" t="s">
        <v>143</v>
      </c>
      <c r="N23" s="29" t="s">
        <v>132</v>
      </c>
      <c r="O23" s="29" t="s">
        <v>144</v>
      </c>
      <c r="P23" s="36">
        <v>0.125</v>
      </c>
      <c r="Q23" s="39">
        <v>1</v>
      </c>
      <c r="R23" s="29" t="s">
        <v>120</v>
      </c>
      <c r="S23" s="29" t="s">
        <v>145</v>
      </c>
      <c r="T23" s="29" t="s">
        <v>135</v>
      </c>
      <c r="U23" s="32"/>
      <c r="V23" s="7" t="s">
        <v>146</v>
      </c>
      <c r="W23" s="8">
        <v>46023</v>
      </c>
      <c r="X23" s="8">
        <v>46111</v>
      </c>
      <c r="Y23" s="9">
        <v>0.25</v>
      </c>
      <c r="Z23" s="9">
        <v>1</v>
      </c>
      <c r="AA23" s="9">
        <v>1</v>
      </c>
      <c r="AB23" s="9">
        <v>1</v>
      </c>
      <c r="AC23" s="9">
        <v>0.25</v>
      </c>
      <c r="AD23" s="16" t="s">
        <v>147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4" t="s">
        <v>57</v>
      </c>
      <c r="AR23" s="15" t="s">
        <v>58</v>
      </c>
      <c r="AS23" s="16"/>
    </row>
    <row r="24" spans="1:45" ht="6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42"/>
      <c r="M24" s="34"/>
      <c r="N24" s="30"/>
      <c r="O24" s="30"/>
      <c r="P24" s="37"/>
      <c r="Q24" s="40"/>
      <c r="R24" s="30"/>
      <c r="S24" s="30"/>
      <c r="T24" s="30"/>
      <c r="U24" s="32"/>
      <c r="V24" s="7" t="s">
        <v>148</v>
      </c>
      <c r="W24" s="22">
        <v>46113</v>
      </c>
      <c r="X24" s="8">
        <v>46295</v>
      </c>
      <c r="Y24" s="9">
        <v>0</v>
      </c>
      <c r="Z24" s="9">
        <v>0.2</v>
      </c>
      <c r="AA24" s="9">
        <v>1</v>
      </c>
      <c r="AB24" s="9">
        <v>1</v>
      </c>
      <c r="AC24" s="9">
        <v>0.25</v>
      </c>
      <c r="AD24" s="16" t="s">
        <v>149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4" t="s">
        <v>57</v>
      </c>
      <c r="AR24" s="15" t="s">
        <v>58</v>
      </c>
      <c r="AS24" s="16"/>
    </row>
    <row r="25" spans="1:45" ht="48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42"/>
      <c r="M25" s="34"/>
      <c r="N25" s="30"/>
      <c r="O25" s="30"/>
      <c r="P25" s="37"/>
      <c r="Q25" s="40"/>
      <c r="R25" s="30"/>
      <c r="S25" s="30"/>
      <c r="T25" s="30"/>
      <c r="U25" s="32"/>
      <c r="V25" s="7" t="s">
        <v>150</v>
      </c>
      <c r="W25" s="22">
        <v>46174</v>
      </c>
      <c r="X25" s="8">
        <v>46356</v>
      </c>
      <c r="Y25" s="9">
        <v>0</v>
      </c>
      <c r="Z25" s="9">
        <v>0.1</v>
      </c>
      <c r="AA25" s="9">
        <v>0.4</v>
      </c>
      <c r="AB25" s="9">
        <v>1</v>
      </c>
      <c r="AC25" s="9">
        <v>0.25</v>
      </c>
      <c r="AD25" s="16" t="s">
        <v>151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4" t="s">
        <v>57</v>
      </c>
      <c r="AR25" s="15" t="s">
        <v>58</v>
      </c>
      <c r="AS25" s="16"/>
    </row>
    <row r="26" spans="1:45" ht="6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42"/>
      <c r="M26" s="35"/>
      <c r="N26" s="31"/>
      <c r="O26" s="31"/>
      <c r="P26" s="38"/>
      <c r="Q26" s="41"/>
      <c r="R26" s="31"/>
      <c r="S26" s="31"/>
      <c r="T26" s="31"/>
      <c r="U26" s="32"/>
      <c r="V26" s="7" t="s">
        <v>152</v>
      </c>
      <c r="W26" s="22">
        <v>46266</v>
      </c>
      <c r="X26" s="8">
        <v>46366</v>
      </c>
      <c r="Y26" s="9">
        <v>0</v>
      </c>
      <c r="Z26" s="9">
        <v>0</v>
      </c>
      <c r="AA26" s="9">
        <v>0.5</v>
      </c>
      <c r="AB26" s="9">
        <v>1</v>
      </c>
      <c r="AC26" s="9">
        <v>0.25</v>
      </c>
      <c r="AD26" s="16" t="s">
        <v>153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4" t="s">
        <v>57</v>
      </c>
      <c r="AR26" s="15" t="s">
        <v>58</v>
      </c>
      <c r="AS26" s="16"/>
    </row>
  </sheetData>
  <mergeCells count="194">
    <mergeCell ref="AM2:AP2"/>
    <mergeCell ref="AQ2:AQ3"/>
    <mergeCell ref="AR2:AR3"/>
    <mergeCell ref="AS2:AS3"/>
    <mergeCell ref="AD2:AD3"/>
    <mergeCell ref="AE2:AH2"/>
    <mergeCell ref="AI2:AL2"/>
    <mergeCell ref="A1:B1"/>
    <mergeCell ref="O1:AC1"/>
    <mergeCell ref="C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S4:S5"/>
    <mergeCell ref="T4:T5"/>
    <mergeCell ref="U4:U5"/>
    <mergeCell ref="O4:O5"/>
    <mergeCell ref="P4:P5"/>
    <mergeCell ref="Q4:Q5"/>
    <mergeCell ref="R4:R5"/>
    <mergeCell ref="L2:L3"/>
    <mergeCell ref="M2:M3"/>
    <mergeCell ref="N2:N3"/>
    <mergeCell ref="O2:O3"/>
    <mergeCell ref="V2:V3"/>
    <mergeCell ref="W2:AB2"/>
    <mergeCell ref="AC2:AC3"/>
    <mergeCell ref="P2:P3"/>
    <mergeCell ref="Q2:Q3"/>
    <mergeCell ref="R2:R3"/>
    <mergeCell ref="S2:S3"/>
    <mergeCell ref="T2:T3"/>
    <mergeCell ref="U2:U3"/>
    <mergeCell ref="A6:A7"/>
    <mergeCell ref="B6:B7"/>
    <mergeCell ref="C6:C7"/>
    <mergeCell ref="D6:D7"/>
    <mergeCell ref="E6:E7"/>
    <mergeCell ref="F6:F7"/>
    <mergeCell ref="G6:G7"/>
    <mergeCell ref="M4:M5"/>
    <mergeCell ref="N4:N5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T6:T7"/>
    <mergeCell ref="U6:U7"/>
    <mergeCell ref="A8:A9"/>
    <mergeCell ref="B8:B9"/>
    <mergeCell ref="C8:C9"/>
    <mergeCell ref="D8:D9"/>
    <mergeCell ref="E8:E9"/>
    <mergeCell ref="F8:F9"/>
    <mergeCell ref="G8:G9"/>
    <mergeCell ref="H8:H9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U8:U9"/>
    <mergeCell ref="O8:O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I12:I16"/>
    <mergeCell ref="J12:J16"/>
    <mergeCell ref="K12:K16"/>
    <mergeCell ref="L12:L16"/>
    <mergeCell ref="A12:A16"/>
    <mergeCell ref="B12:B16"/>
    <mergeCell ref="C12:C16"/>
    <mergeCell ref="D12:D16"/>
    <mergeCell ref="E12:E16"/>
    <mergeCell ref="F12:F16"/>
    <mergeCell ref="AP12:AP13"/>
    <mergeCell ref="A17:A22"/>
    <mergeCell ref="B17:B22"/>
    <mergeCell ref="C17:C22"/>
    <mergeCell ref="D17:D22"/>
    <mergeCell ref="E17:E22"/>
    <mergeCell ref="F17:F22"/>
    <mergeCell ref="G17:G22"/>
    <mergeCell ref="H17:H22"/>
    <mergeCell ref="I17:I22"/>
    <mergeCell ref="S12:S16"/>
    <mergeCell ref="T12:T16"/>
    <mergeCell ref="U12:U16"/>
    <mergeCell ref="AM12:AM13"/>
    <mergeCell ref="AN12:AN13"/>
    <mergeCell ref="AO12:AO13"/>
    <mergeCell ref="M12:M16"/>
    <mergeCell ref="N12:N16"/>
    <mergeCell ref="O12:O16"/>
    <mergeCell ref="P12:P16"/>
    <mergeCell ref="Q12:Q16"/>
    <mergeCell ref="R12:R16"/>
    <mergeCell ref="G12:G16"/>
    <mergeCell ref="H12:H16"/>
    <mergeCell ref="J17:J22"/>
    <mergeCell ref="K17:K22"/>
    <mergeCell ref="L17:L22"/>
    <mergeCell ref="M17:M19"/>
    <mergeCell ref="N17:N19"/>
    <mergeCell ref="O17:O19"/>
    <mergeCell ref="M20:M22"/>
    <mergeCell ref="N20:N22"/>
    <mergeCell ref="O20:O22"/>
    <mergeCell ref="P20:P22"/>
    <mergeCell ref="Q20:Q22"/>
    <mergeCell ref="R20:R22"/>
    <mergeCell ref="S20:S22"/>
    <mergeCell ref="T20:T22"/>
    <mergeCell ref="U20:U22"/>
    <mergeCell ref="P17:P19"/>
    <mergeCell ref="Q17:Q19"/>
    <mergeCell ref="R17:R19"/>
    <mergeCell ref="S17:S19"/>
    <mergeCell ref="T17:T19"/>
    <mergeCell ref="U17:U19"/>
    <mergeCell ref="G23:G26"/>
    <mergeCell ref="H23:H26"/>
    <mergeCell ref="I23:I26"/>
    <mergeCell ref="J23:J26"/>
    <mergeCell ref="K23:K26"/>
    <mergeCell ref="L23:L26"/>
    <mergeCell ref="A23:A26"/>
    <mergeCell ref="B23:B26"/>
    <mergeCell ref="C23:C26"/>
    <mergeCell ref="D23:D26"/>
    <mergeCell ref="E23:E26"/>
    <mergeCell ref="F23:F26"/>
    <mergeCell ref="S23:S26"/>
    <mergeCell ref="T23:T26"/>
    <mergeCell ref="U23:U26"/>
    <mergeCell ref="M23:M26"/>
    <mergeCell ref="N23:N26"/>
    <mergeCell ref="O23:O26"/>
    <mergeCell ref="P23:P26"/>
    <mergeCell ref="Q23:Q26"/>
    <mergeCell ref="R23:R26"/>
  </mergeCells>
  <hyperlinks>
    <hyperlink ref="AR4" r:id="rId1" xr:uid="{3D836B5D-9A6E-4D35-B6C3-1311458F268C}"/>
    <hyperlink ref="AR5" r:id="rId2" xr:uid="{B7D9ADE6-4177-4A28-83C2-557D379D3596}"/>
    <hyperlink ref="AR6" r:id="rId3" xr:uid="{E8D16632-9637-4F03-B7C5-A34E704A8142}"/>
    <hyperlink ref="AR7" r:id="rId4" xr:uid="{26F48F6C-33AD-4FB2-90A5-E1B958E7745F}"/>
    <hyperlink ref="AR8" r:id="rId5" xr:uid="{CFE3443E-55D6-4B82-9837-B2A0DA764965}"/>
    <hyperlink ref="AR9" r:id="rId6" xr:uid="{9FAAA554-CC1A-45D4-8945-C820E5AD929C}"/>
    <hyperlink ref="AR10" r:id="rId7" xr:uid="{07DFCD87-B511-40C8-955A-8880FC0611C1}"/>
    <hyperlink ref="AR11" r:id="rId8" xr:uid="{C160BDAA-D1E7-4316-BF7F-F2258AE719B5}"/>
    <hyperlink ref="AR12" r:id="rId9" xr:uid="{42A1B833-81E5-443B-9F99-2D3155A742AB}"/>
    <hyperlink ref="AR13" r:id="rId10" xr:uid="{F2ECF699-1F65-49D3-B0AD-DA3B49A85B3C}"/>
    <hyperlink ref="AR14" r:id="rId11" xr:uid="{B8BFB538-F13F-4B9B-B658-D1C2D136BDB2}"/>
    <hyperlink ref="AR15" r:id="rId12" xr:uid="{531D64A7-C663-4724-B801-8F648A249DC1}"/>
    <hyperlink ref="AR16" r:id="rId13" xr:uid="{C1F915D2-D534-400C-85EB-5730770BBC1F}"/>
    <hyperlink ref="AR17" r:id="rId14" xr:uid="{41E98DE3-5883-49F6-AA07-0B2FE8E3A1EE}"/>
    <hyperlink ref="AR18" r:id="rId15" xr:uid="{9F07F7B8-50BE-4A83-8519-2D8A75BFC352}"/>
    <hyperlink ref="AR19" r:id="rId16" xr:uid="{1349E5F0-F1ED-4F54-97E4-5D09BC686355}"/>
    <hyperlink ref="AR20" r:id="rId17" xr:uid="{5F0F25C2-1B40-4A07-9040-B6069E90A7FB}"/>
    <hyperlink ref="AR21" r:id="rId18" xr:uid="{1789BA1A-C0F5-4A87-ADEF-15F74B438973}"/>
    <hyperlink ref="AR22" r:id="rId19" xr:uid="{81807C5F-6B6C-47EC-B9D4-DB6C1C5BB811}"/>
    <hyperlink ref="AR23" r:id="rId20" xr:uid="{33CF9883-F7D9-474C-836A-18D4AE9EEBF2}"/>
    <hyperlink ref="AR24" r:id="rId21" xr:uid="{9E76A560-CA35-4F79-A280-9B3CFF90D1BE}"/>
    <hyperlink ref="AR25" r:id="rId22" xr:uid="{D27A4E35-B836-47CD-A5B9-981FDF24E4D2}"/>
    <hyperlink ref="AR26" r:id="rId23" xr:uid="{F3600A3D-EE7B-448D-978A-561A24A1DEC4}"/>
  </hyperlinks>
  <pageMargins left="0.7" right="0.7" top="0.75" bottom="0.75" header="0.3" footer="0.3"/>
  <drawing r:id="rId24"/>
  <legacy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M- OAAS Socioambiental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PAREDES AGUIRRE</dc:creator>
  <cp:keywords/>
  <dc:description/>
  <cp:lastModifiedBy>LUIS CARLOS PAREDES AGUIRRE</cp:lastModifiedBy>
  <cp:revision/>
  <dcterms:created xsi:type="dcterms:W3CDTF">2026-01-13T20:23:44Z</dcterms:created>
  <dcterms:modified xsi:type="dcterms:W3CDTF">2026-01-13T21:52:24Z</dcterms:modified>
  <cp:category/>
  <cp:contentStatus/>
</cp:coreProperties>
</file>