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Usuario\Documents\CONTENIDO WEB\2026\"/>
    </mc:Choice>
  </mc:AlternateContent>
  <xr:revisionPtr revIDLastSave="0" documentId="13_ncr:1_{10B15559-2519-4F47-97F0-4A860578FDF2}" xr6:coauthVersionLast="47" xr6:coauthVersionMax="47" xr10:uidLastSave="{00000000-0000-0000-0000-000000000000}"/>
  <bookViews>
    <workbookView xWindow="-108" yWindow="-108" windowWidth="23256" windowHeight="13896" xr2:uid="{00000000-000D-0000-FFFF-FFFF00000000}"/>
  </bookViews>
  <sheets>
    <sheet name="MinEnergía" sheetId="1" r:id="rId1"/>
    <sheet name="ANH" sheetId="9" r:id="rId2"/>
    <sheet name="ANM" sheetId="11" r:id="rId3"/>
    <sheet name="CREG" sheetId="10" r:id="rId4"/>
    <sheet name="IPSE" sheetId="12" r:id="rId5"/>
    <sheet name="SGC" sheetId="14" r:id="rId6"/>
    <sheet name="UPME" sheetId="13" r:id="rId7"/>
    <sheet name="MinEnergía (2)" sheetId="2" state="hidden" r:id="rId8"/>
  </sheets>
  <definedNames>
    <definedName name="_xlnm._FilterDatabase" localSheetId="1" hidden="1">ANH!$C$21:$F$28</definedName>
    <definedName name="_xlnm._FilterDatabase" localSheetId="2" hidden="1">ANM!$C$16:$F$27</definedName>
    <definedName name="_xlnm._FilterDatabase" localSheetId="3" hidden="1">CREG!$C$21:$F$25</definedName>
    <definedName name="_xlnm._FilterDatabase" localSheetId="4" hidden="1">IPSE!$C$21:$F$26</definedName>
    <definedName name="_xlnm._FilterDatabase" localSheetId="0" hidden="1">MinEnergía!$C$21:$F$66</definedName>
    <definedName name="_xlnm._FilterDatabase" localSheetId="7" hidden="1">'MinEnergía (2)'!$C$8:$K$45</definedName>
    <definedName name="_xlnm._FilterDatabase" localSheetId="5" hidden="1">SGC!$C$21:$F$33</definedName>
    <definedName name="_xlnm._FilterDatabase" localSheetId="6" hidden="1">UPME!$C$21:$F$31</definedName>
    <definedName name="_xlnm.Print_Area" localSheetId="1">ANH!$A$1:$Q$28</definedName>
    <definedName name="_xlnm.Print_Area" localSheetId="2">ANM!$A$1:$Q$28</definedName>
    <definedName name="_xlnm.Print_Area" localSheetId="3">CREG!$A$1:$Q$25</definedName>
    <definedName name="_xlnm.Print_Area" localSheetId="4">IPSE!$A$1:$Q$26</definedName>
    <definedName name="_xlnm.Print_Area" localSheetId="0">MinEnergía!$A$1:$Q$67</definedName>
    <definedName name="_xlnm.Print_Area" localSheetId="7">'MinEnergía (2)'!$A$1:$V$46</definedName>
    <definedName name="_xlnm.Print_Area" localSheetId="5">SGC!$A$1:$Q$33</definedName>
    <definedName name="_xlnm.Print_Area" localSheetId="6">UPME!$A$1:$Q$31</definedName>
    <definedName name="_xlnm.Print_Titles" localSheetId="1">ANH!$1:$21</definedName>
    <definedName name="_xlnm.Print_Titles" localSheetId="2">ANM!$1:$16</definedName>
    <definedName name="_xlnm.Print_Titles" localSheetId="3">CREG!$1:$21</definedName>
    <definedName name="_xlnm.Print_Titles" localSheetId="4">IPSE!$1:$21</definedName>
    <definedName name="_xlnm.Print_Titles" localSheetId="0">MinEnergía!$1:$21</definedName>
    <definedName name="_xlnm.Print_Titles" localSheetId="7">'MinEnergía (2)'!$1:$8</definedName>
    <definedName name="_xlnm.Print_Titles" localSheetId="5">SGC!$1:$21</definedName>
    <definedName name="_xlnm.Print_Titles" localSheetId="6">UPME!$1:$21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9" l="1"/>
  <c r="F31" i="13" l="1"/>
  <c r="F19" i="13"/>
  <c r="F14" i="13"/>
  <c r="F33" i="14"/>
  <c r="F19" i="14"/>
  <c r="F14" i="14"/>
  <c r="F26" i="12"/>
  <c r="F19" i="12"/>
  <c r="F14" i="12"/>
  <c r="F33" i="13" l="1"/>
  <c r="F28" i="12"/>
  <c r="F35" i="14"/>
  <c r="F25" i="10" l="1"/>
  <c r="F19" i="10"/>
  <c r="F14" i="10"/>
  <c r="F27" i="11"/>
  <c r="F19" i="9"/>
  <c r="F14" i="9"/>
  <c r="F66" i="1"/>
  <c r="F19" i="1"/>
  <c r="F14" i="1"/>
  <c r="XFD36" i="2"/>
  <c r="F68" i="1" l="1"/>
  <c r="F30" i="9"/>
  <c r="F27" i="10"/>
  <c r="F14" i="11"/>
  <c r="F29" i="11" s="1"/>
</calcChain>
</file>

<file path=xl/sharedStrings.xml><?xml version="1.0" encoding="utf-8"?>
<sst xmlns="http://schemas.openxmlformats.org/spreadsheetml/2006/main" count="372" uniqueCount="215">
  <si>
    <t xml:space="preserve">Funcionamiento </t>
  </si>
  <si>
    <t xml:space="preserve">Gastos de Personal </t>
  </si>
  <si>
    <t xml:space="preserve">Adquisicion de Bienes y Servicios </t>
  </si>
  <si>
    <t>Transferencias Corrientes</t>
  </si>
  <si>
    <t>Gastos de Comercialización y Produccion</t>
  </si>
  <si>
    <t xml:space="preserve">Gastos por Tributos, Multas, Sanciones e Intereses de Mora </t>
  </si>
  <si>
    <t>Total Funcionamiento</t>
  </si>
  <si>
    <t>Servicio a la deuda</t>
  </si>
  <si>
    <t>Otras cuentas por pagar</t>
  </si>
  <si>
    <t>Aportes al fondo de contingencias</t>
  </si>
  <si>
    <t>Total Servicio a la deuda</t>
  </si>
  <si>
    <t>Subsector</t>
  </si>
  <si>
    <t>Grupo</t>
  </si>
  <si>
    <t>Nombre del Proyecto</t>
  </si>
  <si>
    <r>
      <t xml:space="preserve">Apropiación Inicial </t>
    </r>
    <r>
      <rPr>
        <b/>
        <sz val="12"/>
        <color theme="0"/>
        <rFont val="Avenir Next LT Pro"/>
        <family val="2"/>
      </rPr>
      <t xml:space="preserve"> 
($) Millones de pesos</t>
    </r>
  </si>
  <si>
    <t>Hidrocarburos</t>
  </si>
  <si>
    <t>Subsidios</t>
  </si>
  <si>
    <t>Fondos</t>
  </si>
  <si>
    <t>Otros proyectos</t>
  </si>
  <si>
    <t>Energía</t>
  </si>
  <si>
    <t>subsidios</t>
  </si>
  <si>
    <t>Minería</t>
  </si>
  <si>
    <t>Ambientales y Sociales</t>
  </si>
  <si>
    <t>Transformacionales</t>
  </si>
  <si>
    <t>Mejoramiento del modelo integrado de planeación y gestión en el ministerio de minas y energía  bogotá</t>
  </si>
  <si>
    <t>Total Inversión</t>
  </si>
  <si>
    <t>Total MinEnergía</t>
  </si>
  <si>
    <t xml:space="preserve">Transferencias </t>
  </si>
  <si>
    <t>Total ANH</t>
  </si>
  <si>
    <t>Mejoramiento de los estándares de la actividad minera a nivel  nacional</t>
  </si>
  <si>
    <t>Fortalecimiento de los mecanismos de promoción del sector minero  nacional</t>
  </si>
  <si>
    <t>Total ANM</t>
  </si>
  <si>
    <t>Total CREG</t>
  </si>
  <si>
    <t>Funcionamiento</t>
  </si>
  <si>
    <t>Actualización ampliación de la cobertura de telemetría y monitoreo de variables energéticas en las zonas no interconectadas.  Nacional</t>
  </si>
  <si>
    <t>Inventario actualizar el inventario de los activos eléctricos del instituto de planificación y promoción de soluciones energéticas IPSE   Nacional</t>
  </si>
  <si>
    <t>Fortalecimiento fortalecimiento de la gestión institucional del ipse   Bogotá</t>
  </si>
  <si>
    <t>Total IPSE</t>
  </si>
  <si>
    <t>Fortalecimiento de la investigación y caracterización de materiales geológicos en territorio  Nacional</t>
  </si>
  <si>
    <t>Ampliación del conocimiento del potencial mineral en el territorio  Nacional</t>
  </si>
  <si>
    <t>Investigación monitoreo y evaluación de amenazas geológicas del territorio  Nacional</t>
  </si>
  <si>
    <t>Investigación y desarrollo geocientífico de hidrocarburos en el territorio  Nacional</t>
  </si>
  <si>
    <t>Contribución al desarrollo de la gestión y seguridad radiológica, nuclear e isotópica de los laboratorios e instalaciones del servicio geológico colombiano.  Bogotá</t>
  </si>
  <si>
    <t xml:space="preserve">Fortalecimiento institucional del servicio geológico colombiano a nivel   Nacional </t>
  </si>
  <si>
    <t>Fortalecimiento de la gestión estratégica integral del servicio geológico colombiano a nivel  Nacional</t>
  </si>
  <si>
    <t>Modernización de los datacenter principal y alterno del servicio geológico colombiano  Nacional</t>
  </si>
  <si>
    <t>Total SGC</t>
  </si>
  <si>
    <t>Asesoria para la equidad y conectividad energética a nivel  Nacional</t>
  </si>
  <si>
    <t>Asesoria para la planeación de abastecimiento y confiabilidad del sub sector de hidrocarburos a nivel  Nacional</t>
  </si>
  <si>
    <t>Asesoria para la seguridad energética y el seguimiento del  pen  a nivel  Nacional</t>
  </si>
  <si>
    <t>Desarrollo de estrategias para dotar de sentido social y ambiental la planeación minero energética a nivel  Nacional</t>
  </si>
  <si>
    <t>Implementación de acciones para la confiabilidad del subsector eléctrico a nivel  Nacional</t>
  </si>
  <si>
    <t>Total UPME</t>
  </si>
  <si>
    <t xml:space="preserve">INFORME DE EJECUCIÓN PRESUPUESTAL 
ENERO 2020 </t>
  </si>
  <si>
    <t xml:space="preserve"> ($) Millones de pesos</t>
  </si>
  <si>
    <t>(%)</t>
  </si>
  <si>
    <t>&lt;</t>
  </si>
  <si>
    <t>Apropiación Inicial</t>
  </si>
  <si>
    <t>Apropiación Bloqueada</t>
  </si>
  <si>
    <t xml:space="preserve">Compromisos </t>
  </si>
  <si>
    <t xml:space="preserve">Obligaciones </t>
  </si>
  <si>
    <t>Comp.    
 /Aprop. Vigente</t>
  </si>
  <si>
    <t xml:space="preserve">Oblig.        /Aprop. Vigente </t>
  </si>
  <si>
    <t>Distribución de recursos a usuarios de gas combustible por red de estratos 1 y 2.  nacional</t>
  </si>
  <si>
    <t>Distribución de recursos al consumo en cilindros y proyectos de infraestructura de GLP  nacional</t>
  </si>
  <si>
    <t>Distribución de recursos para el transporte de combustibles líquidos derivados del petróleo entre yumbo y la ciudad de pasto  nariño</t>
  </si>
  <si>
    <t>Apoyo a la financiación de proyectos dirigidos al desarrollo de infraestructura, y conexiones para el uso del gas natural a nivel  nacional</t>
  </si>
  <si>
    <t>Desarrollo de la gestión de la información en asuntos del subsector hidrocarburos.  nacional</t>
  </si>
  <si>
    <t>Fortalecimiento del control a la comercialización de combustibles en los departamentos considerados como zonas de frontera.  nacional</t>
  </si>
  <si>
    <t>Mejoramiento de la gestión de la información de la distribución de los combustibles líquidos, gas natural y glp para uso vehicular.  nacional</t>
  </si>
  <si>
    <t>Distribución de recursos para pagos por menores tarifas sector eléctrico  nacional</t>
  </si>
  <si>
    <t>Distribución de subsidios para usuarios ubicados en zonas especiales del sistema interconectado  nacional</t>
  </si>
  <si>
    <t>Mejoramiento de la calidad y confiabilidad del servicio de energía eléctrica en los barrios subnormales ubicados en los municipios del sistema interconectado a nivel  nacional</t>
  </si>
  <si>
    <t>Suministro del servicio de energía eléctrica en las zonas no interconectadas – zni a nivel  nacional</t>
  </si>
  <si>
    <t>Mejoramiento del servicio de energia electrica en las zonas rurales del territorio  nacional</t>
  </si>
  <si>
    <t>Incremento de la eficiencia en el consumo, uso y generación de la energía a nivel  nacional</t>
  </si>
  <si>
    <t>Fortalecimiento de la autoridad reguladora para el uso seguro de los materiales nucleares y radiactivos en el territorio   nacional</t>
  </si>
  <si>
    <t>Estudios sobre política y regulación energetíca  nacional</t>
  </si>
  <si>
    <t>Generación de condiciones favorables para  regularizar  la actividad minera de pequeña escala  nacional</t>
  </si>
  <si>
    <t>Mejoramiento  de las condiciones de trabajo de los mineros de subsistencia en el territorio nacional  nacional</t>
  </si>
  <si>
    <t>Fortalecimiento gestión preventiva en el sector minero.  nacional</t>
  </si>
  <si>
    <t>Fortalecimiento del sector minero de pequeña escala.  nacional</t>
  </si>
  <si>
    <t>Mejoramiento de la competitividad para el desarrollo del sector minero a nivel nacional</t>
  </si>
  <si>
    <t>Apoyo a las acciones de control de la explotación ilícita de minerales en el territorio   nacional</t>
  </si>
  <si>
    <t>Fortalecimiento de la transparencia en la cadena de valor del sector extractivo en colombia (iniciativa EITI)  nacional</t>
  </si>
  <si>
    <t>Fortalecimiento del sector minero energético a nivel  nacional</t>
  </si>
  <si>
    <t>Fortalecimiento en la gestión de conocimiento y uso compartido de información en temáticas sociales y ambientales para el sector minero energético y actores interesados en el ámbito  nacional</t>
  </si>
  <si>
    <t>Fortalecimiento de la gestión sectorial hacia la integración de las actividades del sector minero energético en la planificación ambiental y territorial para el sector minero energético en el territorio  nacional</t>
  </si>
  <si>
    <t>Fortalecimiento para la reducción de emisiones de gases de efecto invernadero (gei) que afectan las actividades del sector minero energetico en el ámbito  nacional</t>
  </si>
  <si>
    <t>Fortalecimiento para la reducción de la conflictividad socio ambiental frente a las actividades desarrolladas por  el sector minero energético en el territorio   nacional</t>
  </si>
  <si>
    <t>Fortalecimiento de la divulgación del impacto positivo de las políticas y la gestión de desarrollo del país del sector minero energético ante la población y los públicos de interés  nacional</t>
  </si>
  <si>
    <t>Implementación del litigio de alto impacto en el ministerio de minas y energía...  nacional</t>
  </si>
  <si>
    <t>Fortalecimiento de la sinergia institucional del sector minero energético en los escenarios estratégicos internacionales desde el nivel  nacional</t>
  </si>
  <si>
    <t>Fortalecimiento de la participación, transparencia y colaboración de los ciudadanos y partes interesadas en la gestión del sector minero energético   nacional</t>
  </si>
  <si>
    <t>Implantación modelo gestion de documentos electronicos de archivo en el ministerio de minas y energia  bogotá</t>
  </si>
  <si>
    <t>Fortalecimiento de los instrumentos de gestión documental  nacional</t>
  </si>
  <si>
    <t>Fortalecimiento de la transformación digital en el ministerio de minas y energía  nacional</t>
  </si>
  <si>
    <t>Fortalecimiento de la cultura organizacional del ministerio de minas y energía en  bogotá</t>
  </si>
  <si>
    <t>Total Minenergía</t>
  </si>
  <si>
    <t>Identificación de recursos exploratorios de hidrocarburos  nacional</t>
  </si>
  <si>
    <t>Aprovechamiento de hidrocarburos en territorios social y ambientalmente sostenibles a nivel  nacional</t>
  </si>
  <si>
    <t>Fortalecimiento de las tecnologías de la información y las comunicaciones para la transformación digital de la agencia nacional de hidrocarburos a nivel   nacional</t>
  </si>
  <si>
    <t>Fortalecimiento de la ciencia y tecnología para el sector hidrocarburos a nivel   nacional</t>
  </si>
  <si>
    <t>Fortalecimiento en la implementación del modelo de promoción para incrementar la inversión  nacional</t>
  </si>
  <si>
    <t>Optimización de las condiciones técnicas y legales de la información del sistema integrado de gestión minera con las solicitudes pendientes a 2018  nacional</t>
  </si>
  <si>
    <t>Fortalecimiento de los servicios de la anm soportados en las tecnologías de la información y las comunicaciones  bogotá</t>
  </si>
  <si>
    <t>Fortalecimiento de la infraestructura física de la agencia nacional de minería a nivel  nacional</t>
  </si>
  <si>
    <t>Mejoramiento de la seguridad en el desarrollo de la actividad minera  nacional</t>
  </si>
  <si>
    <t>Optimización de los sistemas: planeación y gestión (mipg) y el sistema integrado de gestión (sig) de la agencia nacional de minería bogotá</t>
  </si>
  <si>
    <t xml:space="preserve">Estudios para el desarrollo regulatorio de los sectores de energía eléctrica, gas combustible y combustibles líquidos a nivel   nacional - </t>
  </si>
  <si>
    <t>Mejoramiento  y modernización de las tics de la creg a nivel  nacional</t>
  </si>
  <si>
    <t>Divulgación de la regulación a la ciudadanía a nivel  nacional</t>
  </si>
  <si>
    <t xml:space="preserve">Fortalecimiento institucional a partir del aprendizaje organizacional a nivel  nacional </t>
  </si>
  <si>
    <t>Desarrollo e implementación de proyectos energéticos sostenibles en las zonas no interconectadas, ZNI  nacional</t>
  </si>
  <si>
    <t>Diseño y estructuración de  soluciones tecnológicas apropiadas de generación de energía eléctrica en las zonas no interconectadas del País   Nacional</t>
  </si>
  <si>
    <t>Fortalecimiento de las tecnologias de la informacion y las comunicaciones de ipse como referente de informacion para las zonas no interconectadas - IPSE Bogota</t>
  </si>
  <si>
    <t xml:space="preserve">Fortalecimiento actualización y organización del archivo total (central, de gestión e histórico) del IPSE Bogotá  </t>
  </si>
  <si>
    <t>Ampliación del conocimiento geocientífico básico del territorio  nacional</t>
  </si>
  <si>
    <t>Generación  de valor público a traves del emprendimiento y la innovación para la upme ubicada en  bogotá</t>
  </si>
  <si>
    <t>Asesoria  para promover el desarrollo sostenible y la competitividad del sector minero a nivel  Nacional</t>
  </si>
  <si>
    <t>MEJORAMIENTO DE LA PARTICIPACIÓN CIUDADANA EN EL MODELO ENERGÉTICO Y DE INFRAESTRUCTURA ENERGÉTICA, EN EL MARCO DE LA TRANSICIÓN ENERGÉTICA JUSTA A NIVEL NACIONAL</t>
  </si>
  <si>
    <t>FORTALECIMIENTO DE LA PLANEACIÓN PARA REDUCIR LAS LIMITACIONES EN LA PRESTACIÓN DEL SERVICIO DE ENERELE Y LA ATENCIÓN PLENA DE LA DEMANDA NACIONAL</t>
  </si>
  <si>
    <t>MEJORAMIENTO DE LA PLANEACIÓN DEL ABASTECIMIENTO Y CONFIABILIDAD DEL SUBSECTOR DE HIDROCARBUROS A NIVEL NACIONAL</t>
  </si>
  <si>
    <t>FORTALECIMIENTO DE LA PLANEACIÓN PARA EL DESARROLLO MINERO RESPONSABLE CON LOS TERRITORIOS EN EL MARCO DE LA TRANSICIÓN ENERGÉTICA A NIVEL NACIONAL</t>
  </si>
  <si>
    <t>FORTALECIMIENTO DEL SECTOR EN LA PLANIFICACIÓN DE LA ATENCIÓN DE LA TRANSICIÓN ENERGÉTICA JUSTA Y LA DEMANDA ENERGÉTICA NACIONAL</t>
  </si>
  <si>
    <t>AMPLIACIÓN DEL CONOCIMIENTO DE LOS RECURSOS MINERALES, SU POTENCIAL E INTERACCIÓN CON EL MEDIO AMBIENTE Y LA SALUD HUMANA EN EL TERRITORIO COLOMBIANO NACIONAL</t>
  </si>
  <si>
    <t>AMPLIACIÓN DE LA INFORMACIÓN GEOCIENTÍFICA EN CUENCAS SEDIMENTARIAS DE LOS RECURSOS ENERGÉTICOS NECESARIOS PARA LA TRANSICIÓN ENERGÉTICA A NIVEL NACIONAL</t>
  </si>
  <si>
    <t>FORTALECIMIENTO DEL CONOCIMIENTO GEOCIENTÍFICO A ESCALAS MENORES DE 1:100.000 EN EL TERRITORIO COLOMBIANO NACIONAL</t>
  </si>
  <si>
    <t>FORTALECIMIENTO DE LA CAPACIDAD DE ACCESO DEL SECTOR MINERO ENERGETICO A LOS PRODUCTOS Y SERVICIOS DEL BANCO DE INFORMACION PETROLERA - BIP  NACIONAL</t>
  </si>
  <si>
    <t>INVESTIGACIÓN GEOCIENTÍFICA SOBRE AMENAZAS Y RIESGOS GEOLÓGICOS PARA COLOMBIA NACIONAL</t>
  </si>
  <si>
    <t>FORTALECIMIENTO DE LA GESTIÓN TRANSVERSAL EN LA GENERACIÓN DE CONOCIMIENTO GEOCIENTIFICO DEL PAÍS. NACIONAL</t>
  </si>
  <si>
    <t>FORMACIÓN Y DESARROLLO DEL TALENTO HUMANO DEL SERVICIO GEOLÓGICO COLOMBIANO A NIVEL NACIONAL</t>
  </si>
  <si>
    <t>FORMULACIÓN E IMPLEMENTACIÓN DE SOLUCIONES ENERGÉTICAS SOSTENIBLES, CON ÉNFASIS EN FUENTES NO CONVENCIONALES DE ENERGÍA RENOVABLE, PARA DISMINUIR LA POBREZA ENERGÉTICA EN EL TERRITORIO NACIONAL</t>
  </si>
  <si>
    <t xml:space="preserve">INNOVACIÓN Y APROPIACIÓN DE LAS TECNOLOGÍAS DE LA INFORMACIÓN Y LAS COMUNICACIONES DEL IPSE HACIA UNA SOCIEDAD MOVIDA POR EL SOL, EL VIENTO Y EL AGUA EN BOGOTÁ </t>
  </si>
  <si>
    <t>FORTALECIMIENTO DE LA PARTICIPACIÓN CIUDADANA E INFORMACIÓN SOBRE LA GESTIÓN DE LA TRANSICIÓN ENERGÉTICA JUSTA Y LAS COMUNIDADES ENERGÉTICAS A NIVEL NACIONAL</t>
  </si>
  <si>
    <t>MODERNIZACIÓN DEL MARCO REGULATORIO EN LOS SECTORES DE COMPETENCIA DE LA CREG A NIVEL NACIONAL</t>
  </si>
  <si>
    <t>FORTALECIMIENTO DE LA GOBERNANZA DE LAS TECNOLOGÍAS DE LA INFORMACIÓN EN LA CREG NACIONAL</t>
  </si>
  <si>
    <t>FORTALECIMIENTO AL DESEMPEÑO INSTITUCIONAL EN LA COMISIÓN DE REGULACIÓN DE ENERGÍA Y GAS A NIVEL NACIONAL</t>
  </si>
  <si>
    <t>DESARROLLO DE MECANISMOS ORIENTADOS AL APROVECHAMIENTO DE MINERALES ESTRATÉGICOS EN COLOMBIA NACIONAL</t>
  </si>
  <si>
    <t>FORTALECIMIENTO DE LA FORMALIZACION Y TITULACION DE PEQUENOS Y MEDIANOS MINEROS A NIVEL  NACIONAL</t>
  </si>
  <si>
    <t>CONSOLIDACIÓN DEL SISTEMA INTEGRAL DE GESTIÓN MINERA A NIVEL NACIONAL</t>
  </si>
  <si>
    <t>CONSTRUCCION DE CONOCIMIENTO PARA LA GESTION DE RIESGOS MINEROS Y AUMENTO DE LA CAPACIDAD DE RESPUESTA SEGURA EN LA ATENCION DE EMERGENCIAS MINERAS EN EL TERRITORIO  NACIONAL</t>
  </si>
  <si>
    <t>CONSOLIDACIÓN DE PROYECTOS MINEROS VIABLES Y RENTABLES PARA EL APROVECHAMIENTO SOSTENIBLE DE LOS RECURSOS MINERALES A NIVEL NACIONAL</t>
  </si>
  <si>
    <t>MEJORAMIENTO DE LA GESTIÓN DE LA CONFLICTIVIDAD SOCIO-AMBIENTAL EXISTENTE EN TORNO A LA ACTIVIDAD MINERA EN EL PAÍS NACIONAL</t>
  </si>
  <si>
    <t>FORTALECIMIENTO DE LAS CAPACIDADES TECNOLÓGICAS Y DE COMUNICACIONES PARA LA TRANSFORMACIÓN DIGITAL DE LA ANM NACIONAL</t>
  </si>
  <si>
    <t>MEJORAMIENTO DE LAS SEDES DE LA AGENCIA EN ASPECTOS TALES COMO EFICIENCIA ENERGÉTICA Y CAPACIDAD SISMORRESISTENTE A NIVEL NACIONAL</t>
  </si>
  <si>
    <t>IDENTIFICACION DE OPORTUNIDADES EXPLORATORIAS DE HIDROCARBUROS  NACIONAL</t>
  </si>
  <si>
    <t>APOYO PARA LA VIABILIZACION DE LAS ACTIVIDADES DE EXPLORACION Y PRODUCCION DE HIDROCARBUROS A TRAVES DE LA ARTICULACION INSTITUCIONAL DE LA GESTION SOCIO AMBIENTAL  NACIONAL</t>
  </si>
  <si>
    <t>FORTALECIMIENTO PROMOCIÓN DEL SECTOR ENERGÉTICO COLOMBIANO EN EL MARCO DE UN ESCENARIO NACIONAL E INTERNACIONAL DE TRANSICIÓN ENERGÉTICA NACIONAL</t>
  </si>
  <si>
    <t>OPTIMIZACIÓN DE LAS TECNOLOGÍAS DE LA INFORMACIÓN EN EL MARCO DE LA TRANSFORMACIÓN DIGITAL PARA SOPORTAR LA TRANSICIÓN ENERGÉTICA DE LOS RECURSOS HIDROCARBURÍFEROS A NIVEL NACIONAL</t>
  </si>
  <si>
    <t>CONTRIBUCIÓN DE LA EVALUACIÓN DEL POTENCIAL DE FUENTES NO CONVENCIONALES DE ENERGÍA PARA LA TRANSICIÓN ENERGÉTICA NACIONAL</t>
  </si>
  <si>
    <t>AMPLIACIÓN DE LAS ESTRATEGIAS Y NUEVOS INSTRUMENTOS JURÍDICOS Y JUDICIALES EN EL MARCO DE LAS NUEVAS POLÍTICAS DE GOBIERNO RELACIONADAS CON LA TRANSFORMACIÓN DEL SECTOR MINERO ENERGÉTICO  NACIONAL</t>
  </si>
  <si>
    <t>FORTALECIMIENTO DEL MARCO ESTRATÉGICO Y METODOLÓGICO DE LA GENERACIÓN DE VALOR PÚBLICO EN LA TRANSICIÓN ENERGÉTICA JUSTA.  NACIONAL</t>
  </si>
  <si>
    <t>CONSOLIDACIÓN POSICIONAMIENTO Y GESTIÓN INTERNACIONAL DEL SECTOR MINERO ENERGÉTICO PARA LA TRANSICIÓN ENERGÉTICA JUSTA EN COLOMBIA  NACIONAL</t>
  </si>
  <si>
    <t>FORTALECIMIENTO DE LA CONFIANZA EN LAS INSTITUCIONES DE LA INDUSTRIA MINERO ENERGÉTICA EN COLOMBIA (INICIATIVA EITI) NACIONAL</t>
  </si>
  <si>
    <t>FORTALECIMIENTO DE LA REGULACIÓN PARA LA TRANSICIÓN DEL SECTOR ENERGÉTICO HACIA UNA ECONÓMICA VERDE  NACIONAL</t>
  </si>
  <si>
    <t>FORTALECIMIENTO DE LA POLITICA PUBLICA PARA MEJORAR EL ACCESO A TECNOLOGIAS O APLICACIONES NUCLEARES AVANZADAS EN EL TERRITORIO  NACIONAL</t>
  </si>
  <si>
    <t>FORTALECIMIENTO DEL RELACIONAMIENTO TERRITORIAL PARA LA CREACION DE VALOR COMPARTIDO EN EL SECTOR MINERO ENERGETICO NACIONAL</t>
  </si>
  <si>
    <t>FORTALECIMIENTO DE LA GESTIÓN AMBIENTAL DEL SECTOR MINERO ENERGÉTICO FRENTE A LAS NECESIDADES DE LOS TERRITORIOS A NIVEL  NACIONAL</t>
  </si>
  <si>
    <t>FORTALECIMIENTO DE LA COMPETITIVIDAD Y SOSTENIBILIDAD DEL SECTOR MINERO ENERGÉTICO MEDIANTE LA INCORPORACIÓN DE PROCESOS DE REDUCCIÓN DE RIESGO DE DESASTRES NACIONAL</t>
  </si>
  <si>
    <t>DISTRIBUCIÓN DE RECURSOS A USUARIOS DE GAS COMBUSTIBLE POR RED DE ESTRATOS 1 Y 2.  NACIONAL</t>
  </si>
  <si>
    <t>MEJORAMIENTO DEL COMERCIO LEGAL DE COMBUSTIBLES EN LOS MUNICIPIOS CONSIDERADOS COMO ZONA DE FRONTERA.  NACIONAL</t>
  </si>
  <si>
    <t>FORTALECIMIENTO A LA GESTION DEL MONITOREO, SEGUIMIENTO Y CONTROL A LOS COMBUSTIBLES LIQUIDOS DERIVADOS DEL PETROLEO Y OTROS PRODUCTOS DE TIPO RESIDUAL DE HIDROCARBUROS NACIONAL</t>
  </si>
  <si>
    <t>SUBSIDIO DISTRIBUCION DE RECURSOS PARA PAGOS POR MENORES TARIFAS SECTOR ELECTRICO NACIONAL</t>
  </si>
  <si>
    <t>MEJORAMIENTO DEL SERVICIO DE ENERGIA ELECTRICA EN LAS ZONAS RURALES DEL TERRITORIO  NACIONAL - FAER</t>
  </si>
  <si>
    <t>AMPLIACIÓN DE LA COBERTURA DEL SERVICIO DE ENERGÍA ELÉCTRICA EN LAS ZONAS NO INTERCONECTADAS ZNI EN EL TERRITORIO NACIONAL - FAZNI</t>
  </si>
  <si>
    <t>MEJORAMIENTO DE LA CALIDAD Y CONFIABILIDAD DEL SERVICIO DE ENERGÍA ELÉCTRICA EN LOS BARRIOS SUBNORMALES UBICADOS EN LOS MUNICIPIOS DEL SISTEMA INTERCONECTADO A NIVEL  NACIONAL - PRONE</t>
  </si>
  <si>
    <t>FORTALECIMIENTO DE LA GESTION EFICIENTE DE LA ENERGIA Y DESARROLLO DE LAS FUENTES NO CONVENCIONALES DE ENERGIA EN EL TERRITORIO  NACIONAL</t>
  </si>
  <si>
    <t>MEJORAMIENTO DEL CUBRIMIENTO DE LA DEMANDA NO ATENDIDA QUE PERCIBEN LOS USUARIOS DEL SIN Y LAS ZNI NACIONAL</t>
  </si>
  <si>
    <t>FORTALECIMIENTO DE LOS LINEAMIENTOS DE POLÍTICA PÚBLICA PARA LOGRAR LA UNIVERSALIZACIÓN DEL SERVICIO DE ENERGÍA ELÉCTRICA DE MANERA JUSTA Y EFICIENTE  NACIONAL</t>
  </si>
  <si>
    <t>FORTALECIMIENTO DE LA CAPACIDAD DE GESTIÓN DE LA TRANSICIÓN ENERGÉTICA JUSTA DEL SECTOR MINERO ENERGÉTICO  NACIONAL- PREVIO CONCEPTO DNP</t>
  </si>
  <si>
    <t>FORTALECIMIENTO DE LA GESTIÓN INSTITUCIONAL PARA LA IMPLEMENTACIÓN DE ACCIONES TENDIENTES A PERMITIR EL ACCESO A LA LEGALIDAD DE LA PEQUEÑA MINERIA EN EL TERRITORIO NACIONAL</t>
  </si>
  <si>
    <t>IMPLEMENTACIÓN DE LA POLÍTICA NACIONAL DE SEGURIDAD MINERA  NACIONAL</t>
  </si>
  <si>
    <t>GENERACIÓN DE ALTERNATIVAS DE RECONVERSIÓN PRODUCTIVA PARA LOS MINEROS DE SUBSISTENCIA (ARTESANALES) Y PEQUEÑOS MINEROS EN EL TERRITORIO NACIONAL   NACIONAL</t>
  </si>
  <si>
    <t>CONSTRUCCIÓN E IMPLEMENTACIÓN DE ESTRATEGIAS PARA EL DESARROLLO DE LA ACTIVIDAD MINERA DE PEQUEÑA ESCALA BAJO UN MODELO DE DESARROLLO COLABORATIVO.  NACIONAL</t>
  </si>
  <si>
    <t>MEJORAMIENTO EN LA DISPONIBILIDAD Y APROVECHAMIENTO DE LA INFORMACION DEL ARCHIVO CENTRAL POR PARTE DE LA CIUDADANIA Y USUARIOS INTERNOS DEL MINISTERIO.  BOGOTA</t>
  </si>
  <si>
    <t>FORTALECIMIENTO DEL DESEMPEÑO INSTITUCIONAL DEL MINISTERIO DE MINAS Y ENERGÍA A NIVEL  NACIONAL</t>
  </si>
  <si>
    <t>FORTALECIMIENTO DE LA DOCUMENTACIÓN Y REGLAMENTACIÓN DE LA POLÍTICA DE TRANSICIÓN ENERGÉTICA JUSTA EN LA CADENA DE VALOR DE LOS HIDROCARBUROS NACIONAL</t>
  </si>
  <si>
    <t>FORTALECIMIENTO EN LA CONFIABILIDAD EN LA GOBERNANZA DE DATOS DEL SISTEMA DE INFORMACIÓN SOBRE LA DISTRIBUCIÓN DE CADENA DE COMBUSTIBLES LÍQUIDOS, GAS NATURAL VEHICULAR (GNV), GAS LICUADO DE PETROLEO (GLP) PARA USO VEHICULAR Y LA DISPONIBILIDAD DE LA INFORMACION DE BIOCOMBUSTIBLES.  NACIONAL</t>
  </si>
  <si>
    <t>ANÁLISIS INTEGRAL DE LAS MEDIDAS NECESARIAS PARA CUANTIFICAR EL IMPACTO DE LOS REGLAMENTOS TÉCNICOS DEL SECTOR ENERGÍA EN LOS CIUDADANOS Y/O REGULADOS EN EL TERRITORIO NACIONAL</t>
  </si>
  <si>
    <t>DESARROLLO DE ESTRATEGIAS DE IMPLEMENTACIÓN EN LA CONFORMACIÓN Y FINANCIACIÓN DE COMUNIDADES ENERGÉTICAS CON FUENTES NO CONVENCIONALES DE ENERGÍA RENOVABLE (FNCER) NACIONAL</t>
  </si>
  <si>
    <t>GENERACIÓN DE ESTRATEGIAS PARA AUMENTAR EL PROGRESO SOCIOECONÓMICO DE LOS MINEROS DE SUBSISTENCIA Y LOS PROYECTOS DE PEQUEÑA O MEDIANA ESCALA MEDIANTE EL FONDO DE FOMENTO MINERO NACIONAL</t>
  </si>
  <si>
    <t>IMPLEMENTACIÓN DE ACCIONES PARA EL ORDENAMIENTO Y LA PLANIFICACIÓN SOCIOAMBIENTAL DE LA ACTIVIDAD MINERA A TRAVÉS DEL AUMENTO DE LA CAPACIDAD ESTRATÉGICA EN LOS DISTRITOS MINEROS ESPECIALES PARA LA DIVERSIFICACIÓN PRODUCTIVA A NIVEL NACIONAL</t>
  </si>
  <si>
    <t>FORTALECIMIENTO DE LA CAPACIDAD DEL MINISTERIO DE MINAS Y ENERGÍA PARA IMPLEMENTAR DE MANERA EFECTIVA LA POLÍTICA DE GOBIERNO DIGITAL NACIONAL</t>
  </si>
  <si>
    <t>MEJORAMIENTO DEL RECAUDO DE UNA RENTA MINERA JUSTA A TRAVÉS DE LAS CONTRAPRESTACIONES ECONÓMICAS DERIVADAS DEL PROCESO MINERO A NIVEL NACIONAL</t>
  </si>
  <si>
    <t>FORTALECIMIENTO DE LA IMPLEMENTACIÓN DEL MODELO DE PLANEACIÓN ESTRATÉGICA DE LA ANM A NIVEL NACIONAL</t>
  </si>
  <si>
    <t>FORTALECIMIENTO DE LAS CAPACIDADES TECNOLÓGICAS Y DE COMUNICACIONES EN EL MARCO DE LA TRANSFORMACIÓN DIGITAL DEL SERVICIO GEOLÓGICO COLOMBIANO. NACIONAL</t>
  </si>
  <si>
    <t xml:space="preserve">FORTALECIMIENTO EN LA APLICACIÓN DE LAS TÉCNICAS NUCLEARES, RADIACTIVAS, ISOTÓPICAS Y GEOCRONOLÓGICAS EN EL TERRITORIO NACIONAL </t>
  </si>
  <si>
    <t>FORTALECIMIENTO DE LA INVESTIGACIÓN Y CARACTERIZACIÓN GEOCIENTÍFICA CON ENFOQUE EN EL APROVECHAMIENTO RESPONSABLE DEL SUELO, SUBSUELO Y AGUA DEL TERRITORIO NACIONAL</t>
  </si>
  <si>
    <t>IMPLEMENTACIÓN DE UNA SOLUCIÓN INTEGRAL PARA EL ACCESO A LOS DATOS Y A LA INFORMACIÓN OPORTUNA Y DE CALIDAD DEL SECTOR MINERO ENERGÉTICO A NIVEL NACIONAL</t>
  </si>
  <si>
    <t>FORTALECIMIENTO DEL ANÁLISIS ESTRATÉGICO SECTORIAL Y LEGISLATIVO DEL MINISTERIO DE MINAS Y ENERGÍA EN EL MARCO DE LA TRANSICIÓN ENERGÉTICA JUSTA NACIONAL NACIONAL</t>
  </si>
  <si>
    <t>DESARROLLO DE UN MODELO MINERO CENTRADO EN LA REINDUSTRIALIZACIÓN Y LA TRANSICIÓN ENERGÉTICA JUSTA NACIONAL</t>
  </si>
  <si>
    <t>IMPLEMENTACIÓN DE SALA DE MONITOREO ESPECIALIZADA EN LOS FENÓMENOS ASOCIADOS AL APROVECHAMIENTO DE MINERALES CON ENFOQUE SOCIOAMBIENTAL NACIONAL</t>
  </si>
  <si>
    <t>APOYO A LA COMPENSACIÓN DEL TRANSPORTE DE COMBUSTIBLES LÍQUIDOS DERIVADOS DEL PETRÓLEO Y GLP EN EL DEPARTAMENTO DE  NARIÑO</t>
  </si>
  <si>
    <t>DISTRIBUCIÓN DE RECURSOS AL CONSUMO EN CILINDROS Y PROYECTOS DE INFRAESTRUCTURA DE GLP  NACIONAL</t>
  </si>
  <si>
    <t>SUSTITUCIÓN DE LEÑA, CARBÓN Y RESIDUOS POR ENERGÉTICOS DE TRANSICIÓN DE GAS COMBUSTIBLE PARA LA COCCIÓN DE ALIMENTOS A USUARIOS DE MENORES INGRESOS  NACIONAL</t>
  </si>
  <si>
    <t>COFINANCIACIÓN DE PROYECTOS DIRIGIDOS AL DESARROLLO DE LA INFRAESTRUCTURA PARA LA PRESTACIÓN EFECTIVA DEL SERVICIO PÚBLICO DE GAS COMBUSTIBLE POR REDES  NACIONAL</t>
  </si>
  <si>
    <t>Energia</t>
  </si>
  <si>
    <t>DISTRIBUCIÓN DE SUBSIDIOS PARA USUARIOS UBICADOS EN ZONAS ESPECIALES Y APOYO FINANCIERO PARA SOLUCIONES ENERGÉTICAS CON FNCER EN ZONAS ESPECIALES DEL SISTEMA INTERCONECTADO. NACIONAL</t>
  </si>
  <si>
    <t>IMPLEMENTACIÓN DE SOLUCIONES DE GENERACIÓN FOTOVOLTAICA PARA LA REDUCCIÓN DEL COSTO DEL SERVICIO ELÉCTRICO EN LOS ESTRATOS 1,2  Y 3 DEL SISTEMA INTERCONECTADO NACIONAL   – PROGRAMA COLOMBIA SOLAR.   NACIONAL</t>
  </si>
  <si>
    <t>GENERACIÓN DE VALOR AGREGADO EN LOS MINERALES Y/O MATERIALES EXTRAÍDOS POR LOS MINEROS DE SUBSISTENCIA EN EL TERRITORIO  NACIONAL</t>
  </si>
  <si>
    <t>IMPLANTACIÓN MODELO GESTION DE DOCUMENTOS ELECTRONICOS DE ARCHIVO EN EL MINISTERIO DE MINAS Y ENERGIA  BOGOTÁ</t>
  </si>
  <si>
    <t>ASIGNACIÓN PRESUPUESTAL 
MINENERGÍA 2026</t>
  </si>
  <si>
    <t>DESARROLLO DE COMUNIDADES ENERGÉTICAS EN ZONAS DE INFLUENCIA HIDROCARBURÍFERA  NACIONAL</t>
  </si>
  <si>
    <t>FORTALECIMIENTO  INSTITUCIONAL Y OPTIMIZACIÓN DE LA GESTIÓN DEL INSTITUTO DE PLANIFICACIÓN Y PROMOCIÓN DE SOLUCIONES ENERGÉTICAS PARA ZONAS NO INTERCONECTADAS (IPSE) -   NACIONAL</t>
  </si>
  <si>
    <t>FORTALECIMIENTO DE LA DECLARATORIA DE BIENES DE INTERÉS GEOLÓGICO Y PALEONTOLÓGICO A NIVEL  NACIONAL</t>
  </si>
  <si>
    <t>FORTALECIMIENTO DE LOS SERVICIOS DIGITALES AUMENTANDO LA CAPACIDAD PARA LA TRANSFORMACION DIGITAL E INTERACCION CON EL CIUDADANO   NACIONAL</t>
  </si>
  <si>
    <t>FORTALECIMIENTO DEL LEVANTAMIENTO, GESTION Y APROPIACION DE LA INFORMACION PARA LA PLANEACION  DEL SECTOR MINERO ENERGETICO CON ENFOQUE TERRITORIAL  NACIONAL</t>
  </si>
  <si>
    <t>FORTALECIMIENTO DE LA PERCEPCION DE LA CIUDADANIA FRENTE A LOS PRODUCTOS Y SERVICIOS PRESTADOS POR LA UPME   NACIONAL</t>
  </si>
  <si>
    <t>ASIGNACIÓN PRESUPUESTAL 
ANH 2026</t>
  </si>
  <si>
    <t>ASIGNACIÓN PRESUPUESTAL 
 ANM 2026</t>
  </si>
  <si>
    <t xml:space="preserve"> ASIGNACIÓN PRESUPUESTAL 
CREG 2026</t>
  </si>
  <si>
    <t xml:space="preserve"> ASIGNACIÓN PRESUPUESTAL 
SGC 2026</t>
  </si>
  <si>
    <t>ASIGNACIÓN PRESUPUESTAL 
 IPSE 2026</t>
  </si>
  <si>
    <t>ASIGNACIÓN PRESUPUESTAL 
UPME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</si>
</sst>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0_-;\-* #,##0.00_-;_-* &quot;-&quot;_-;_-@_-"/>
    <numFmt numFmtId="171" formatCode="_(&quot;$&quot;\ * #,##0_);_(&quot;$&quot;\ * \(#,##0\);_(&quot;$&quot;\ * &quot;-&quot;_);_(@_)"/>
    <numFmt numFmtId="175" formatCode="_-* #,##0_-;\-* #,##0_-;_-* &quot;-&quot;??_-;_-@_-"/>
  </numFmts>
  <fonts count="22" x14ac:knownFonts="1">
    <font>
      <sz val="11"/>
      <color theme="1"/>
      <name val="Calibri"/>
      <family val="2"/>
      <scheme val="minor"/>
    </font>
    <font>
      <sz val="11"/>
      <color theme="1"/>
      <name val="Calibri"/>
      <family val="2"/>
      <scheme val="minor"/>
    </font>
    <font>
      <sz val="10"/>
      <name val="Arial"/>
      <family val="2"/>
    </font>
    <font>
      <sz val="14"/>
      <name val="Arial"/>
      <family val="2"/>
    </font>
    <font>
      <sz val="18"/>
      <name val="Arial Narrow"/>
      <family val="2"/>
    </font>
    <font>
      <sz val="18"/>
      <color theme="1"/>
      <name val="Arial Narrow"/>
      <family val="2"/>
    </font>
    <font>
      <sz val="14"/>
      <name val="Avenir Next LT Pro"/>
      <family val="2"/>
    </font>
    <font>
      <b/>
      <sz val="16"/>
      <color theme="0"/>
      <name val="Avenir Next LT Pro"/>
      <family val="2"/>
    </font>
    <font>
      <sz val="18"/>
      <name val="Avenir Next LT Pro"/>
      <family val="2"/>
    </font>
    <font>
      <b/>
      <sz val="18"/>
      <color theme="0"/>
      <name val="Avenir Next LT Pro"/>
      <family val="2"/>
    </font>
    <font>
      <sz val="11"/>
      <color theme="1"/>
      <name val="Avenir Next LT Pro"/>
      <family val="2"/>
    </font>
    <font>
      <sz val="16"/>
      <name val="Avenir Next LT Pro"/>
      <family val="2"/>
    </font>
    <font>
      <sz val="16"/>
      <color theme="1"/>
      <name val="Avenir Next LT Pro"/>
      <family val="2"/>
    </font>
    <font>
      <b/>
      <sz val="25"/>
      <color rgb="FF0C9069"/>
      <name val="Avenir Next LT Pro Light"/>
      <family val="2"/>
    </font>
    <font>
      <b/>
      <sz val="20"/>
      <color theme="0"/>
      <name val="Avenir Next LT Pro"/>
      <family val="2"/>
    </font>
    <font>
      <sz val="18"/>
      <color theme="1"/>
      <name val="Avenir Next LT Pro"/>
      <family val="2"/>
    </font>
    <font>
      <sz val="20"/>
      <name val="Avenir Next LT Pro"/>
      <family val="2"/>
    </font>
    <font>
      <sz val="20"/>
      <color theme="1"/>
      <name val="Avenir Next LT Pro"/>
      <family val="2"/>
    </font>
    <font>
      <b/>
      <sz val="12"/>
      <color theme="0"/>
      <name val="Avenir Next LT Pro"/>
      <family val="2"/>
    </font>
    <font>
      <b/>
      <sz val="20"/>
      <color theme="1" tint="0.34998626667073579"/>
      <name val="Avenir Next LT Pro Light"/>
      <family val="2"/>
    </font>
    <font>
      <b/>
      <sz val="18"/>
      <color theme="1" tint="0.34998626667073579"/>
      <name val="Avenir Next LT Pro"/>
      <family val="2"/>
    </font>
    <font>
      <b/>
      <sz val="20"/>
      <color theme="1" tint="0.34998626667073579"/>
      <name val="Avenir Next LT Pro"/>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266CC"/>
        <bgColor indexed="64"/>
      </patternFill>
    </fill>
    <fill>
      <patternFill patternType="solid">
        <fgColor rgb="FF0C9069"/>
        <bgColor indexed="64"/>
      </patternFill>
    </fill>
    <fill>
      <patternFill patternType="solid">
        <fgColor rgb="FFE4B23C"/>
        <bgColor indexed="64"/>
      </patternFill>
    </fill>
    <fill>
      <patternFill patternType="solid">
        <fgColor theme="7" tint="0.39997558519241921"/>
        <bgColor indexed="64"/>
      </patternFill>
    </fill>
  </fills>
  <borders count="10">
    <border>
      <left/>
      <right/>
      <top/>
      <bottom/>
      <diagonal/>
    </border>
    <border>
      <left/>
      <right style="double">
        <color rgb="FF3266CC"/>
      </right>
      <top/>
      <bottom/>
      <diagonal/>
    </border>
    <border>
      <left style="double">
        <color rgb="FF3266CC"/>
      </left>
      <right/>
      <top/>
      <bottom/>
      <diagonal/>
    </border>
    <border>
      <left/>
      <right/>
      <top/>
      <bottom style="thin">
        <color theme="2" tint="-0.24994659260841701"/>
      </bottom>
      <diagonal/>
    </border>
    <border>
      <left/>
      <right/>
      <top style="thin">
        <color theme="2" tint="-0.24994659260841701"/>
      </top>
      <bottom/>
      <diagonal/>
    </border>
    <border>
      <left/>
      <right/>
      <top/>
      <bottom style="hair">
        <color theme="2" tint="-0.24994659260841701"/>
      </bottom>
      <diagonal/>
    </border>
    <border>
      <left/>
      <right/>
      <top style="hair">
        <color theme="2" tint="-0.24994659260841701"/>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right/>
      <top style="hair">
        <color theme="1" tint="0.499984740745262"/>
      </top>
      <bottom/>
      <diagonal/>
    </border>
  </borders>
  <cellStyleXfs count="10">
    <xf numFmtId="0" fontId="0"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cellStyleXfs>
  <cellXfs count="124">
    <xf numFmtId="0" fontId="0" fillId="0" borderId="0" xfId="0"/>
    <xf numFmtId="0" fontId="3" fillId="0" borderId="0" xfId="1" applyFont="1"/>
    <xf numFmtId="0" fontId="5" fillId="0" borderId="0" xfId="0" applyFont="1"/>
    <xf numFmtId="41" fontId="10" fillId="0" borderId="0" xfId="6" applyFont="1" applyAlignment="1">
      <alignment horizontal="center" vertical="center"/>
    </xf>
    <xf numFmtId="0" fontId="12" fillId="0" borderId="0" xfId="0" applyFont="1" applyAlignment="1">
      <alignment vertical="top" wrapText="1"/>
    </xf>
    <xf numFmtId="0" fontId="3" fillId="0" borderId="0" xfId="1" applyFont="1" applyAlignment="1">
      <alignment vertical="center"/>
    </xf>
    <xf numFmtId="1" fontId="6" fillId="0" borderId="0" xfId="6" applyNumberFormat="1" applyFont="1" applyFill="1" applyBorder="1" applyAlignment="1">
      <alignment horizontal="right" vertical="center"/>
    </xf>
    <xf numFmtId="1" fontId="10" fillId="0" borderId="0" xfId="6" applyNumberFormat="1" applyFont="1" applyFill="1" applyAlignment="1">
      <alignment horizontal="right" vertical="center"/>
    </xf>
    <xf numFmtId="1" fontId="7" fillId="0" borderId="1" xfId="6" applyNumberFormat="1" applyFont="1" applyFill="1" applyBorder="1" applyAlignment="1">
      <alignment horizontal="center" vertical="center" wrapText="1"/>
    </xf>
    <xf numFmtId="166" fontId="7" fillId="0" borderId="1" xfId="6" applyNumberFormat="1" applyFont="1" applyFill="1" applyBorder="1" applyAlignment="1">
      <alignment horizontal="center" vertical="center" wrapText="1"/>
    </xf>
    <xf numFmtId="166" fontId="8" fillId="0" borderId="1" xfId="6" applyNumberFormat="1" applyFont="1" applyFill="1" applyBorder="1" applyAlignment="1">
      <alignment horizontal="right" vertical="center"/>
    </xf>
    <xf numFmtId="166" fontId="9" fillId="0" borderId="1" xfId="6" applyNumberFormat="1" applyFont="1" applyFill="1" applyBorder="1" applyAlignment="1">
      <alignment horizontal="right" vertical="center"/>
    </xf>
    <xf numFmtId="0" fontId="3" fillId="0" borderId="2" xfId="1" applyFont="1" applyBorder="1"/>
    <xf numFmtId="0" fontId="3" fillId="0" borderId="2" xfId="1" applyFont="1" applyBorder="1" applyAlignment="1">
      <alignment vertical="center"/>
    </xf>
    <xf numFmtId="0" fontId="8" fillId="3" borderId="0" xfId="1" applyFont="1" applyFill="1" applyAlignment="1">
      <alignment vertical="center" textRotation="90"/>
    </xf>
    <xf numFmtId="0" fontId="9" fillId="4" borderId="0" xfId="1" applyFont="1" applyFill="1" applyAlignment="1">
      <alignment horizontal="center" vertical="center" textRotation="90" wrapText="1"/>
    </xf>
    <xf numFmtId="0" fontId="10" fillId="0" borderId="0" xfId="0" applyFont="1" applyAlignment="1">
      <alignment horizontal="center" textRotation="90"/>
    </xf>
    <xf numFmtId="0" fontId="8" fillId="3" borderId="0" xfId="1" applyFont="1" applyFill="1" applyAlignment="1">
      <alignment vertical="center" textRotation="90" wrapText="1"/>
    </xf>
    <xf numFmtId="0" fontId="4" fillId="0" borderId="0" xfId="1" applyFont="1"/>
    <xf numFmtId="0" fontId="6" fillId="0" borderId="0" xfId="1" applyFont="1" applyAlignment="1">
      <alignment horizontal="center" textRotation="90"/>
    </xf>
    <xf numFmtId="0" fontId="11" fillId="0" borderId="0" xfId="1" applyFont="1" applyAlignment="1">
      <alignment vertical="top" wrapText="1"/>
    </xf>
    <xf numFmtId="41" fontId="6" fillId="0" borderId="0" xfId="6" applyFont="1" applyFill="1" applyBorder="1" applyAlignment="1">
      <alignment horizontal="center" vertical="center"/>
    </xf>
    <xf numFmtId="0" fontId="8" fillId="3" borderId="3" xfId="1" applyFont="1" applyFill="1" applyBorder="1" applyAlignment="1">
      <alignment vertical="center" textRotation="90"/>
    </xf>
    <xf numFmtId="0" fontId="8" fillId="3" borderId="0" xfId="1" applyFont="1" applyFill="1" applyAlignment="1">
      <alignment horizontal="center" vertical="center" textRotation="90" wrapText="1"/>
    </xf>
    <xf numFmtId="41" fontId="7" fillId="4" borderId="0" xfId="6" applyFont="1" applyFill="1" applyBorder="1" applyAlignment="1">
      <alignment horizontal="center" vertical="center" wrapText="1"/>
    </xf>
    <xf numFmtId="0" fontId="8" fillId="3" borderId="4" xfId="1" applyFont="1" applyFill="1" applyBorder="1" applyAlignment="1">
      <alignment horizontal="center" vertical="center" textRotation="90" wrapText="1"/>
    </xf>
    <xf numFmtId="168" fontId="5" fillId="0" borderId="0" xfId="6" applyNumberFormat="1" applyFont="1" applyBorder="1" applyAlignment="1">
      <alignment vertical="center"/>
    </xf>
    <xf numFmtId="167" fontId="6" fillId="0" borderId="0" xfId="6" applyNumberFormat="1" applyFont="1" applyFill="1" applyBorder="1" applyAlignment="1">
      <alignment horizontal="right" vertical="center"/>
    </xf>
    <xf numFmtId="167" fontId="7" fillId="4" borderId="0" xfId="6" applyNumberFormat="1" applyFont="1" applyFill="1" applyBorder="1" applyAlignment="1">
      <alignment horizontal="center" vertical="center" wrapText="1"/>
    </xf>
    <xf numFmtId="167" fontId="10" fillId="0" borderId="0" xfId="6" applyNumberFormat="1" applyFont="1" applyAlignment="1">
      <alignment horizontal="right" vertical="center"/>
    </xf>
    <xf numFmtId="41" fontId="9" fillId="4" borderId="0" xfId="6" applyFont="1" applyFill="1" applyBorder="1" applyAlignment="1">
      <alignment horizontal="center" vertical="center"/>
    </xf>
    <xf numFmtId="167" fontId="9" fillId="4" borderId="0" xfId="6" applyNumberFormat="1" applyFont="1" applyFill="1" applyBorder="1" applyAlignment="1">
      <alignment horizontal="right" vertical="center"/>
    </xf>
    <xf numFmtId="41" fontId="8" fillId="0" borderId="0" xfId="6" applyFont="1" applyFill="1" applyBorder="1" applyAlignment="1">
      <alignment vertical="center"/>
    </xf>
    <xf numFmtId="41" fontId="8" fillId="0" borderId="0" xfId="6" applyFont="1" applyFill="1" applyBorder="1" applyAlignment="1">
      <alignment horizontal="center" vertical="center"/>
    </xf>
    <xf numFmtId="41" fontId="8" fillId="2" borderId="0" xfId="6" applyFont="1" applyFill="1" applyBorder="1" applyAlignment="1">
      <alignment vertical="center"/>
    </xf>
    <xf numFmtId="167" fontId="8" fillId="0" borderId="0" xfId="6" applyNumberFormat="1" applyFont="1" applyFill="1" applyBorder="1" applyAlignment="1">
      <alignment horizontal="center" vertical="center" wrapText="1"/>
    </xf>
    <xf numFmtId="167" fontId="8" fillId="0" borderId="0" xfId="6" applyNumberFormat="1" applyFont="1" applyFill="1" applyBorder="1" applyAlignment="1">
      <alignment horizontal="center" vertical="center"/>
    </xf>
    <xf numFmtId="41" fontId="8" fillId="2" borderId="0" xfId="6" applyFont="1" applyFill="1" applyBorder="1" applyAlignment="1">
      <alignment horizontal="center" vertical="center"/>
    </xf>
    <xf numFmtId="41" fontId="8" fillId="0" borderId="0" xfId="6" applyFont="1" applyBorder="1" applyAlignment="1">
      <alignment horizontal="center" vertical="center"/>
    </xf>
    <xf numFmtId="41" fontId="8" fillId="0" borderId="0" xfId="6" applyFont="1" applyBorder="1" applyAlignment="1">
      <alignment vertical="center"/>
    </xf>
    <xf numFmtId="0" fontId="15" fillId="0" borderId="0" xfId="0" applyFont="1" applyAlignment="1">
      <alignment vertical="top" wrapText="1"/>
    </xf>
    <xf numFmtId="41" fontId="15" fillId="0" borderId="0" xfId="6" applyFont="1" applyBorder="1" applyAlignment="1">
      <alignment horizontal="center" vertical="center"/>
    </xf>
    <xf numFmtId="167" fontId="15" fillId="0" borderId="0" xfId="6" applyNumberFormat="1" applyFont="1" applyBorder="1" applyAlignment="1">
      <alignment horizontal="right" vertical="center"/>
    </xf>
    <xf numFmtId="41" fontId="10" fillId="0" borderId="0" xfId="6" applyFont="1" applyBorder="1" applyAlignment="1">
      <alignment horizontal="center" vertical="center"/>
    </xf>
    <xf numFmtId="167" fontId="10" fillId="0" borderId="0" xfId="6" applyNumberFormat="1" applyFont="1" applyBorder="1" applyAlignment="1">
      <alignment horizontal="right" vertical="center"/>
    </xf>
    <xf numFmtId="0" fontId="8" fillId="0" borderId="0" xfId="1" applyFont="1" applyAlignment="1">
      <alignment horizontal="justify" vertical="center" wrapText="1"/>
    </xf>
    <xf numFmtId="0" fontId="16" fillId="0" borderId="0" xfId="1" applyFont="1" applyAlignment="1">
      <alignment horizontal="center" textRotation="90"/>
    </xf>
    <xf numFmtId="0" fontId="14" fillId="4" borderId="0" xfId="1" applyFont="1" applyFill="1" applyAlignment="1">
      <alignment horizontal="center" vertical="center" textRotation="90" wrapText="1"/>
    </xf>
    <xf numFmtId="0" fontId="17" fillId="0" borderId="0" xfId="0" applyFont="1" applyAlignment="1">
      <alignment horizontal="center" textRotation="90"/>
    </xf>
    <xf numFmtId="0" fontId="9" fillId="4" borderId="0" xfId="1" applyFont="1" applyFill="1" applyAlignment="1">
      <alignment horizontal="center" vertical="center" wrapText="1"/>
    </xf>
    <xf numFmtId="0" fontId="8" fillId="0" borderId="3" xfId="1" applyFont="1" applyBorder="1" applyAlignment="1">
      <alignment horizontal="justify" vertical="center" wrapText="1"/>
    </xf>
    <xf numFmtId="41" fontId="8" fillId="0" borderId="3" xfId="6" applyFont="1" applyFill="1" applyBorder="1" applyAlignment="1">
      <alignment horizontal="center" vertical="center"/>
    </xf>
    <xf numFmtId="41" fontId="8" fillId="0" borderId="3" xfId="6" applyFont="1" applyBorder="1" applyAlignment="1">
      <alignment horizontal="center" vertical="center"/>
    </xf>
    <xf numFmtId="167" fontId="8" fillId="0" borderId="3" xfId="6" applyNumberFormat="1" applyFont="1" applyFill="1" applyBorder="1" applyAlignment="1">
      <alignment horizontal="center" vertical="center"/>
    </xf>
    <xf numFmtId="0" fontId="8" fillId="0" borderId="4" xfId="1" applyFont="1" applyBorder="1" applyAlignment="1">
      <alignment horizontal="justify" vertical="center" wrapText="1"/>
    </xf>
    <xf numFmtId="41" fontId="8" fillId="0" borderId="4" xfId="6" applyFont="1" applyFill="1" applyBorder="1" applyAlignment="1">
      <alignment horizontal="center" vertical="center"/>
    </xf>
    <xf numFmtId="167" fontId="8" fillId="0" borderId="4" xfId="6" applyNumberFormat="1" applyFont="1" applyFill="1" applyBorder="1" applyAlignment="1">
      <alignment horizontal="center" vertical="center"/>
    </xf>
    <xf numFmtId="41" fontId="8" fillId="2" borderId="3" xfId="6" applyFont="1" applyFill="1" applyBorder="1" applyAlignment="1">
      <alignment horizontal="center" vertical="center"/>
    </xf>
    <xf numFmtId="41" fontId="8" fillId="0" borderId="4" xfId="6" applyFont="1" applyBorder="1" applyAlignment="1">
      <alignment horizontal="center" vertical="center"/>
    </xf>
    <xf numFmtId="41" fontId="8" fillId="0" borderId="3" xfId="6" applyFont="1" applyFill="1" applyBorder="1" applyAlignment="1">
      <alignment vertical="center"/>
    </xf>
    <xf numFmtId="41" fontId="8" fillId="0" borderId="3" xfId="6" applyFont="1" applyBorder="1" applyAlignment="1">
      <alignment vertical="center"/>
    </xf>
    <xf numFmtId="0" fontId="8" fillId="0" borderId="7" xfId="1" applyFont="1" applyBorder="1" applyAlignment="1">
      <alignment horizontal="justify" vertical="center" wrapText="1"/>
    </xf>
    <xf numFmtId="41" fontId="8" fillId="0" borderId="7" xfId="6" applyFont="1" applyFill="1" applyBorder="1" applyAlignment="1">
      <alignment horizontal="center" vertical="center"/>
    </xf>
    <xf numFmtId="41" fontId="8" fillId="0" borderId="7" xfId="6" applyFont="1" applyBorder="1" applyAlignment="1">
      <alignment horizontal="center" vertical="center"/>
    </xf>
    <xf numFmtId="167" fontId="8" fillId="0" borderId="7" xfId="6" applyNumberFormat="1" applyFont="1" applyFill="1" applyBorder="1" applyAlignment="1">
      <alignment horizontal="center" vertical="center"/>
    </xf>
    <xf numFmtId="0" fontId="8" fillId="3" borderId="8" xfId="1" applyFont="1" applyFill="1" applyBorder="1" applyAlignment="1">
      <alignment horizontal="center" vertical="center" textRotation="90" wrapText="1"/>
    </xf>
    <xf numFmtId="0" fontId="8" fillId="0" borderId="8" xfId="1" applyFont="1" applyBorder="1" applyAlignment="1">
      <alignment horizontal="justify" vertical="center" wrapText="1"/>
    </xf>
    <xf numFmtId="41" fontId="8" fillId="0" borderId="8" xfId="6" applyFont="1" applyFill="1" applyBorder="1" applyAlignment="1">
      <alignment horizontal="center" vertical="center"/>
    </xf>
    <xf numFmtId="41" fontId="8" fillId="0" borderId="8" xfId="6" applyFont="1" applyBorder="1" applyAlignment="1">
      <alignment horizontal="center" vertical="center"/>
    </xf>
    <xf numFmtId="167" fontId="8" fillId="0" borderId="8" xfId="6" applyNumberFormat="1" applyFont="1" applyFill="1" applyBorder="1" applyAlignment="1">
      <alignment horizontal="center" vertical="center"/>
    </xf>
    <xf numFmtId="0" fontId="8" fillId="0" borderId="6" xfId="1" applyFont="1" applyBorder="1" applyAlignment="1">
      <alignment horizontal="justify" vertical="center" wrapText="1"/>
    </xf>
    <xf numFmtId="41" fontId="8" fillId="0" borderId="6" xfId="6" applyFont="1" applyFill="1" applyBorder="1" applyAlignment="1">
      <alignment horizontal="center" vertical="center"/>
    </xf>
    <xf numFmtId="167" fontId="8" fillId="0" borderId="6" xfId="6" applyNumberFormat="1" applyFont="1" applyFill="1" applyBorder="1" applyAlignment="1">
      <alignment horizontal="center" vertical="center"/>
    </xf>
    <xf numFmtId="0" fontId="8" fillId="0" borderId="5" xfId="1" applyFont="1" applyBorder="1" applyAlignment="1">
      <alignment horizontal="justify" vertical="center" wrapText="1"/>
    </xf>
    <xf numFmtId="41" fontId="8" fillId="0" borderId="5" xfId="6" applyFont="1" applyFill="1" applyBorder="1" applyAlignment="1">
      <alignment horizontal="center" vertical="center"/>
    </xf>
    <xf numFmtId="41" fontId="8" fillId="0" borderId="5" xfId="6" applyFont="1" applyBorder="1" applyAlignment="1">
      <alignment horizontal="center" vertical="center"/>
    </xf>
    <xf numFmtId="167" fontId="8" fillId="0" borderId="5" xfId="6" applyNumberFormat="1" applyFont="1" applyFill="1" applyBorder="1" applyAlignment="1">
      <alignment horizontal="center" vertical="center"/>
    </xf>
    <xf numFmtId="0" fontId="9" fillId="0" borderId="0" xfId="1" applyFont="1" applyAlignment="1">
      <alignment horizontal="center" vertical="center" wrapText="1"/>
    </xf>
    <xf numFmtId="0" fontId="8" fillId="0" borderId="0" xfId="1" applyFont="1" applyAlignment="1">
      <alignment horizontal="left" vertical="center" wrapText="1"/>
    </xf>
    <xf numFmtId="0" fontId="17" fillId="5" borderId="0" xfId="0" applyFont="1" applyFill="1" applyAlignment="1">
      <alignment horizontal="center" textRotation="90"/>
    </xf>
    <xf numFmtId="0" fontId="10" fillId="3" borderId="0" xfId="0" applyFont="1" applyFill="1" applyAlignment="1">
      <alignment horizontal="center" textRotation="90"/>
    </xf>
    <xf numFmtId="0" fontId="8" fillId="2" borderId="0" xfId="1" applyFont="1" applyFill="1" applyAlignment="1">
      <alignment horizontal="justify" vertical="center" wrapText="1"/>
    </xf>
    <xf numFmtId="0" fontId="11" fillId="2" borderId="0" xfId="1" applyFont="1" applyFill="1" applyAlignment="1">
      <alignment vertical="top" wrapText="1"/>
    </xf>
    <xf numFmtId="0" fontId="7" fillId="6" borderId="0" xfId="1" applyFont="1" applyFill="1" applyAlignment="1">
      <alignment vertical="center" wrapText="1"/>
    </xf>
    <xf numFmtId="0" fontId="9" fillId="6" borderId="0" xfId="1" applyFont="1" applyFill="1" applyAlignment="1">
      <alignment horizontal="center" vertical="center" wrapText="1"/>
    </xf>
    <xf numFmtId="41" fontId="7" fillId="6" borderId="0" xfId="6" applyFont="1" applyFill="1" applyBorder="1" applyAlignment="1">
      <alignment horizontal="center" vertical="center" wrapText="1"/>
    </xf>
    <xf numFmtId="0" fontId="14" fillId="6" borderId="0" xfId="1" applyFont="1" applyFill="1" applyAlignment="1">
      <alignment horizontal="center" vertical="center" textRotation="90" wrapText="1"/>
    </xf>
    <xf numFmtId="0" fontId="9" fillId="6" borderId="0" xfId="1" applyFont="1" applyFill="1" applyAlignment="1">
      <alignment horizontal="center" vertical="center" textRotation="90" wrapText="1"/>
    </xf>
    <xf numFmtId="41" fontId="9" fillId="6" borderId="0" xfId="6" applyFont="1" applyFill="1" applyBorder="1" applyAlignment="1">
      <alignment horizontal="center" vertical="center"/>
    </xf>
    <xf numFmtId="0" fontId="17" fillId="7" borderId="0" xfId="0" applyFont="1" applyFill="1" applyAlignment="1">
      <alignment horizontal="center" textRotation="90"/>
    </xf>
    <xf numFmtId="0" fontId="14" fillId="7" borderId="0" xfId="1" applyFont="1" applyFill="1" applyAlignment="1">
      <alignment horizontal="center" vertical="center" textRotation="90" wrapText="1"/>
    </xf>
    <xf numFmtId="0" fontId="9" fillId="7" borderId="0" xfId="1" applyFont="1" applyFill="1" applyAlignment="1">
      <alignment horizontal="center" vertical="center" textRotation="90" wrapText="1"/>
    </xf>
    <xf numFmtId="0" fontId="7" fillId="6" borderId="0" xfId="1" applyFont="1" applyFill="1" applyAlignment="1">
      <alignment horizontal="center" vertical="center" wrapText="1"/>
    </xf>
    <xf numFmtId="0" fontId="20" fillId="7" borderId="0" xfId="1" applyFont="1" applyFill="1" applyAlignment="1">
      <alignment horizontal="center" vertical="center" wrapText="1"/>
    </xf>
    <xf numFmtId="41" fontId="20" fillId="7" borderId="0" xfId="6" applyFont="1" applyFill="1" applyBorder="1" applyAlignment="1">
      <alignment horizontal="center" vertical="center"/>
    </xf>
    <xf numFmtId="0" fontId="21" fillId="7" borderId="0" xfId="1" applyFont="1" applyFill="1" applyAlignment="1">
      <alignment horizontal="center" vertical="center" textRotation="90" wrapText="1"/>
    </xf>
    <xf numFmtId="0" fontId="20" fillId="7" borderId="0" xfId="1" applyFont="1" applyFill="1" applyAlignment="1">
      <alignment horizontal="center" vertical="center" textRotation="90" wrapText="1"/>
    </xf>
    <xf numFmtId="0" fontId="8" fillId="3" borderId="0" xfId="1" applyFont="1" applyFill="1" applyAlignment="1">
      <alignment horizontal="center" vertical="center" textRotation="90" wrapText="1"/>
    </xf>
    <xf numFmtId="0" fontId="8" fillId="3" borderId="4" xfId="1" applyFont="1" applyFill="1" applyBorder="1" applyAlignment="1">
      <alignment horizontal="center" vertical="center" textRotation="90" wrapText="1"/>
    </xf>
    <xf numFmtId="0" fontId="8" fillId="3" borderId="6" xfId="1" applyFont="1" applyFill="1" applyBorder="1" applyAlignment="1">
      <alignment horizontal="center" vertical="center" textRotation="90" wrapText="1"/>
    </xf>
    <xf numFmtId="0" fontId="8" fillId="3" borderId="0" xfId="1" applyFont="1" applyFill="1" applyAlignment="1">
      <alignment horizontal="center" vertical="center" textRotation="90" wrapText="1"/>
    </xf>
    <xf numFmtId="0" fontId="19" fillId="0" borderId="0" xfId="1" applyFont="1" applyAlignment="1">
      <alignment horizontal="center" vertical="center" wrapText="1"/>
    </xf>
    <xf numFmtId="0" fontId="8" fillId="3" borderId="4" xfId="1" applyFont="1" applyFill="1" applyBorder="1" applyAlignment="1">
      <alignment horizontal="center" vertical="center" textRotation="90" wrapText="1"/>
    </xf>
    <xf numFmtId="0" fontId="8" fillId="3" borderId="7" xfId="1" applyFont="1" applyFill="1" applyBorder="1" applyAlignment="1">
      <alignment horizontal="center" vertical="center" textRotation="90" wrapText="1"/>
    </xf>
    <xf numFmtId="0" fontId="7" fillId="4" borderId="0" xfId="1" applyFont="1" applyFill="1" applyAlignment="1">
      <alignment horizontal="center" vertical="center" wrapText="1"/>
    </xf>
    <xf numFmtId="41" fontId="7" fillId="4" borderId="0" xfId="6" applyFont="1" applyFill="1" applyBorder="1" applyAlignment="1">
      <alignment horizontal="center" vertical="center" wrapText="1"/>
    </xf>
    <xf numFmtId="167" fontId="7" fillId="4" borderId="0" xfId="6" applyNumberFormat="1" applyFont="1" applyFill="1" applyBorder="1" applyAlignment="1">
      <alignment horizontal="center" vertical="center" wrapText="1"/>
    </xf>
    <xf numFmtId="0" fontId="14" fillId="5" borderId="4" xfId="1" applyFont="1" applyFill="1" applyBorder="1" applyAlignment="1">
      <alignment horizontal="center" vertical="center" textRotation="90" wrapText="1"/>
    </xf>
    <xf numFmtId="0" fontId="14" fillId="5" borderId="0" xfId="1" applyFont="1" applyFill="1" applyAlignment="1">
      <alignment horizontal="center" vertical="center" textRotation="90" wrapText="1"/>
    </xf>
    <xf numFmtId="0" fontId="14" fillId="5" borderId="3" xfId="1" applyFont="1" applyFill="1" applyBorder="1" applyAlignment="1">
      <alignment horizontal="center" vertical="center" textRotation="90" wrapText="1"/>
    </xf>
    <xf numFmtId="0" fontId="14" fillId="5" borderId="4" xfId="1" applyFont="1" applyFill="1" applyBorder="1" applyAlignment="1">
      <alignment horizontal="center" vertical="center" textRotation="90"/>
    </xf>
    <xf numFmtId="0" fontId="14" fillId="5" borderId="0" xfId="1" applyFont="1" applyFill="1" applyAlignment="1">
      <alignment horizontal="center" vertical="center" textRotation="90"/>
    </xf>
    <xf numFmtId="0" fontId="14" fillId="5" borderId="3" xfId="1" applyFont="1" applyFill="1" applyBorder="1" applyAlignment="1">
      <alignment horizontal="center" vertical="center" textRotation="90"/>
    </xf>
    <xf numFmtId="0" fontId="8" fillId="3" borderId="3" xfId="1" applyFont="1" applyFill="1" applyBorder="1" applyAlignment="1">
      <alignment horizontal="center" vertical="center" textRotation="90" wrapText="1"/>
    </xf>
    <xf numFmtId="0" fontId="8" fillId="3" borderId="5" xfId="1" applyFont="1" applyFill="1" applyBorder="1" applyAlignment="1">
      <alignment horizontal="center" vertical="center" textRotation="90" wrapText="1"/>
    </xf>
    <xf numFmtId="0" fontId="13" fillId="0" borderId="0" xfId="1" applyFont="1" applyAlignment="1">
      <alignment horizontal="center" vertical="center" wrapText="1"/>
    </xf>
    <xf numFmtId="0" fontId="20" fillId="7" borderId="9" xfId="1" applyFont="1" applyFill="1" applyBorder="1" applyAlignment="1">
      <alignment horizontal="center" vertical="center" textRotation="90" wrapText="1"/>
    </xf>
    <xf numFmtId="0" fontId="20" fillId="7" borderId="0" xfId="1" applyFont="1" applyFill="1" applyAlignment="1">
      <alignment horizontal="center" vertical="center" textRotation="90" wrapText="1"/>
    </xf>
    <xf numFmtId="0" fontId="20" fillId="7" borderId="3" xfId="1" applyFont="1" applyFill="1" applyBorder="1" applyAlignment="1">
      <alignment horizontal="center" vertical="center" textRotation="90" wrapText="1"/>
    </xf>
    <xf numFmtId="0" fontId="20" fillId="7" borderId="4" xfId="1" applyFont="1" applyFill="1" applyBorder="1" applyAlignment="1">
      <alignment horizontal="center" vertical="center" textRotation="90" wrapText="1"/>
    </xf>
    <xf numFmtId="0" fontId="20" fillId="7" borderId="4" xfId="1" applyFont="1" applyFill="1" applyBorder="1" applyAlignment="1">
      <alignment horizontal="center" vertical="center" textRotation="90"/>
    </xf>
    <xf numFmtId="0" fontId="20" fillId="7" borderId="0" xfId="1" applyFont="1" applyFill="1" applyAlignment="1">
      <alignment horizontal="center" vertical="center" textRotation="90"/>
    </xf>
    <xf numFmtId="0" fontId="20" fillId="7" borderId="0" xfId="1" applyFont="1" applyFill="1" applyAlignment="1">
      <alignment horizontal="center" vertical="center" textRotation="90"/>
    </xf>
    <xf numFmtId="175" fontId="8" fillId="2" borderId="0" xfId="7" applyNumberFormat="1" applyFont="1" applyFill="1" applyBorder="1" applyAlignment="1">
      <alignment horizontal="justify" vertical="center" wrapText="1"/>
    </xf>
  </cellXfs>
  <cellStyles count="10">
    <cellStyle name="Millares" xfId="7" builtinId="3"/>
    <cellStyle name="Millares [0]" xfId="6" builtinId="6"/>
    <cellStyle name="Millares 2" xfId="4" xr:uid="{00000000-0005-0000-0000-000001000000}"/>
    <cellStyle name="Millares 2 2" xfId="2" xr:uid="{00000000-0005-0000-0000-000002000000}"/>
    <cellStyle name="Millares 3" xfId="8" xr:uid="{24ED6D52-4166-47A8-9CB0-4F8DD4CFF038}"/>
    <cellStyle name="Moneda [0] 2" xfId="9" xr:uid="{093914AA-E255-4866-9CFE-EDCA6D275875}"/>
    <cellStyle name="Normal" xfId="0" builtinId="0"/>
    <cellStyle name="Normal 2 3" xfId="1" xr:uid="{00000000-0005-0000-0000-000004000000}"/>
    <cellStyle name="Normal 4" xfId="5" xr:uid="{00000000-0005-0000-0000-000005000000}"/>
    <cellStyle name="Porcentaje 2 2" xfId="3" xr:uid="{00000000-0005-0000-0000-000007000000}"/>
  </cellStyles>
  <dxfs count="0"/>
  <tableStyles count="0" defaultTableStyle="TableStyleMedium2" defaultPivotStyle="PivotStyleLight16"/>
  <colors>
    <mruColors>
      <color rgb="FFE4B23C"/>
      <color rgb="FF0C9069"/>
      <color rgb="FF32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7620001</xdr:colOff>
      <xdr:row>0</xdr:row>
      <xdr:rowOff>62460</xdr:rowOff>
    </xdr:from>
    <xdr:to>
      <xdr:col>5</xdr:col>
      <xdr:colOff>1548884</xdr:colOff>
      <xdr:row>6</xdr:row>
      <xdr:rowOff>201848</xdr:rowOff>
    </xdr:to>
    <xdr:pic>
      <xdr:nvPicPr>
        <xdr:cNvPr id="2" name="Imagen 1">
          <a:extLst>
            <a:ext uri="{FF2B5EF4-FFF2-40B4-BE49-F238E27FC236}">
              <a16:creationId xmlns:a16="http://schemas.microsoft.com/office/drawing/2014/main" id="{6A97E11A-848D-2B3F-28B0-24407DE53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1681" y="62460"/>
          <a:ext cx="1595728" cy="13885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7620001</xdr:colOff>
      <xdr:row>0</xdr:row>
      <xdr:rowOff>122464</xdr:rowOff>
    </xdr:from>
    <xdr:to>
      <xdr:col>5</xdr:col>
      <xdr:colOff>1396184</xdr:colOff>
      <xdr:row>6</xdr:row>
      <xdr:rowOff>119292</xdr:rowOff>
    </xdr:to>
    <xdr:pic>
      <xdr:nvPicPr>
        <xdr:cNvPr id="2" name="Imagen 1">
          <a:extLst>
            <a:ext uri="{FF2B5EF4-FFF2-40B4-BE49-F238E27FC236}">
              <a16:creationId xmlns:a16="http://schemas.microsoft.com/office/drawing/2014/main" id="{D69E0C81-B782-52AF-E54C-871B11EB0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965" y="122464"/>
          <a:ext cx="1450612" cy="126229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7660821</xdr:colOff>
      <xdr:row>0</xdr:row>
      <xdr:rowOff>122464</xdr:rowOff>
    </xdr:from>
    <xdr:to>
      <xdr:col>5</xdr:col>
      <xdr:colOff>1471925</xdr:colOff>
      <xdr:row>6</xdr:row>
      <xdr:rowOff>149679</xdr:rowOff>
    </xdr:to>
    <xdr:pic>
      <xdr:nvPicPr>
        <xdr:cNvPr id="2" name="Imagen 1">
          <a:extLst>
            <a:ext uri="{FF2B5EF4-FFF2-40B4-BE49-F238E27FC236}">
              <a16:creationId xmlns:a16="http://schemas.microsoft.com/office/drawing/2014/main" id="{1E86DE62-937D-D48E-A5D7-1A445B21E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8785" y="122464"/>
          <a:ext cx="1485533" cy="129267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95250</xdr:colOff>
      <xdr:row>0</xdr:row>
      <xdr:rowOff>81643</xdr:rowOff>
    </xdr:from>
    <xdr:to>
      <xdr:col>6</xdr:col>
      <xdr:colOff>125421</xdr:colOff>
      <xdr:row>6</xdr:row>
      <xdr:rowOff>204107</xdr:rowOff>
    </xdr:to>
    <xdr:pic>
      <xdr:nvPicPr>
        <xdr:cNvPr id="3" name="Imagen 2">
          <a:extLst>
            <a:ext uri="{FF2B5EF4-FFF2-40B4-BE49-F238E27FC236}">
              <a16:creationId xmlns:a16="http://schemas.microsoft.com/office/drawing/2014/main" id="{E446C41D-93AE-918E-C322-C9A523BB5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643" y="81643"/>
          <a:ext cx="1594992" cy="138792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217715</xdr:colOff>
      <xdr:row>0</xdr:row>
      <xdr:rowOff>108856</xdr:rowOff>
    </xdr:from>
    <xdr:to>
      <xdr:col>7</xdr:col>
      <xdr:colOff>115875</xdr:colOff>
      <xdr:row>6</xdr:row>
      <xdr:rowOff>258535</xdr:rowOff>
    </xdr:to>
    <xdr:pic>
      <xdr:nvPicPr>
        <xdr:cNvPr id="2" name="Imagen 1">
          <a:extLst>
            <a:ext uri="{FF2B5EF4-FFF2-40B4-BE49-F238E27FC236}">
              <a16:creationId xmlns:a16="http://schemas.microsoft.com/office/drawing/2014/main" id="{C6B4C162-CFF4-F4DB-7937-31B296BBB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0108" y="108856"/>
          <a:ext cx="1626267" cy="141514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7647214</xdr:colOff>
      <xdr:row>0</xdr:row>
      <xdr:rowOff>40821</xdr:rowOff>
    </xdr:from>
    <xdr:to>
      <xdr:col>6</xdr:col>
      <xdr:colOff>0</xdr:colOff>
      <xdr:row>6</xdr:row>
      <xdr:rowOff>160713</xdr:rowOff>
    </xdr:to>
    <xdr:pic>
      <xdr:nvPicPr>
        <xdr:cNvPr id="2" name="Imagen 1">
          <a:extLst>
            <a:ext uri="{FF2B5EF4-FFF2-40B4-BE49-F238E27FC236}">
              <a16:creationId xmlns:a16="http://schemas.microsoft.com/office/drawing/2014/main" id="{88E20108-1CE9-8D57-46E7-178A352D7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5178" y="40821"/>
          <a:ext cx="1592036" cy="138535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81643</xdr:colOff>
      <xdr:row>0</xdr:row>
      <xdr:rowOff>95250</xdr:rowOff>
    </xdr:from>
    <xdr:to>
      <xdr:col>6</xdr:col>
      <xdr:colOff>122465</xdr:colOff>
      <xdr:row>6</xdr:row>
      <xdr:rowOff>226982</xdr:rowOff>
    </xdr:to>
    <xdr:pic>
      <xdr:nvPicPr>
        <xdr:cNvPr id="2" name="Imagen 1">
          <a:extLst>
            <a:ext uri="{FF2B5EF4-FFF2-40B4-BE49-F238E27FC236}">
              <a16:creationId xmlns:a16="http://schemas.microsoft.com/office/drawing/2014/main" id="{3749AE6B-3FBE-FCE5-AADF-B01A3BC03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4036" y="95250"/>
          <a:ext cx="1605643" cy="139719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69273</xdr:colOff>
      <xdr:row>1</xdr:row>
      <xdr:rowOff>0</xdr:rowOff>
    </xdr:from>
    <xdr:to>
      <xdr:col>4</xdr:col>
      <xdr:colOff>2350538</xdr:colOff>
      <xdr:row>4</xdr:row>
      <xdr:rowOff>165139</xdr:rowOff>
    </xdr:to>
    <xdr:pic>
      <xdr:nvPicPr>
        <xdr:cNvPr id="2" name="Imagen 1">
          <a:extLst>
            <a:ext uri="{FF2B5EF4-FFF2-40B4-BE49-F238E27FC236}">
              <a16:creationId xmlns:a16="http://schemas.microsoft.com/office/drawing/2014/main" id="{6F0F0975-F3B0-4E50-AAD7-C5FBFE7C42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49" t="10714" r="3390" b="7352"/>
        <a:stretch/>
      </xdr:blipFill>
      <xdr:spPr>
        <a:xfrm>
          <a:off x="393123" y="314325"/>
          <a:ext cx="4167215" cy="803314"/>
        </a:xfrm>
        <a:prstGeom prst="rect">
          <a:avLst/>
        </a:prstGeom>
      </xdr:spPr>
    </xdr:pic>
    <xdr:clientData/>
  </xdr:twoCellAnchor>
  <xdr:twoCellAnchor editAs="oneCell">
    <xdr:from>
      <xdr:col>2</xdr:col>
      <xdr:colOff>69273</xdr:colOff>
      <xdr:row>1</xdr:row>
      <xdr:rowOff>0</xdr:rowOff>
    </xdr:from>
    <xdr:to>
      <xdr:col>4</xdr:col>
      <xdr:colOff>2350538</xdr:colOff>
      <xdr:row>4</xdr:row>
      <xdr:rowOff>165139</xdr:rowOff>
    </xdr:to>
    <xdr:pic>
      <xdr:nvPicPr>
        <xdr:cNvPr id="3" name="Imagen 2">
          <a:extLst>
            <a:ext uri="{FF2B5EF4-FFF2-40B4-BE49-F238E27FC236}">
              <a16:creationId xmlns:a16="http://schemas.microsoft.com/office/drawing/2014/main" id="{2D757415-EFD2-47E6-A3F9-EF9B78CECE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49" t="10714" r="3390" b="7352"/>
        <a:stretch/>
      </xdr:blipFill>
      <xdr:spPr>
        <a:xfrm>
          <a:off x="393123" y="314325"/>
          <a:ext cx="4167215" cy="8033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XFC68"/>
  <sheetViews>
    <sheetView showGridLines="0" tabSelected="1" showWhiteSpace="0" zoomScaleNormal="100" zoomScaleSheetLayoutView="55" zoomScalePageLayoutView="55" workbookViewId="0">
      <selection activeCell="C2" sqref="C2:G5"/>
    </sheetView>
  </sheetViews>
  <sheetFormatPr baseColWidth="10" defaultColWidth="0" defaultRowHeight="23.4"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202</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0</v>
      </c>
      <c r="F8" s="85"/>
      <c r="G8" s="8"/>
      <c r="H8" s="18"/>
    </row>
    <row r="9" spans="2:9" ht="24" customHeight="1" x14ac:dyDescent="0.45">
      <c r="B9" s="12"/>
      <c r="C9" s="89"/>
      <c r="D9" s="80"/>
      <c r="E9" s="82" t="s">
        <v>1</v>
      </c>
      <c r="F9" s="33">
        <v>45041.2</v>
      </c>
      <c r="G9" s="8"/>
    </row>
    <row r="10" spans="2:9" ht="24" customHeight="1" x14ac:dyDescent="0.45">
      <c r="B10" s="12"/>
      <c r="C10" s="89"/>
      <c r="D10" s="80"/>
      <c r="E10" s="20" t="s">
        <v>2</v>
      </c>
      <c r="F10" s="33">
        <v>14392</v>
      </c>
      <c r="G10" s="8"/>
    </row>
    <row r="11" spans="2:9" ht="24" customHeight="1" x14ac:dyDescent="0.45">
      <c r="B11" s="12"/>
      <c r="C11" s="89"/>
      <c r="D11" s="80"/>
      <c r="E11" s="20" t="s">
        <v>3</v>
      </c>
      <c r="F11" s="33">
        <v>107561.3</v>
      </c>
      <c r="G11" s="8"/>
    </row>
    <row r="12" spans="2:9" ht="24" customHeight="1" x14ac:dyDescent="0.45">
      <c r="B12" s="12"/>
      <c r="C12" s="89"/>
      <c r="D12" s="80"/>
      <c r="E12" s="20" t="s">
        <v>4</v>
      </c>
      <c r="F12" s="33">
        <v>0</v>
      </c>
      <c r="G12" s="8"/>
    </row>
    <row r="13" spans="2:9" ht="24" customHeight="1" x14ac:dyDescent="0.45">
      <c r="B13" s="12"/>
      <c r="C13" s="89"/>
      <c r="D13" s="80"/>
      <c r="E13" s="20" t="s">
        <v>5</v>
      </c>
      <c r="F13" s="33">
        <v>13675</v>
      </c>
      <c r="G13" s="8"/>
    </row>
    <row r="14" spans="2:9" s="5" customFormat="1" x14ac:dyDescent="0.3">
      <c r="B14" s="13"/>
      <c r="C14" s="86"/>
      <c r="D14" s="87"/>
      <c r="E14" s="84" t="s">
        <v>6</v>
      </c>
      <c r="F14" s="88">
        <f>SUM(F9:F13)</f>
        <v>180669.5</v>
      </c>
      <c r="G14" s="10"/>
      <c r="H14" s="26"/>
      <c r="I14" s="45"/>
    </row>
    <row r="15" spans="2:9" s="5" customFormat="1" x14ac:dyDescent="0.3">
      <c r="B15" s="13"/>
      <c r="C15" s="46"/>
      <c r="D15" s="19"/>
      <c r="E15" s="20"/>
      <c r="F15" s="21"/>
      <c r="G15" s="10"/>
      <c r="H15" s="26"/>
      <c r="I15" s="45"/>
    </row>
    <row r="16" spans="2:9" s="5" customFormat="1" ht="55.35" customHeight="1" x14ac:dyDescent="0.3">
      <c r="B16" s="13"/>
      <c r="C16" s="86"/>
      <c r="D16" s="87"/>
      <c r="E16" s="84" t="s">
        <v>7</v>
      </c>
      <c r="F16" s="88"/>
      <c r="G16" s="10"/>
      <c r="H16" s="26"/>
      <c r="I16" s="45"/>
    </row>
    <row r="17" spans="2:9" s="5" customFormat="1" x14ac:dyDescent="0.3">
      <c r="B17" s="13"/>
      <c r="C17" s="89"/>
      <c r="D17" s="80"/>
      <c r="E17" s="82" t="s">
        <v>8</v>
      </c>
      <c r="F17" s="33">
        <v>3459.7</v>
      </c>
      <c r="G17" s="10"/>
      <c r="H17" s="26"/>
      <c r="I17" s="45"/>
    </row>
    <row r="18" spans="2:9" s="5" customFormat="1" x14ac:dyDescent="0.3">
      <c r="B18" s="13"/>
      <c r="C18" s="89"/>
      <c r="D18" s="80"/>
      <c r="E18" s="20" t="s">
        <v>9</v>
      </c>
      <c r="F18" s="33">
        <v>0</v>
      </c>
      <c r="G18" s="10"/>
      <c r="H18" s="26"/>
      <c r="I18" s="45"/>
    </row>
    <row r="19" spans="2:9" s="5" customFormat="1" x14ac:dyDescent="0.3">
      <c r="B19" s="13"/>
      <c r="C19" s="86"/>
      <c r="D19" s="87"/>
      <c r="E19" s="84" t="s">
        <v>10</v>
      </c>
      <c r="F19" s="88">
        <f>SUM(F17:F18)</f>
        <v>3459.7</v>
      </c>
      <c r="G19" s="10"/>
      <c r="H19" s="26"/>
      <c r="I19" s="45"/>
    </row>
    <row r="20" spans="2:9" ht="24" customHeight="1" x14ac:dyDescent="0.45">
      <c r="B20" s="12"/>
      <c r="C20" s="46"/>
      <c r="D20" s="19"/>
      <c r="E20" s="20"/>
      <c r="F20" s="21"/>
      <c r="G20" s="8"/>
    </row>
    <row r="21" spans="2:9" s="1" customFormat="1" ht="80.25" customHeight="1" x14ac:dyDescent="0.45">
      <c r="B21" s="12"/>
      <c r="C21" s="83" t="s">
        <v>11</v>
      </c>
      <c r="D21" s="83" t="s">
        <v>12</v>
      </c>
      <c r="E21" s="92" t="s">
        <v>13</v>
      </c>
      <c r="F21" s="85" t="s">
        <v>14</v>
      </c>
      <c r="G21" s="8"/>
      <c r="H21" s="18"/>
    </row>
    <row r="22" spans="2:9" s="5" customFormat="1" ht="46.8" x14ac:dyDescent="0.3">
      <c r="B22" s="13"/>
      <c r="C22" s="116" t="s">
        <v>15</v>
      </c>
      <c r="D22" s="102" t="s">
        <v>16</v>
      </c>
      <c r="E22" s="81" t="s">
        <v>160</v>
      </c>
      <c r="F22" s="33">
        <v>1510000</v>
      </c>
      <c r="G22" s="10"/>
      <c r="H22" s="26"/>
      <c r="I22" s="45"/>
    </row>
    <row r="23" spans="2:9" s="5" customFormat="1" ht="70.2" x14ac:dyDescent="0.3">
      <c r="B23" s="13"/>
      <c r="C23" s="117"/>
      <c r="D23" s="100"/>
      <c r="E23" s="81" t="s">
        <v>193</v>
      </c>
      <c r="F23" s="33">
        <v>81288.242125000004</v>
      </c>
      <c r="G23" s="10"/>
      <c r="H23" s="26"/>
      <c r="I23" s="45"/>
    </row>
    <row r="24" spans="2:9" s="5" customFormat="1" ht="46.8" x14ac:dyDescent="0.3">
      <c r="B24" s="13"/>
      <c r="C24" s="117"/>
      <c r="D24" s="100"/>
      <c r="E24" s="81" t="s">
        <v>194</v>
      </c>
      <c r="F24" s="33">
        <v>126224.70755799999</v>
      </c>
      <c r="G24" s="10"/>
      <c r="H24" s="26"/>
      <c r="I24" s="45"/>
    </row>
    <row r="25" spans="2:9" s="5" customFormat="1" ht="70.2" x14ac:dyDescent="0.3">
      <c r="B25" s="13"/>
      <c r="C25" s="117"/>
      <c r="D25" s="100"/>
      <c r="E25" s="81" t="s">
        <v>177</v>
      </c>
      <c r="F25" s="33">
        <v>3079.5</v>
      </c>
      <c r="G25" s="10"/>
      <c r="H25" s="26"/>
      <c r="I25" s="45"/>
    </row>
    <row r="26" spans="2:9" s="5" customFormat="1" ht="72" customHeight="1" x14ac:dyDescent="0.3">
      <c r="B26" s="13"/>
      <c r="C26" s="117"/>
      <c r="D26" s="100"/>
      <c r="E26" s="81" t="s">
        <v>178</v>
      </c>
      <c r="F26" s="33">
        <v>20358.227582</v>
      </c>
      <c r="G26" s="10"/>
      <c r="H26" s="26"/>
      <c r="I26" s="45"/>
    </row>
    <row r="27" spans="2:9" s="5" customFormat="1" ht="134.1" customHeight="1" x14ac:dyDescent="0.3">
      <c r="B27" s="13"/>
      <c r="C27" s="117"/>
      <c r="D27" s="100"/>
      <c r="E27" s="81" t="s">
        <v>161</v>
      </c>
      <c r="F27" s="33">
        <v>19040</v>
      </c>
      <c r="G27" s="10"/>
      <c r="H27" s="26"/>
      <c r="I27" s="45"/>
    </row>
    <row r="28" spans="2:9" s="5" customFormat="1" ht="62.25" customHeight="1" x14ac:dyDescent="0.3">
      <c r="B28" s="13"/>
      <c r="C28" s="117"/>
      <c r="D28" s="100"/>
      <c r="E28" s="81" t="s">
        <v>195</v>
      </c>
      <c r="F28" s="33">
        <v>27750.412799999998</v>
      </c>
      <c r="G28" s="10"/>
      <c r="H28" s="26"/>
      <c r="I28" s="45"/>
    </row>
    <row r="29" spans="2:9" s="5" customFormat="1" ht="126" customHeight="1" x14ac:dyDescent="0.3">
      <c r="B29" s="13"/>
      <c r="C29" s="117"/>
      <c r="D29" s="100"/>
      <c r="E29" s="81" t="s">
        <v>196</v>
      </c>
      <c r="F29" s="33">
        <v>65302.796779999997</v>
      </c>
      <c r="G29" s="10"/>
      <c r="H29" s="26"/>
      <c r="I29" s="45"/>
    </row>
    <row r="30" spans="2:9" s="5" customFormat="1" ht="60" customHeight="1" x14ac:dyDescent="0.3">
      <c r="B30" s="13"/>
      <c r="C30" s="117"/>
      <c r="D30" s="100"/>
      <c r="E30" s="81" t="s">
        <v>162</v>
      </c>
      <c r="F30" s="33">
        <v>3007.1189060000002</v>
      </c>
      <c r="G30" s="10"/>
      <c r="H30" s="26"/>
      <c r="I30" s="45"/>
    </row>
    <row r="31" spans="2:9" s="5" customFormat="1" ht="46.8" x14ac:dyDescent="0.3">
      <c r="B31" s="13"/>
      <c r="C31" s="117" t="s">
        <v>197</v>
      </c>
      <c r="D31" s="100" t="s">
        <v>16</v>
      </c>
      <c r="E31" s="81" t="s">
        <v>163</v>
      </c>
      <c r="F31" s="33">
        <v>5700000</v>
      </c>
      <c r="G31" s="10"/>
      <c r="H31" s="26"/>
      <c r="I31" s="45"/>
    </row>
    <row r="32" spans="2:9" s="5" customFormat="1" ht="93.6" x14ac:dyDescent="0.3">
      <c r="B32" s="13"/>
      <c r="C32" s="117"/>
      <c r="D32" s="114"/>
      <c r="E32" s="81" t="s">
        <v>198</v>
      </c>
      <c r="F32" s="33">
        <v>154251.38891400001</v>
      </c>
      <c r="G32" s="10"/>
      <c r="H32" s="26"/>
      <c r="I32" s="45"/>
    </row>
    <row r="33" spans="2:9" s="5" customFormat="1" ht="46.8" x14ac:dyDescent="0.3">
      <c r="B33" s="13"/>
      <c r="C33" s="117"/>
      <c r="D33" s="99" t="s">
        <v>17</v>
      </c>
      <c r="E33" s="81" t="s">
        <v>164</v>
      </c>
      <c r="F33" s="33">
        <v>200000</v>
      </c>
      <c r="G33" s="10"/>
      <c r="H33" s="26"/>
      <c r="I33" s="45"/>
    </row>
    <row r="34" spans="2:9" s="5" customFormat="1" ht="70.2" x14ac:dyDescent="0.3">
      <c r="B34" s="13"/>
      <c r="C34" s="117"/>
      <c r="D34" s="100"/>
      <c r="E34" s="81" t="s">
        <v>165</v>
      </c>
      <c r="F34" s="33">
        <v>230000</v>
      </c>
      <c r="G34" s="10"/>
      <c r="H34" s="26"/>
      <c r="I34" s="45"/>
    </row>
    <row r="35" spans="2:9" s="5" customFormat="1" ht="93.6" x14ac:dyDescent="0.3">
      <c r="B35" s="13"/>
      <c r="C35" s="117"/>
      <c r="D35" s="100"/>
      <c r="E35" s="81" t="s">
        <v>166</v>
      </c>
      <c r="F35" s="33">
        <v>140000</v>
      </c>
      <c r="G35" s="10"/>
      <c r="H35" s="26"/>
      <c r="I35" s="45"/>
    </row>
    <row r="36" spans="2:9" s="5" customFormat="1" ht="93.6" x14ac:dyDescent="0.3">
      <c r="B36" s="13"/>
      <c r="C36" s="117"/>
      <c r="D36" s="100"/>
      <c r="E36" s="81" t="s">
        <v>179</v>
      </c>
      <c r="F36" s="33">
        <v>1485</v>
      </c>
      <c r="G36" s="10"/>
      <c r="H36" s="26"/>
      <c r="I36" s="45"/>
    </row>
    <row r="37" spans="2:9" s="5" customFormat="1" ht="70.2" x14ac:dyDescent="0.3">
      <c r="B37" s="13"/>
      <c r="C37" s="117"/>
      <c r="D37" s="100"/>
      <c r="E37" s="81" t="s">
        <v>167</v>
      </c>
      <c r="F37" s="33">
        <v>220683.45313499999</v>
      </c>
      <c r="G37" s="10"/>
      <c r="H37" s="26"/>
      <c r="I37" s="45"/>
    </row>
    <row r="38" spans="2:9" s="5" customFormat="1" ht="93.6" x14ac:dyDescent="0.3">
      <c r="B38" s="13"/>
      <c r="C38" s="117"/>
      <c r="D38" s="100" t="s">
        <v>18</v>
      </c>
      <c r="E38" s="81" t="s">
        <v>180</v>
      </c>
      <c r="F38" s="33">
        <v>300000</v>
      </c>
      <c r="G38" s="10"/>
      <c r="H38" s="26"/>
      <c r="I38" s="45"/>
    </row>
    <row r="39" spans="2:9" s="5" customFormat="1" ht="117" x14ac:dyDescent="0.3">
      <c r="B39" s="13"/>
      <c r="C39" s="117"/>
      <c r="D39" s="100"/>
      <c r="E39" s="81" t="s">
        <v>199</v>
      </c>
      <c r="F39" s="33">
        <v>372133.52908800001</v>
      </c>
      <c r="G39" s="10"/>
      <c r="H39" s="26"/>
      <c r="I39" s="45"/>
    </row>
    <row r="40" spans="2:9" s="5" customFormat="1" ht="62.25" customHeight="1" x14ac:dyDescent="0.3">
      <c r="B40" s="13"/>
      <c r="C40" s="117"/>
      <c r="D40" s="100"/>
      <c r="E40" s="81" t="s">
        <v>168</v>
      </c>
      <c r="F40" s="33">
        <v>800.42904499999997</v>
      </c>
      <c r="G40" s="10"/>
      <c r="H40" s="26"/>
      <c r="I40" s="45"/>
    </row>
    <row r="41" spans="2:9" s="5" customFormat="1" ht="70.2" x14ac:dyDescent="0.3">
      <c r="B41" s="13"/>
      <c r="C41" s="117"/>
      <c r="D41" s="100"/>
      <c r="E41" s="81" t="s">
        <v>170</v>
      </c>
      <c r="F41" s="33">
        <v>6407.6850000000004</v>
      </c>
      <c r="G41" s="10"/>
      <c r="H41" s="26"/>
      <c r="I41" s="45"/>
    </row>
    <row r="42" spans="2:9" s="5" customFormat="1" ht="70.2" x14ac:dyDescent="0.3">
      <c r="B42" s="13"/>
      <c r="C42" s="118"/>
      <c r="D42" s="113"/>
      <c r="E42" s="81" t="s">
        <v>169</v>
      </c>
      <c r="F42" s="33">
        <v>766.16800000000001</v>
      </c>
      <c r="G42" s="10"/>
      <c r="H42" s="26"/>
      <c r="I42" s="45"/>
    </row>
    <row r="43" spans="2:9" s="5" customFormat="1" ht="93.6" x14ac:dyDescent="0.3">
      <c r="B43" s="13"/>
      <c r="C43" s="119" t="s">
        <v>21</v>
      </c>
      <c r="D43" s="98"/>
      <c r="E43" s="81" t="s">
        <v>171</v>
      </c>
      <c r="F43" s="33">
        <v>7663.829197</v>
      </c>
      <c r="G43" s="10"/>
      <c r="H43" s="26"/>
      <c r="I43" s="45"/>
    </row>
    <row r="44" spans="2:9" s="5" customFormat="1" ht="46.8" x14ac:dyDescent="0.3">
      <c r="B44" s="13"/>
      <c r="C44" s="117"/>
      <c r="D44" s="97"/>
      <c r="E44" s="81" t="s">
        <v>172</v>
      </c>
      <c r="F44" s="33">
        <v>9247.8546609999994</v>
      </c>
      <c r="G44" s="10"/>
      <c r="H44" s="26"/>
      <c r="I44" s="45"/>
    </row>
    <row r="45" spans="2:9" s="5" customFormat="1" ht="70.2" x14ac:dyDescent="0.3">
      <c r="B45" s="13"/>
      <c r="C45" s="117"/>
      <c r="D45" s="97"/>
      <c r="E45" s="81" t="s">
        <v>173</v>
      </c>
      <c r="F45" s="33">
        <v>22133.188567000001</v>
      </c>
      <c r="G45" s="10"/>
      <c r="H45" s="26"/>
      <c r="I45" s="45"/>
    </row>
    <row r="46" spans="2:9" s="5" customFormat="1" ht="93.6" x14ac:dyDescent="0.3">
      <c r="B46" s="13"/>
      <c r="C46" s="117"/>
      <c r="D46" s="97"/>
      <c r="E46" s="81" t="s">
        <v>181</v>
      </c>
      <c r="F46" s="33">
        <v>13392.773642</v>
      </c>
      <c r="G46" s="10"/>
      <c r="H46" s="26"/>
      <c r="I46" s="45"/>
    </row>
    <row r="47" spans="2:9" s="5" customFormat="1" ht="70.2" x14ac:dyDescent="0.3">
      <c r="B47" s="13"/>
      <c r="C47" s="117"/>
      <c r="D47" s="97"/>
      <c r="E47" s="81" t="s">
        <v>200</v>
      </c>
      <c r="F47" s="33">
        <v>9680</v>
      </c>
      <c r="G47" s="10"/>
      <c r="H47" s="26"/>
      <c r="I47" s="45"/>
    </row>
    <row r="48" spans="2:9" s="5" customFormat="1" ht="117" x14ac:dyDescent="0.3">
      <c r="B48" s="13"/>
      <c r="C48" s="117"/>
      <c r="D48" s="97"/>
      <c r="E48" s="81" t="s">
        <v>182</v>
      </c>
      <c r="F48" s="33">
        <v>8450.9114800000007</v>
      </c>
      <c r="G48" s="10"/>
      <c r="H48" s="26"/>
      <c r="I48" s="45"/>
    </row>
    <row r="49" spans="2:9" s="5" customFormat="1" ht="70.2" x14ac:dyDescent="0.3">
      <c r="B49" s="13"/>
      <c r="C49" s="117"/>
      <c r="D49" s="97"/>
      <c r="E49" s="81" t="s">
        <v>174</v>
      </c>
      <c r="F49" s="33">
        <v>11969.153829999999</v>
      </c>
      <c r="G49" s="10"/>
      <c r="H49" s="26"/>
      <c r="I49" s="45"/>
    </row>
    <row r="50" spans="2:9" s="5" customFormat="1" ht="70.2" x14ac:dyDescent="0.3">
      <c r="B50" s="13"/>
      <c r="C50" s="117"/>
      <c r="D50" s="97"/>
      <c r="E50" s="81" t="s">
        <v>191</v>
      </c>
      <c r="F50" s="33">
        <v>38807.319785</v>
      </c>
      <c r="G50" s="10"/>
      <c r="H50" s="26"/>
      <c r="I50" s="45"/>
    </row>
    <row r="51" spans="2:9" s="5" customFormat="1" ht="70.2" x14ac:dyDescent="0.3">
      <c r="B51" s="13"/>
      <c r="C51" s="117"/>
      <c r="D51" s="97"/>
      <c r="E51" s="81" t="s">
        <v>192</v>
      </c>
      <c r="F51" s="33">
        <v>12000</v>
      </c>
      <c r="G51" s="10"/>
      <c r="H51" s="26"/>
      <c r="I51" s="45"/>
    </row>
    <row r="52" spans="2:9" s="5" customFormat="1" ht="88.5" customHeight="1" x14ac:dyDescent="0.3">
      <c r="B52" s="13"/>
      <c r="C52" s="120" t="s">
        <v>22</v>
      </c>
      <c r="D52" s="102"/>
      <c r="E52" s="81" t="s">
        <v>157</v>
      </c>
      <c r="F52" s="33">
        <v>12473.850328</v>
      </c>
      <c r="G52" s="10"/>
      <c r="H52" s="26"/>
      <c r="I52" s="45"/>
    </row>
    <row r="53" spans="2:9" s="5" customFormat="1" ht="70.2" x14ac:dyDescent="0.3">
      <c r="B53" s="13"/>
      <c r="C53" s="121"/>
      <c r="D53" s="100"/>
      <c r="E53" s="81" t="s">
        <v>158</v>
      </c>
      <c r="F53" s="33">
        <v>13944.593554999999</v>
      </c>
      <c r="G53" s="10"/>
      <c r="H53" s="26"/>
      <c r="I53" s="45"/>
    </row>
    <row r="54" spans="2:9" s="5" customFormat="1" ht="70.2" x14ac:dyDescent="0.3">
      <c r="B54" s="13"/>
      <c r="C54" s="121"/>
      <c r="D54" s="100"/>
      <c r="E54" s="81" t="s">
        <v>159</v>
      </c>
      <c r="F54" s="33">
        <v>2417.0812489999998</v>
      </c>
      <c r="G54" s="10"/>
      <c r="H54" s="26"/>
      <c r="I54" s="45"/>
    </row>
    <row r="55" spans="2:9" s="5" customFormat="1" ht="46.8" x14ac:dyDescent="0.3">
      <c r="B55" s="13"/>
      <c r="C55" s="122"/>
      <c r="D55" s="97"/>
      <c r="E55" s="81" t="s">
        <v>155</v>
      </c>
      <c r="F55" s="33">
        <v>3929.808</v>
      </c>
      <c r="G55" s="10"/>
      <c r="H55" s="26"/>
      <c r="I55" s="45"/>
    </row>
    <row r="56" spans="2:9" s="5" customFormat="1" ht="70.2" x14ac:dyDescent="0.3">
      <c r="B56" s="13"/>
      <c r="C56" s="122"/>
      <c r="D56" s="97"/>
      <c r="E56" s="81" t="s">
        <v>156</v>
      </c>
      <c r="F56" s="33">
        <v>1945.7760000000001</v>
      </c>
      <c r="G56" s="10"/>
      <c r="H56" s="26"/>
      <c r="I56" s="45"/>
    </row>
    <row r="57" spans="2:9" s="5" customFormat="1" ht="93.6" x14ac:dyDescent="0.3">
      <c r="B57" s="13"/>
      <c r="C57" s="117" t="s">
        <v>23</v>
      </c>
      <c r="D57" s="17"/>
      <c r="E57" s="81" t="s">
        <v>151</v>
      </c>
      <c r="F57" s="33">
        <v>3657.2665900000002</v>
      </c>
      <c r="G57" s="10"/>
      <c r="H57" s="26"/>
      <c r="I57" s="45"/>
    </row>
    <row r="58" spans="2:9" s="5" customFormat="1" ht="70.2" x14ac:dyDescent="0.3">
      <c r="B58" s="13"/>
      <c r="C58" s="117"/>
      <c r="D58" s="17"/>
      <c r="E58" s="81" t="s">
        <v>152</v>
      </c>
      <c r="F58" s="33">
        <v>6383.1180000000004</v>
      </c>
      <c r="G58" s="10"/>
      <c r="H58" s="26"/>
      <c r="I58" s="45"/>
    </row>
    <row r="59" spans="2:9" s="5" customFormat="1" ht="70.2" x14ac:dyDescent="0.3">
      <c r="B59" s="13"/>
      <c r="C59" s="117"/>
      <c r="D59" s="17"/>
      <c r="E59" s="81" t="s">
        <v>154</v>
      </c>
      <c r="F59" s="33">
        <v>1100</v>
      </c>
      <c r="G59" s="10"/>
      <c r="H59" s="26"/>
      <c r="I59" s="45"/>
    </row>
    <row r="60" spans="2:9" s="5" customFormat="1" ht="70.2" x14ac:dyDescent="0.3">
      <c r="B60" s="13"/>
      <c r="C60" s="117"/>
      <c r="D60" s="17"/>
      <c r="E60" s="81" t="s">
        <v>153</v>
      </c>
      <c r="F60" s="33">
        <v>1693.84</v>
      </c>
      <c r="G60" s="10"/>
      <c r="H60" s="26"/>
      <c r="I60" s="45"/>
    </row>
    <row r="61" spans="2:9" s="5" customFormat="1" ht="70.2" x14ac:dyDescent="0.3">
      <c r="B61" s="13"/>
      <c r="C61" s="117"/>
      <c r="D61" s="14"/>
      <c r="E61" s="81" t="s">
        <v>183</v>
      </c>
      <c r="F61" s="33">
        <v>34997.916540999999</v>
      </c>
      <c r="G61" s="10"/>
      <c r="H61" s="26"/>
      <c r="I61" s="45"/>
    </row>
    <row r="62" spans="2:9" s="5" customFormat="1" ht="70.2" x14ac:dyDescent="0.3">
      <c r="B62" s="13"/>
      <c r="C62" s="117"/>
      <c r="D62" s="14"/>
      <c r="E62" s="81" t="s">
        <v>175</v>
      </c>
      <c r="F62" s="33">
        <v>1160.252602</v>
      </c>
      <c r="G62" s="10"/>
      <c r="H62" s="26"/>
      <c r="I62" s="45"/>
    </row>
    <row r="63" spans="2:9" s="5" customFormat="1" ht="46.8" x14ac:dyDescent="0.3">
      <c r="B63" s="13"/>
      <c r="C63" s="117"/>
      <c r="D63" s="14"/>
      <c r="E63" s="81" t="s">
        <v>176</v>
      </c>
      <c r="F63" s="33">
        <v>28848.253348999999</v>
      </c>
      <c r="G63" s="10"/>
      <c r="H63" s="26"/>
      <c r="I63" s="45"/>
    </row>
    <row r="64" spans="2:9" s="5" customFormat="1" ht="70.2" x14ac:dyDescent="0.3">
      <c r="B64" s="13"/>
      <c r="C64" s="117"/>
      <c r="D64" s="14"/>
      <c r="E64" s="81" t="s">
        <v>201</v>
      </c>
      <c r="F64" s="33">
        <v>684.01549999999997</v>
      </c>
      <c r="G64" s="10"/>
      <c r="H64" s="26"/>
      <c r="I64" s="45"/>
    </row>
    <row r="65" spans="2:9" s="5" customFormat="1" ht="78.75" customHeight="1" x14ac:dyDescent="0.3">
      <c r="B65" s="13"/>
      <c r="C65" s="117"/>
      <c r="D65" s="97"/>
      <c r="E65" s="81" t="s">
        <v>190</v>
      </c>
      <c r="F65" s="33">
        <v>1529.55</v>
      </c>
      <c r="G65" s="10"/>
      <c r="H65" s="26"/>
      <c r="I65" s="45"/>
    </row>
    <row r="66" spans="2:9" s="1" customFormat="1" x14ac:dyDescent="0.3">
      <c r="B66" s="12"/>
      <c r="C66" s="86"/>
      <c r="D66" s="87"/>
      <c r="E66" s="84" t="s">
        <v>25</v>
      </c>
      <c r="F66" s="88">
        <f>SUM(F22:F65)</f>
        <v>9430689.0118090026</v>
      </c>
      <c r="G66" s="11"/>
      <c r="H66" s="26"/>
      <c r="I66" s="77"/>
    </row>
    <row r="67" spans="2:9" ht="16.5" customHeight="1" x14ac:dyDescent="0.3">
      <c r="B67" s="12"/>
      <c r="E67" s="40"/>
      <c r="F67" s="41"/>
      <c r="G67" s="11"/>
      <c r="H67" s="26"/>
      <c r="I67" s="40"/>
    </row>
    <row r="68" spans="2:9" s="5" customFormat="1" ht="60" customHeight="1" x14ac:dyDescent="0.3">
      <c r="B68" s="13"/>
      <c r="C68" s="90"/>
      <c r="D68" s="91"/>
      <c r="E68" s="93" t="s">
        <v>26</v>
      </c>
      <c r="F68" s="94">
        <f>+F66+F19+F14</f>
        <v>9614818.2118090019</v>
      </c>
      <c r="G68" s="10"/>
      <c r="H68" s="26"/>
      <c r="I68" s="45"/>
    </row>
  </sheetData>
  <mergeCells count="12">
    <mergeCell ref="C57:C65"/>
    <mergeCell ref="D31:D32"/>
    <mergeCell ref="D33:D37"/>
    <mergeCell ref="D38:D42"/>
    <mergeCell ref="C43:C51"/>
    <mergeCell ref="C52:C54"/>
    <mergeCell ref="D52:D54"/>
    <mergeCell ref="C2:G5"/>
    <mergeCell ref="C22:C30"/>
    <mergeCell ref="D22:D24"/>
    <mergeCell ref="D25:D30"/>
    <mergeCell ref="C31:C42"/>
  </mergeCells>
  <dataValidations disablePrompts="1" count="1">
    <dataValidation type="list" allowBlank="1" showInputMessage="1" showErrorMessage="1" sqref="F982105 F916569 F851033 F785497 F719961 F654425 F588889 F523353 F457817 F392281 F326745 F261209 F195673 F130137 F64601" xr:uid="{00000000-0002-0000-0000-000000000000}">
      <formula1>#REF!</formula1>
    </dataValidation>
  </dataValidation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2FF8A-541C-4B40-947D-C4ED642F6F54}">
  <sheetPr>
    <pageSetUpPr fitToPage="1"/>
  </sheetPr>
  <dimension ref="A1:XFC30"/>
  <sheetViews>
    <sheetView showGridLines="0" showWhiteSpace="0" zoomScaleNormal="100" zoomScaleSheetLayoutView="55" zoomScalePageLayoutView="55" workbookViewId="0">
      <selection activeCell="C2" sqref="C2:G5"/>
    </sheetView>
  </sheetViews>
  <sheetFormatPr baseColWidth="10" defaultColWidth="0" defaultRowHeight="23.25" custom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209</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0</v>
      </c>
      <c r="F8" s="85"/>
      <c r="G8" s="8"/>
      <c r="H8" s="18"/>
    </row>
    <row r="9" spans="2:9" ht="24" customHeight="1" x14ac:dyDescent="0.45">
      <c r="B9" s="12"/>
      <c r="C9" s="89"/>
      <c r="D9" s="80"/>
      <c r="E9" s="82" t="s">
        <v>1</v>
      </c>
      <c r="F9" s="37">
        <v>46327</v>
      </c>
      <c r="G9" s="8"/>
    </row>
    <row r="10" spans="2:9" ht="24" customHeight="1" x14ac:dyDescent="0.45">
      <c r="B10" s="12"/>
      <c r="C10" s="89"/>
      <c r="D10" s="80"/>
      <c r="E10" s="20" t="s">
        <v>2</v>
      </c>
      <c r="F10" s="37">
        <v>11758.9</v>
      </c>
      <c r="G10" s="8"/>
    </row>
    <row r="11" spans="2:9" ht="24" customHeight="1" x14ac:dyDescent="0.45">
      <c r="B11" s="12"/>
      <c r="C11" s="89"/>
      <c r="D11" s="80"/>
      <c r="E11" s="20" t="s">
        <v>27</v>
      </c>
      <c r="F11" s="37">
        <v>2637666.1</v>
      </c>
      <c r="G11" s="8"/>
    </row>
    <row r="12" spans="2:9" ht="24" customHeight="1" x14ac:dyDescent="0.45">
      <c r="B12" s="12"/>
      <c r="C12" s="89"/>
      <c r="D12" s="80"/>
      <c r="E12" s="20" t="s">
        <v>4</v>
      </c>
      <c r="F12" s="37">
        <v>51189.9</v>
      </c>
      <c r="G12" s="8"/>
    </row>
    <row r="13" spans="2:9" ht="24" customHeight="1" x14ac:dyDescent="0.45">
      <c r="B13" s="12"/>
      <c r="C13" s="89"/>
      <c r="D13" s="80"/>
      <c r="E13" s="20" t="s">
        <v>5</v>
      </c>
      <c r="F13" s="37">
        <v>8004</v>
      </c>
      <c r="G13" s="8"/>
    </row>
    <row r="14" spans="2:9" s="5" customFormat="1" ht="23.4" x14ac:dyDescent="0.3">
      <c r="B14" s="13"/>
      <c r="C14" s="86"/>
      <c r="D14" s="87"/>
      <c r="E14" s="84" t="s">
        <v>6</v>
      </c>
      <c r="F14" s="88">
        <f>SUM(F9:F13)</f>
        <v>2754945.9</v>
      </c>
      <c r="G14" s="10"/>
      <c r="H14" s="26"/>
      <c r="I14" s="45"/>
    </row>
    <row r="15" spans="2:9" ht="24" customHeight="1" x14ac:dyDescent="0.45">
      <c r="B15" s="12"/>
      <c r="C15" s="46"/>
      <c r="D15" s="19"/>
      <c r="E15" s="20"/>
      <c r="F15" s="21"/>
      <c r="G15" s="8"/>
    </row>
    <row r="16" spans="2:9" ht="24" customHeight="1" x14ac:dyDescent="0.45">
      <c r="B16" s="12"/>
      <c r="C16" s="86"/>
      <c r="D16" s="87"/>
      <c r="E16" s="84" t="s">
        <v>7</v>
      </c>
      <c r="F16" s="88"/>
      <c r="G16" s="8"/>
    </row>
    <row r="17" spans="2:9" ht="24" customHeight="1" x14ac:dyDescent="0.45">
      <c r="B17" s="12"/>
      <c r="C17" s="89"/>
      <c r="D17" s="80"/>
      <c r="E17" s="82" t="s">
        <v>8</v>
      </c>
      <c r="F17" s="37">
        <v>0</v>
      </c>
      <c r="G17" s="8"/>
    </row>
    <row r="18" spans="2:9" ht="24" customHeight="1" x14ac:dyDescent="0.45">
      <c r="B18" s="12"/>
      <c r="C18" s="89"/>
      <c r="D18" s="80"/>
      <c r="E18" s="20" t="s">
        <v>9</v>
      </c>
      <c r="F18" s="33">
        <v>0</v>
      </c>
      <c r="G18" s="8"/>
    </row>
    <row r="19" spans="2:9" ht="24" customHeight="1" x14ac:dyDescent="0.45">
      <c r="B19" s="12"/>
      <c r="C19" s="86"/>
      <c r="D19" s="87"/>
      <c r="E19" s="84" t="s">
        <v>10</v>
      </c>
      <c r="F19" s="88">
        <f>+F17+F18</f>
        <v>0</v>
      </c>
      <c r="G19" s="8"/>
    </row>
    <row r="20" spans="2:9" ht="24" customHeight="1" x14ac:dyDescent="0.45">
      <c r="B20" s="12"/>
      <c r="C20" s="46"/>
      <c r="D20" s="19"/>
      <c r="E20" s="20"/>
      <c r="F20" s="21"/>
      <c r="G20" s="8"/>
    </row>
    <row r="21" spans="2:9" s="1" customFormat="1" ht="80.25" customHeight="1" x14ac:dyDescent="0.45">
      <c r="B21" s="12"/>
      <c r="C21" s="83"/>
      <c r="D21" s="83"/>
      <c r="E21" s="92" t="s">
        <v>13</v>
      </c>
      <c r="F21" s="85" t="s">
        <v>14</v>
      </c>
      <c r="G21" s="8"/>
      <c r="H21" s="18"/>
    </row>
    <row r="22" spans="2:9" s="5" customFormat="1" ht="64.5" customHeight="1" x14ac:dyDescent="0.3">
      <c r="B22" s="13"/>
      <c r="C22" s="89"/>
      <c r="D22" s="23"/>
      <c r="E22" s="81" t="s">
        <v>146</v>
      </c>
      <c r="F22" s="123">
        <v>28000</v>
      </c>
      <c r="G22" s="10"/>
      <c r="H22" s="26"/>
      <c r="I22" s="45"/>
    </row>
    <row r="23" spans="2:9" s="5" customFormat="1" ht="94.5" customHeight="1" x14ac:dyDescent="0.3">
      <c r="B23" s="13"/>
      <c r="C23" s="89"/>
      <c r="D23" s="23"/>
      <c r="E23" s="81" t="s">
        <v>147</v>
      </c>
      <c r="F23" s="123">
        <v>44554.708315000003</v>
      </c>
      <c r="G23" s="10"/>
      <c r="H23" s="26"/>
      <c r="I23" s="45"/>
    </row>
    <row r="24" spans="2:9" s="5" customFormat="1" ht="102.75" customHeight="1" x14ac:dyDescent="0.3">
      <c r="B24" s="13"/>
      <c r="C24" s="89"/>
      <c r="D24" s="23"/>
      <c r="E24" s="81" t="s">
        <v>148</v>
      </c>
      <c r="F24" s="123">
        <v>12807.858</v>
      </c>
      <c r="G24" s="10"/>
      <c r="H24" s="26"/>
      <c r="I24" s="45"/>
    </row>
    <row r="25" spans="2:9" s="5" customFormat="1" ht="102.75" customHeight="1" x14ac:dyDescent="0.3">
      <c r="B25" s="13"/>
      <c r="C25" s="89"/>
      <c r="D25" s="97"/>
      <c r="E25" s="81" t="s">
        <v>149</v>
      </c>
      <c r="F25" s="123">
        <v>7700.3124449999996</v>
      </c>
      <c r="G25" s="10"/>
      <c r="H25" s="26"/>
      <c r="I25" s="45"/>
    </row>
    <row r="26" spans="2:9" s="5" customFormat="1" ht="102.75" customHeight="1" x14ac:dyDescent="0.3">
      <c r="B26" s="13"/>
      <c r="C26" s="89"/>
      <c r="D26" s="23"/>
      <c r="E26" s="81" t="s">
        <v>203</v>
      </c>
      <c r="F26" s="123">
        <v>122000</v>
      </c>
      <c r="G26" s="10"/>
      <c r="H26" s="26"/>
      <c r="I26" s="45"/>
    </row>
    <row r="27" spans="2:9" s="5" customFormat="1" ht="87" customHeight="1" x14ac:dyDescent="0.3">
      <c r="B27" s="13"/>
      <c r="C27" s="89"/>
      <c r="D27" s="23"/>
      <c r="E27" s="81" t="s">
        <v>150</v>
      </c>
      <c r="F27" s="123">
        <v>208697.82123999999</v>
      </c>
      <c r="G27" s="10"/>
      <c r="H27" s="26"/>
      <c r="I27" s="45"/>
    </row>
    <row r="28" spans="2:9" s="5" customFormat="1" ht="23.4" x14ac:dyDescent="0.3">
      <c r="B28" s="13"/>
      <c r="C28" s="86"/>
      <c r="D28" s="87"/>
      <c r="E28" s="84" t="s">
        <v>25</v>
      </c>
      <c r="F28" s="88">
        <f>SUM(F22:F27)</f>
        <v>423760.69999999995</v>
      </c>
      <c r="G28" s="10"/>
      <c r="H28" s="26"/>
      <c r="I28" s="45"/>
    </row>
    <row r="29" spans="2:9" ht="23.25" customHeight="1" x14ac:dyDescent="0.45">
      <c r="B29" s="13"/>
      <c r="G29" s="10"/>
    </row>
    <row r="30" spans="2:9" s="5" customFormat="1" ht="60" customHeight="1" x14ac:dyDescent="0.3">
      <c r="B30" s="13"/>
      <c r="C30" s="95"/>
      <c r="D30" s="96"/>
      <c r="E30" s="93" t="s">
        <v>28</v>
      </c>
      <c r="F30" s="94">
        <f>+F28+F19+F14</f>
        <v>3178706.5999999996</v>
      </c>
      <c r="G30" s="10"/>
      <c r="H30" s="26"/>
      <c r="I30" s="45"/>
    </row>
  </sheetData>
  <mergeCells count="1">
    <mergeCell ref="C2:G5"/>
  </mergeCells>
  <printOptions horizontalCentered="1"/>
  <pageMargins left="0.31496062992125984" right="0.31496062992125984" top="0.35433070866141736" bottom="0.35433070866141736" header="0.31496062992125984" footer="0.31496062992125984"/>
  <pageSetup scale="74" fitToHeight="0" orientation="landscape" horizontalDpi="1200" verticalDpi="1200" r:id="rId1"/>
  <rowBreaks count="1" manualBreakCount="1">
    <brk id="23"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64D8-7BE0-43EC-8BAF-09F1B74E9F0D}">
  <sheetPr>
    <pageSetUpPr fitToPage="1"/>
  </sheetPr>
  <dimension ref="A1:XFC29"/>
  <sheetViews>
    <sheetView showGridLines="0" showWhiteSpace="0" zoomScaleNormal="100" zoomScaleSheetLayoutView="55" zoomScalePageLayoutView="55" workbookViewId="0">
      <selection activeCell="C2" sqref="C2:G5"/>
    </sheetView>
  </sheetViews>
  <sheetFormatPr baseColWidth="10" defaultColWidth="0" defaultRowHeight="23.25" custom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210</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0</v>
      </c>
      <c r="F8" s="85"/>
      <c r="G8" s="8"/>
      <c r="H8" s="18"/>
    </row>
    <row r="9" spans="2:9" ht="24" customHeight="1" x14ac:dyDescent="0.45">
      <c r="B9" s="12"/>
      <c r="C9" s="89"/>
      <c r="D9" s="80"/>
      <c r="E9" s="82" t="s">
        <v>1</v>
      </c>
      <c r="F9" s="37">
        <v>66028.767000000007</v>
      </c>
      <c r="G9" s="8"/>
    </row>
    <row r="10" spans="2:9" ht="24" customHeight="1" x14ac:dyDescent="0.45">
      <c r="B10" s="12"/>
      <c r="C10" s="89"/>
      <c r="D10" s="80"/>
      <c r="E10" s="20" t="s">
        <v>2</v>
      </c>
      <c r="F10" s="37">
        <v>33414.990390999999</v>
      </c>
      <c r="G10" s="8"/>
    </row>
    <row r="11" spans="2:9" ht="24" customHeight="1" x14ac:dyDescent="0.45">
      <c r="B11" s="12"/>
      <c r="C11" s="89"/>
      <c r="D11" s="80"/>
      <c r="E11" s="20" t="s">
        <v>27</v>
      </c>
      <c r="F11" s="37">
        <v>27391.145</v>
      </c>
      <c r="G11" s="8"/>
    </row>
    <row r="12" spans="2:9" ht="24" customHeight="1" x14ac:dyDescent="0.45">
      <c r="B12" s="12"/>
      <c r="C12" s="89"/>
      <c r="D12" s="80"/>
      <c r="E12" s="20" t="s">
        <v>4</v>
      </c>
      <c r="F12" s="37">
        <v>0</v>
      </c>
      <c r="G12" s="8"/>
    </row>
    <row r="13" spans="2:9" ht="24" customHeight="1" x14ac:dyDescent="0.45">
      <c r="B13" s="12"/>
      <c r="C13" s="89"/>
      <c r="D13" s="80"/>
      <c r="E13" s="20" t="s">
        <v>5</v>
      </c>
      <c r="F13" s="37">
        <v>678.36699999999996</v>
      </c>
      <c r="G13" s="8"/>
    </row>
    <row r="14" spans="2:9" s="5" customFormat="1" ht="23.4" x14ac:dyDescent="0.3">
      <c r="B14" s="13"/>
      <c r="C14" s="86"/>
      <c r="D14" s="87"/>
      <c r="E14" s="84" t="s">
        <v>6</v>
      </c>
      <c r="F14" s="88">
        <f>SUM(F9:F13)</f>
        <v>127513.26939100001</v>
      </c>
      <c r="G14" s="10"/>
      <c r="H14" s="26"/>
      <c r="I14" s="45"/>
    </row>
    <row r="15" spans="2:9" ht="24" customHeight="1" x14ac:dyDescent="0.45">
      <c r="B15" s="12"/>
      <c r="C15" s="46"/>
      <c r="D15" s="19"/>
      <c r="E15" s="20"/>
      <c r="F15" s="21"/>
      <c r="G15" s="8"/>
    </row>
    <row r="16" spans="2:9" s="1" customFormat="1" ht="84" x14ac:dyDescent="0.45">
      <c r="B16" s="12"/>
      <c r="C16" s="83"/>
      <c r="D16" s="83"/>
      <c r="E16" s="92" t="s">
        <v>13</v>
      </c>
      <c r="F16" s="85" t="s">
        <v>14</v>
      </c>
      <c r="G16" s="8"/>
      <c r="H16" s="18"/>
    </row>
    <row r="17" spans="2:9" s="5" customFormat="1" ht="70.2" x14ac:dyDescent="0.3">
      <c r="B17" s="13"/>
      <c r="C17" s="89"/>
      <c r="D17" s="80"/>
      <c r="E17" s="81" t="s">
        <v>138</v>
      </c>
      <c r="F17" s="37">
        <v>5000</v>
      </c>
      <c r="G17" s="10"/>
      <c r="H17" s="26"/>
      <c r="I17" s="45"/>
    </row>
    <row r="18" spans="2:9" s="5" customFormat="1" ht="64.5" customHeight="1" x14ac:dyDescent="0.3">
      <c r="B18" s="13"/>
      <c r="C18" s="89"/>
      <c r="D18" s="80"/>
      <c r="E18" s="81" t="s">
        <v>139</v>
      </c>
      <c r="F18" s="37">
        <v>16289.238175</v>
      </c>
      <c r="G18" s="10"/>
      <c r="H18" s="26"/>
      <c r="I18" s="45"/>
    </row>
    <row r="19" spans="2:9" s="5" customFormat="1" ht="46.8" x14ac:dyDescent="0.3">
      <c r="B19" s="13"/>
      <c r="C19" s="89"/>
      <c r="D19" s="80"/>
      <c r="E19" s="81" t="s">
        <v>140</v>
      </c>
      <c r="F19" s="37">
        <v>10906</v>
      </c>
      <c r="G19" s="10"/>
      <c r="H19" s="26"/>
      <c r="I19" s="45"/>
    </row>
    <row r="20" spans="2:9" s="5" customFormat="1" ht="93.6" x14ac:dyDescent="0.3">
      <c r="B20" s="13"/>
      <c r="C20" s="89"/>
      <c r="D20" s="80"/>
      <c r="E20" s="81" t="s">
        <v>141</v>
      </c>
      <c r="F20" s="37">
        <v>7915</v>
      </c>
      <c r="G20" s="10"/>
      <c r="H20" s="26"/>
      <c r="I20" s="45"/>
    </row>
    <row r="21" spans="2:9" s="5" customFormat="1" ht="70.2" x14ac:dyDescent="0.3">
      <c r="B21" s="13"/>
      <c r="C21" s="89"/>
      <c r="D21" s="80"/>
      <c r="E21" s="81" t="s">
        <v>142</v>
      </c>
      <c r="F21" s="37">
        <v>8232</v>
      </c>
      <c r="G21" s="10"/>
      <c r="H21" s="26"/>
      <c r="I21" s="45"/>
    </row>
    <row r="22" spans="2:9" s="5" customFormat="1" ht="70.2" x14ac:dyDescent="0.3">
      <c r="B22" s="13"/>
      <c r="C22" s="89"/>
      <c r="D22" s="80"/>
      <c r="E22" s="81" t="s">
        <v>184</v>
      </c>
      <c r="F22" s="37">
        <v>2899.3306779999998</v>
      </c>
      <c r="G22" s="10"/>
      <c r="H22" s="26"/>
      <c r="I22" s="45"/>
    </row>
    <row r="23" spans="2:9" s="5" customFormat="1" ht="46.8" x14ac:dyDescent="0.3">
      <c r="B23" s="13"/>
      <c r="C23" s="89"/>
      <c r="D23" s="80"/>
      <c r="E23" s="81" t="s">
        <v>185</v>
      </c>
      <c r="F23" s="37">
        <v>10579.08</v>
      </c>
      <c r="G23" s="10"/>
      <c r="H23" s="26"/>
      <c r="I23" s="45"/>
    </row>
    <row r="24" spans="2:9" s="5" customFormat="1" ht="70.2" x14ac:dyDescent="0.3">
      <c r="B24" s="13"/>
      <c r="C24" s="89"/>
      <c r="D24" s="80"/>
      <c r="E24" s="81" t="s">
        <v>143</v>
      </c>
      <c r="F24" s="37">
        <v>6065.030248</v>
      </c>
      <c r="G24" s="10"/>
      <c r="H24" s="26"/>
      <c r="I24" s="45"/>
    </row>
    <row r="25" spans="2:9" s="5" customFormat="1" ht="70.2" x14ac:dyDescent="0.3">
      <c r="B25" s="13"/>
      <c r="C25" s="89"/>
      <c r="D25" s="80"/>
      <c r="E25" s="81" t="s">
        <v>144</v>
      </c>
      <c r="F25" s="37">
        <v>15877.724299</v>
      </c>
      <c r="G25" s="10"/>
      <c r="H25" s="26"/>
      <c r="I25" s="45"/>
    </row>
    <row r="26" spans="2:9" s="5" customFormat="1" ht="72" customHeight="1" x14ac:dyDescent="0.3">
      <c r="B26" s="13"/>
      <c r="C26" s="89"/>
      <c r="D26" s="80"/>
      <c r="E26" s="81" t="s">
        <v>145</v>
      </c>
      <c r="F26" s="37">
        <v>6659.8896000000004</v>
      </c>
      <c r="G26" s="10"/>
      <c r="H26" s="26"/>
      <c r="I26" s="45"/>
    </row>
    <row r="27" spans="2:9" s="5" customFormat="1" ht="23.4" x14ac:dyDescent="0.3">
      <c r="B27" s="13"/>
      <c r="C27" s="86"/>
      <c r="D27" s="87"/>
      <c r="E27" s="84" t="s">
        <v>25</v>
      </c>
      <c r="F27" s="88">
        <f>SUM(F17:F26)</f>
        <v>90423.292999999991</v>
      </c>
      <c r="G27" s="10"/>
      <c r="H27" s="26"/>
      <c r="I27" s="45"/>
    </row>
    <row r="28" spans="2:9" ht="16.5" customHeight="1" x14ac:dyDescent="0.3">
      <c r="B28" s="12"/>
      <c r="E28" s="40"/>
      <c r="F28" s="41"/>
      <c r="G28" s="11"/>
      <c r="H28" s="26"/>
      <c r="I28" s="40"/>
    </row>
    <row r="29" spans="2:9" s="5" customFormat="1" ht="60" customHeight="1" x14ac:dyDescent="0.3">
      <c r="B29" s="13"/>
      <c r="C29" s="95"/>
      <c r="D29" s="96"/>
      <c r="E29" s="93" t="s">
        <v>31</v>
      </c>
      <c r="F29" s="94">
        <f>+F27+F14</f>
        <v>217936.56239099998</v>
      </c>
      <c r="G29" s="10"/>
      <c r="H29" s="26"/>
      <c r="I29" s="45"/>
    </row>
  </sheetData>
  <mergeCells count="1">
    <mergeCell ref="C2:G5"/>
  </mergeCells>
  <dataValidations disablePrompts="1" count="1">
    <dataValidation type="list" allowBlank="1" showInputMessage="1" showErrorMessage="1" sqref="F981967 F916431 F850895 F785359 F719823 F654287 F588751 F523215 F457679 F392143 F326607 F261071 F195535 F129999 F64463" xr:uid="{EC46476E-48E1-428B-93DA-36DEFA04982D}">
      <formula1>#REF!</formula1>
    </dataValidation>
  </dataValidation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D2A9D-666C-452C-ACB3-CC1E545EFDAE}">
  <sheetPr>
    <pageSetUpPr fitToPage="1"/>
  </sheetPr>
  <dimension ref="A1:XFC27"/>
  <sheetViews>
    <sheetView showGridLines="0" showWhiteSpace="0" zoomScaleNormal="100" zoomScaleSheetLayoutView="55" zoomScalePageLayoutView="55" workbookViewId="0">
      <selection activeCell="C2" sqref="C2:G5"/>
    </sheetView>
  </sheetViews>
  <sheetFormatPr baseColWidth="10" defaultColWidth="0" defaultRowHeight="23.25" custom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211</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0</v>
      </c>
      <c r="F8" s="85"/>
      <c r="G8" s="8"/>
      <c r="H8" s="18"/>
    </row>
    <row r="9" spans="2:9" ht="24" customHeight="1" x14ac:dyDescent="0.45">
      <c r="B9" s="12"/>
      <c r="C9" s="89"/>
      <c r="D9" s="80"/>
      <c r="E9" s="82" t="s">
        <v>1</v>
      </c>
      <c r="F9" s="37">
        <v>29012.5</v>
      </c>
      <c r="G9" s="8"/>
    </row>
    <row r="10" spans="2:9" ht="24" customHeight="1" x14ac:dyDescent="0.45">
      <c r="B10" s="12"/>
      <c r="C10" s="89"/>
      <c r="D10" s="80"/>
      <c r="E10" s="20" t="s">
        <v>2</v>
      </c>
      <c r="F10" s="37">
        <v>4055.7</v>
      </c>
      <c r="G10" s="8"/>
    </row>
    <row r="11" spans="2:9" ht="24" customHeight="1" x14ac:dyDescent="0.45">
      <c r="B11" s="12"/>
      <c r="C11" s="89"/>
      <c r="D11" s="80"/>
      <c r="E11" s="20" t="s">
        <v>27</v>
      </c>
      <c r="F11" s="37">
        <v>5549.9</v>
      </c>
      <c r="G11" s="8"/>
    </row>
    <row r="12" spans="2:9" ht="24" customHeight="1" x14ac:dyDescent="0.45">
      <c r="B12" s="12"/>
      <c r="C12" s="89"/>
      <c r="D12" s="80"/>
      <c r="E12" s="20" t="s">
        <v>4</v>
      </c>
      <c r="F12" s="37">
        <v>0</v>
      </c>
      <c r="G12" s="8"/>
    </row>
    <row r="13" spans="2:9" ht="24" customHeight="1" x14ac:dyDescent="0.45">
      <c r="B13" s="12"/>
      <c r="C13" s="89"/>
      <c r="D13" s="80"/>
      <c r="E13" s="20" t="s">
        <v>5</v>
      </c>
      <c r="F13" s="37">
        <v>217.3</v>
      </c>
      <c r="G13" s="8"/>
    </row>
    <row r="14" spans="2:9" s="5" customFormat="1" ht="23.4" x14ac:dyDescent="0.3">
      <c r="B14" s="13"/>
      <c r="C14" s="86"/>
      <c r="D14" s="87"/>
      <c r="E14" s="84" t="s">
        <v>6</v>
      </c>
      <c r="F14" s="88">
        <f>SUM(F9:F13)</f>
        <v>38835.4</v>
      </c>
      <c r="G14" s="10"/>
      <c r="H14" s="26"/>
      <c r="I14" s="45"/>
    </row>
    <row r="15" spans="2:9" ht="24" customHeight="1" x14ac:dyDescent="0.45">
      <c r="B15" s="12"/>
      <c r="C15" s="46"/>
      <c r="D15" s="19"/>
      <c r="E15" s="20"/>
      <c r="F15" s="21"/>
      <c r="G15" s="8"/>
    </row>
    <row r="16" spans="2:9" ht="24" customHeight="1" x14ac:dyDescent="0.45">
      <c r="B16" s="12"/>
      <c r="C16" s="86"/>
      <c r="D16" s="87"/>
      <c r="E16" s="84" t="s">
        <v>7</v>
      </c>
      <c r="F16" s="88"/>
      <c r="G16" s="8"/>
    </row>
    <row r="17" spans="2:9" ht="24" customHeight="1" x14ac:dyDescent="0.45">
      <c r="B17" s="12"/>
      <c r="C17" s="89"/>
      <c r="D17" s="80"/>
      <c r="E17" s="82" t="s">
        <v>8</v>
      </c>
      <c r="F17" s="33">
        <v>0</v>
      </c>
      <c r="G17" s="8"/>
    </row>
    <row r="18" spans="2:9" ht="24" customHeight="1" x14ac:dyDescent="0.45">
      <c r="B18" s="12"/>
      <c r="C18" s="89"/>
      <c r="D18" s="80"/>
      <c r="E18" s="20" t="s">
        <v>9</v>
      </c>
      <c r="F18" s="33">
        <v>0</v>
      </c>
      <c r="G18" s="8"/>
    </row>
    <row r="19" spans="2:9" ht="24" customHeight="1" x14ac:dyDescent="0.45">
      <c r="B19" s="12"/>
      <c r="C19" s="86"/>
      <c r="D19" s="87"/>
      <c r="E19" s="84" t="s">
        <v>10</v>
      </c>
      <c r="F19" s="88">
        <f>SUM(F17:F18)</f>
        <v>0</v>
      </c>
      <c r="G19" s="8"/>
    </row>
    <row r="20" spans="2:9" ht="24" customHeight="1" x14ac:dyDescent="0.45">
      <c r="B20" s="12"/>
      <c r="C20" s="46"/>
      <c r="D20" s="19"/>
      <c r="E20" s="20"/>
      <c r="F20" s="21"/>
      <c r="G20" s="8"/>
    </row>
    <row r="21" spans="2:9" s="1" customFormat="1" ht="84" x14ac:dyDescent="0.45">
      <c r="B21" s="12"/>
      <c r="C21" s="83"/>
      <c r="D21" s="83"/>
      <c r="E21" s="92" t="s">
        <v>13</v>
      </c>
      <c r="F21" s="85" t="s">
        <v>14</v>
      </c>
      <c r="G21" s="8"/>
      <c r="H21" s="18"/>
    </row>
    <row r="22" spans="2:9" s="5" customFormat="1" ht="64.5" customHeight="1" x14ac:dyDescent="0.3">
      <c r="B22" s="13"/>
      <c r="C22" s="89"/>
      <c r="D22" s="80"/>
      <c r="E22" s="81" t="s">
        <v>135</v>
      </c>
      <c r="F22" s="37">
        <v>16860.009077999999</v>
      </c>
      <c r="G22" s="10"/>
      <c r="H22" s="26"/>
      <c r="I22" s="45"/>
    </row>
    <row r="23" spans="2:9" s="5" customFormat="1" ht="64.5" customHeight="1" x14ac:dyDescent="0.3">
      <c r="B23" s="13"/>
      <c r="C23" s="89"/>
      <c r="D23" s="80"/>
      <c r="E23" s="81" t="s">
        <v>136</v>
      </c>
      <c r="F23" s="37">
        <v>5611.3585119999998</v>
      </c>
      <c r="G23" s="10"/>
      <c r="H23" s="26"/>
      <c r="I23" s="45"/>
    </row>
    <row r="24" spans="2:9" s="5" customFormat="1" ht="64.5" customHeight="1" x14ac:dyDescent="0.3">
      <c r="B24" s="13"/>
      <c r="C24" s="89"/>
      <c r="D24" s="80"/>
      <c r="E24" s="81" t="s">
        <v>137</v>
      </c>
      <c r="F24" s="37">
        <v>1581.53241</v>
      </c>
      <c r="G24" s="10"/>
      <c r="H24" s="26"/>
      <c r="I24" s="45"/>
    </row>
    <row r="25" spans="2:9" s="5" customFormat="1" ht="23.4" x14ac:dyDescent="0.3">
      <c r="B25" s="13"/>
      <c r="C25" s="86"/>
      <c r="D25" s="87"/>
      <c r="E25" s="84" t="s">
        <v>25</v>
      </c>
      <c r="F25" s="88">
        <f>SUM(F22:F24)</f>
        <v>24052.899999999998</v>
      </c>
      <c r="G25" s="10"/>
      <c r="H25" s="26"/>
      <c r="I25" s="45"/>
    </row>
    <row r="26" spans="2:9" ht="23.25" customHeight="1" x14ac:dyDescent="0.45">
      <c r="B26" s="13"/>
      <c r="G26" s="10"/>
    </row>
    <row r="27" spans="2:9" s="5" customFormat="1" ht="60" customHeight="1" x14ac:dyDescent="0.3">
      <c r="B27" s="13"/>
      <c r="C27" s="95"/>
      <c r="D27" s="96"/>
      <c r="E27" s="93" t="s">
        <v>32</v>
      </c>
      <c r="F27" s="94">
        <f>+F25+F19+F14</f>
        <v>62888.3</v>
      </c>
      <c r="G27" s="10"/>
      <c r="H27" s="26"/>
      <c r="I27" s="45"/>
    </row>
  </sheetData>
  <mergeCells count="1">
    <mergeCell ref="C2:G5"/>
  </mergeCells>
  <printOptions horizontalCentered="1"/>
  <pageMargins left="0.31496062992125984" right="0.31496062992125984" top="0.35433070866141736" bottom="0.35433070866141736" header="0.31496062992125984" footer="0.31496062992125984"/>
  <pageSetup scale="74" fitToHeight="0" orientation="landscape" horizontalDpi="1200" verticalDpi="1200" r:id="rId1"/>
  <rowBreaks count="1" manualBreakCount="1">
    <brk id="2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C06C-55A9-4574-841A-0A98A0BCE74E}">
  <sheetPr>
    <pageSetUpPr fitToPage="1"/>
  </sheetPr>
  <dimension ref="A1:XFC28"/>
  <sheetViews>
    <sheetView showGridLines="0" showWhiteSpace="0" zoomScaleNormal="100" zoomScaleSheetLayoutView="55" zoomScalePageLayoutView="55" workbookViewId="0">
      <selection activeCell="C2" sqref="C2:G5"/>
    </sheetView>
  </sheetViews>
  <sheetFormatPr baseColWidth="10" defaultColWidth="0" defaultRowHeight="23.25" custom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213</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33</v>
      </c>
      <c r="F8" s="85"/>
      <c r="G8" s="8"/>
      <c r="H8" s="18"/>
    </row>
    <row r="9" spans="2:9" ht="24" customHeight="1" x14ac:dyDescent="0.45">
      <c r="B9" s="12"/>
      <c r="C9" s="89"/>
      <c r="D9" s="80"/>
      <c r="E9" s="82" t="s">
        <v>1</v>
      </c>
      <c r="F9" s="37">
        <v>11016.293</v>
      </c>
      <c r="G9" s="8"/>
    </row>
    <row r="10" spans="2:9" ht="24" customHeight="1" x14ac:dyDescent="0.45">
      <c r="B10" s="12"/>
      <c r="C10" s="89"/>
      <c r="D10" s="80"/>
      <c r="E10" s="20" t="s">
        <v>2</v>
      </c>
      <c r="F10" s="37">
        <v>7334.2939999999999</v>
      </c>
      <c r="G10" s="8"/>
    </row>
    <row r="11" spans="2:9" ht="24" customHeight="1" x14ac:dyDescent="0.45">
      <c r="B11" s="12"/>
      <c r="C11" s="89"/>
      <c r="D11" s="80"/>
      <c r="E11" s="20" t="s">
        <v>27</v>
      </c>
      <c r="F11" s="37">
        <v>3441.1869999999999</v>
      </c>
      <c r="G11" s="8"/>
    </row>
    <row r="12" spans="2:9" ht="24" customHeight="1" x14ac:dyDescent="0.45">
      <c r="B12" s="12"/>
      <c r="C12" s="89"/>
      <c r="D12" s="80"/>
      <c r="E12" s="20" t="s">
        <v>4</v>
      </c>
      <c r="F12" s="37">
        <v>0</v>
      </c>
      <c r="G12" s="8"/>
    </row>
    <row r="13" spans="2:9" ht="24" customHeight="1" x14ac:dyDescent="0.45">
      <c r="B13" s="12"/>
      <c r="C13" s="89"/>
      <c r="D13" s="80"/>
      <c r="E13" s="20" t="s">
        <v>5</v>
      </c>
      <c r="F13" s="37">
        <v>921.5</v>
      </c>
      <c r="G13" s="8"/>
    </row>
    <row r="14" spans="2:9" s="5" customFormat="1" ht="23.4" x14ac:dyDescent="0.3">
      <c r="B14" s="13"/>
      <c r="C14" s="86"/>
      <c r="D14" s="87"/>
      <c r="E14" s="84" t="s">
        <v>6</v>
      </c>
      <c r="F14" s="88">
        <f>SUM(F9:F13)</f>
        <v>22713.273999999998</v>
      </c>
      <c r="G14" s="10"/>
      <c r="H14" s="26"/>
      <c r="I14" s="45"/>
    </row>
    <row r="15" spans="2:9" ht="24" customHeight="1" x14ac:dyDescent="0.45">
      <c r="B15" s="12"/>
      <c r="C15" s="46"/>
      <c r="D15" s="19"/>
      <c r="E15" s="20"/>
      <c r="F15" s="21"/>
      <c r="G15" s="8"/>
    </row>
    <row r="16" spans="2:9" ht="24" customHeight="1" x14ac:dyDescent="0.45">
      <c r="B16" s="12"/>
      <c r="C16" s="86"/>
      <c r="D16" s="87"/>
      <c r="E16" s="84" t="s">
        <v>7</v>
      </c>
      <c r="F16" s="88"/>
      <c r="G16" s="8"/>
    </row>
    <row r="17" spans="2:9" ht="24" customHeight="1" x14ac:dyDescent="0.45">
      <c r="B17" s="12"/>
      <c r="C17" s="89"/>
      <c r="D17" s="80"/>
      <c r="E17" s="82" t="s">
        <v>8</v>
      </c>
      <c r="F17" s="33">
        <v>0</v>
      </c>
      <c r="G17" s="8"/>
    </row>
    <row r="18" spans="2:9" ht="24" customHeight="1" x14ac:dyDescent="0.45">
      <c r="B18" s="12"/>
      <c r="C18" s="89"/>
      <c r="D18" s="80"/>
      <c r="E18" s="20" t="s">
        <v>9</v>
      </c>
      <c r="F18" s="33">
        <v>0</v>
      </c>
      <c r="G18" s="8"/>
    </row>
    <row r="19" spans="2:9" ht="24" customHeight="1" x14ac:dyDescent="0.45">
      <c r="B19" s="12"/>
      <c r="C19" s="86"/>
      <c r="D19" s="87"/>
      <c r="E19" s="84" t="s">
        <v>10</v>
      </c>
      <c r="F19" s="88">
        <f>SUM(F17:F18)</f>
        <v>0</v>
      </c>
      <c r="G19" s="8"/>
    </row>
    <row r="20" spans="2:9" ht="24" customHeight="1" x14ac:dyDescent="0.45">
      <c r="B20" s="12"/>
      <c r="C20" s="46"/>
      <c r="D20" s="19"/>
      <c r="E20" s="20"/>
      <c r="F20" s="21"/>
      <c r="G20" s="8"/>
    </row>
    <row r="21" spans="2:9" s="1" customFormat="1" ht="80.25" customHeight="1" x14ac:dyDescent="0.45">
      <c r="B21" s="12"/>
      <c r="C21" s="83"/>
      <c r="D21" s="83"/>
      <c r="E21" s="92" t="s">
        <v>13</v>
      </c>
      <c r="F21" s="85" t="s">
        <v>14</v>
      </c>
      <c r="G21" s="8"/>
      <c r="H21" s="18"/>
    </row>
    <row r="22" spans="2:9" s="5" customFormat="1" ht="93.6" x14ac:dyDescent="0.3">
      <c r="B22" s="13"/>
      <c r="C22" s="89"/>
      <c r="D22" s="80"/>
      <c r="E22" s="81" t="s">
        <v>132</v>
      </c>
      <c r="F22" s="37">
        <v>45525.728224999999</v>
      </c>
      <c r="G22" s="10"/>
      <c r="H22" s="26"/>
      <c r="I22" s="45"/>
    </row>
    <row r="23" spans="2:9" s="5" customFormat="1" ht="70.2" x14ac:dyDescent="0.3">
      <c r="B23" s="13"/>
      <c r="C23" s="89"/>
      <c r="D23" s="80"/>
      <c r="E23" s="81" t="s">
        <v>134</v>
      </c>
      <c r="F23" s="37">
        <v>1353.1624999999999</v>
      </c>
      <c r="G23" s="10"/>
      <c r="H23" s="26"/>
      <c r="I23" s="45"/>
    </row>
    <row r="24" spans="2:9" s="5" customFormat="1" ht="93.6" x14ac:dyDescent="0.3">
      <c r="B24" s="13"/>
      <c r="C24" s="89"/>
      <c r="D24" s="80"/>
      <c r="E24" s="81" t="s">
        <v>204</v>
      </c>
      <c r="F24" s="37">
        <v>749.5</v>
      </c>
      <c r="G24" s="10"/>
      <c r="H24" s="26"/>
      <c r="I24" s="45"/>
    </row>
    <row r="25" spans="2:9" s="5" customFormat="1" ht="70.2" x14ac:dyDescent="0.3">
      <c r="B25" s="13"/>
      <c r="C25" s="89"/>
      <c r="D25" s="80"/>
      <c r="E25" s="81" t="s">
        <v>133</v>
      </c>
      <c r="F25" s="37">
        <v>2371.6092749999998</v>
      </c>
      <c r="G25" s="10"/>
      <c r="H25" s="26"/>
      <c r="I25" s="45"/>
    </row>
    <row r="26" spans="2:9" s="5" customFormat="1" ht="23.4" x14ac:dyDescent="0.3">
      <c r="B26" s="13"/>
      <c r="C26" s="86"/>
      <c r="D26" s="87"/>
      <c r="E26" s="84" t="s">
        <v>25</v>
      </c>
      <c r="F26" s="88">
        <f>SUM(F22:F25)</f>
        <v>50000</v>
      </c>
      <c r="G26" s="10"/>
      <c r="H26" s="26"/>
      <c r="I26" s="45"/>
    </row>
    <row r="27" spans="2:9" ht="23.25" customHeight="1" x14ac:dyDescent="0.45">
      <c r="B27" s="13"/>
      <c r="G27" s="10"/>
    </row>
    <row r="28" spans="2:9" s="5" customFormat="1" ht="60" customHeight="1" x14ac:dyDescent="0.3">
      <c r="B28" s="13"/>
      <c r="C28" s="95"/>
      <c r="D28" s="96"/>
      <c r="E28" s="93" t="s">
        <v>37</v>
      </c>
      <c r="F28" s="94">
        <f>+F14+F19+F26</f>
        <v>72713.274000000005</v>
      </c>
      <c r="G28" s="10"/>
      <c r="H28" s="26"/>
      <c r="I28" s="45"/>
    </row>
  </sheetData>
  <mergeCells count="1">
    <mergeCell ref="C2:G5"/>
  </mergeCell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0BD6-4495-4F8A-A86C-3BD51C4140A3}">
  <sheetPr>
    <pageSetUpPr fitToPage="1"/>
  </sheetPr>
  <dimension ref="A1:XFC35"/>
  <sheetViews>
    <sheetView showGridLines="0" showWhiteSpace="0" zoomScaleNormal="100" zoomScaleSheetLayoutView="55" zoomScalePageLayoutView="55" workbookViewId="0">
      <selection activeCell="C2" sqref="C2:G5"/>
    </sheetView>
  </sheetViews>
  <sheetFormatPr baseColWidth="10" defaultColWidth="0" defaultRowHeight="23.25" custom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212</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33</v>
      </c>
      <c r="F8" s="85"/>
      <c r="G8" s="8"/>
      <c r="H8" s="18"/>
    </row>
    <row r="9" spans="2:9" ht="24" customHeight="1" x14ac:dyDescent="0.45">
      <c r="B9" s="12"/>
      <c r="C9" s="89"/>
      <c r="D9" s="80"/>
      <c r="E9" s="82" t="s">
        <v>1</v>
      </c>
      <c r="F9" s="37">
        <v>38769.222999999998</v>
      </c>
      <c r="G9" s="8"/>
    </row>
    <row r="10" spans="2:9" ht="24" customHeight="1" x14ac:dyDescent="0.45">
      <c r="B10" s="12"/>
      <c r="C10" s="89"/>
      <c r="D10" s="80"/>
      <c r="E10" s="20" t="s">
        <v>2</v>
      </c>
      <c r="F10" s="37">
        <v>17419.131000000001</v>
      </c>
      <c r="G10" s="8"/>
    </row>
    <row r="11" spans="2:9" ht="24" customHeight="1" x14ac:dyDescent="0.45">
      <c r="B11" s="12"/>
      <c r="C11" s="89"/>
      <c r="D11" s="80"/>
      <c r="E11" s="20" t="s">
        <v>27</v>
      </c>
      <c r="F11" s="37">
        <v>186.019216</v>
      </c>
      <c r="G11" s="8"/>
    </row>
    <row r="12" spans="2:9" ht="24" customHeight="1" x14ac:dyDescent="0.45">
      <c r="B12" s="12"/>
      <c r="C12" s="89"/>
      <c r="D12" s="80"/>
      <c r="E12" s="20" t="s">
        <v>4</v>
      </c>
      <c r="F12" s="37">
        <v>18928.671865</v>
      </c>
      <c r="G12" s="8"/>
    </row>
    <row r="13" spans="2:9" ht="24" customHeight="1" x14ac:dyDescent="0.45">
      <c r="B13" s="12"/>
      <c r="C13" s="89"/>
      <c r="D13" s="80"/>
      <c r="E13" s="20" t="s">
        <v>5</v>
      </c>
      <c r="F13" s="37">
        <v>1125.019</v>
      </c>
      <c r="G13" s="8"/>
    </row>
    <row r="14" spans="2:9" s="5" customFormat="1" ht="23.4" x14ac:dyDescent="0.3">
      <c r="B14" s="13"/>
      <c r="C14" s="86"/>
      <c r="D14" s="87"/>
      <c r="E14" s="84" t="s">
        <v>6</v>
      </c>
      <c r="F14" s="88">
        <f>SUM(F9:F13)</f>
        <v>76428.064081000004</v>
      </c>
      <c r="G14" s="10"/>
      <c r="H14" s="26"/>
      <c r="I14" s="45"/>
    </row>
    <row r="15" spans="2:9" ht="24" customHeight="1" x14ac:dyDescent="0.45">
      <c r="B15" s="12"/>
      <c r="C15" s="46"/>
      <c r="D15" s="19"/>
      <c r="E15" s="20"/>
      <c r="F15" s="21"/>
      <c r="G15" s="8"/>
    </row>
    <row r="16" spans="2:9" ht="24" customHeight="1" x14ac:dyDescent="0.45">
      <c r="B16" s="12"/>
      <c r="C16" s="86"/>
      <c r="D16" s="87"/>
      <c r="E16" s="84" t="s">
        <v>7</v>
      </c>
      <c r="F16" s="88"/>
      <c r="G16" s="8"/>
    </row>
    <row r="17" spans="2:9" ht="24" customHeight="1" x14ac:dyDescent="0.45">
      <c r="B17" s="12"/>
      <c r="C17" s="89"/>
      <c r="D17" s="80"/>
      <c r="E17" s="82" t="s">
        <v>8</v>
      </c>
      <c r="F17" s="33">
        <v>0</v>
      </c>
      <c r="G17" s="8"/>
    </row>
    <row r="18" spans="2:9" ht="24" customHeight="1" x14ac:dyDescent="0.45">
      <c r="B18" s="12"/>
      <c r="C18" s="89"/>
      <c r="D18" s="80"/>
      <c r="E18" s="20" t="s">
        <v>9</v>
      </c>
      <c r="F18" s="33">
        <v>0</v>
      </c>
      <c r="G18" s="8"/>
    </row>
    <row r="19" spans="2:9" ht="24" customHeight="1" x14ac:dyDescent="0.45">
      <c r="B19" s="12"/>
      <c r="C19" s="86"/>
      <c r="D19" s="87"/>
      <c r="E19" s="84" t="s">
        <v>10</v>
      </c>
      <c r="F19" s="88">
        <f>SUM(F17:F18)</f>
        <v>0</v>
      </c>
      <c r="G19" s="8"/>
    </row>
    <row r="20" spans="2:9" ht="24" customHeight="1" x14ac:dyDescent="0.45">
      <c r="B20" s="12"/>
      <c r="C20" s="46"/>
      <c r="D20" s="19"/>
      <c r="E20" s="20"/>
      <c r="F20" s="21"/>
      <c r="G20" s="8"/>
    </row>
    <row r="21" spans="2:9" s="1" customFormat="1" ht="84" x14ac:dyDescent="0.45">
      <c r="B21" s="12"/>
      <c r="C21" s="83"/>
      <c r="D21" s="83"/>
      <c r="E21" s="92" t="s">
        <v>13</v>
      </c>
      <c r="F21" s="85" t="s">
        <v>14</v>
      </c>
      <c r="G21" s="8"/>
      <c r="H21" s="18"/>
    </row>
    <row r="22" spans="2:9" s="5" customFormat="1" ht="70.2" x14ac:dyDescent="0.3">
      <c r="B22" s="13"/>
      <c r="C22" s="89"/>
      <c r="D22" s="80"/>
      <c r="E22" s="81" t="s">
        <v>186</v>
      </c>
      <c r="F22" s="37">
        <v>5794.6735650000001</v>
      </c>
      <c r="G22" s="10"/>
      <c r="H22" s="26"/>
      <c r="I22" s="45"/>
    </row>
    <row r="23" spans="2:9" s="5" customFormat="1" ht="70.2" x14ac:dyDescent="0.3">
      <c r="B23" s="13"/>
      <c r="C23" s="89"/>
      <c r="D23" s="80"/>
      <c r="E23" s="81" t="s">
        <v>125</v>
      </c>
      <c r="F23" s="37">
        <v>10475.186619</v>
      </c>
      <c r="G23" s="10"/>
      <c r="H23" s="26"/>
      <c r="I23" s="45"/>
    </row>
    <row r="24" spans="2:9" s="5" customFormat="1" ht="70.2" x14ac:dyDescent="0.3">
      <c r="B24" s="13"/>
      <c r="C24" s="89"/>
      <c r="D24" s="80"/>
      <c r="E24" s="81" t="s">
        <v>126</v>
      </c>
      <c r="F24" s="37">
        <v>5751.2922049999997</v>
      </c>
      <c r="G24" s="10"/>
      <c r="H24" s="26"/>
      <c r="I24" s="45"/>
    </row>
    <row r="25" spans="2:9" s="5" customFormat="1" ht="72" customHeight="1" x14ac:dyDescent="0.3">
      <c r="B25" s="13"/>
      <c r="C25" s="89"/>
      <c r="D25" s="80"/>
      <c r="E25" s="81" t="s">
        <v>127</v>
      </c>
      <c r="F25" s="37">
        <v>7124.3503890000002</v>
      </c>
      <c r="G25" s="10"/>
      <c r="H25" s="26"/>
      <c r="I25" s="45"/>
    </row>
    <row r="26" spans="2:9" s="5" customFormat="1" ht="70.2" x14ac:dyDescent="0.3">
      <c r="B26" s="13"/>
      <c r="C26" s="89"/>
      <c r="D26" s="80"/>
      <c r="E26" s="81" t="s">
        <v>128</v>
      </c>
      <c r="F26" s="37">
        <v>4480.6349399999999</v>
      </c>
      <c r="G26" s="10"/>
      <c r="H26" s="26"/>
      <c r="I26" s="45"/>
    </row>
    <row r="27" spans="2:9" s="5" customFormat="1" ht="70.2" x14ac:dyDescent="0.3">
      <c r="B27" s="13"/>
      <c r="C27" s="89"/>
      <c r="D27" s="80"/>
      <c r="E27" s="81" t="s">
        <v>187</v>
      </c>
      <c r="F27" s="37">
        <v>8003.8342130000001</v>
      </c>
      <c r="G27" s="10"/>
      <c r="H27" s="26"/>
      <c r="I27" s="45"/>
    </row>
    <row r="28" spans="2:9" s="5" customFormat="1" ht="93.6" x14ac:dyDescent="0.3">
      <c r="B28" s="13"/>
      <c r="C28" s="89"/>
      <c r="D28" s="80"/>
      <c r="E28" s="81" t="s">
        <v>188</v>
      </c>
      <c r="F28" s="37">
        <v>6630.7338399999999</v>
      </c>
      <c r="G28" s="10"/>
      <c r="H28" s="26"/>
      <c r="I28" s="45"/>
    </row>
    <row r="29" spans="2:9" s="5" customFormat="1" ht="46.8" x14ac:dyDescent="0.3">
      <c r="B29" s="13"/>
      <c r="C29" s="89"/>
      <c r="D29" s="80"/>
      <c r="E29" s="81" t="s">
        <v>205</v>
      </c>
      <c r="F29" s="37">
        <v>677.13806</v>
      </c>
      <c r="G29" s="10"/>
      <c r="H29" s="26"/>
      <c r="I29" s="45"/>
    </row>
    <row r="30" spans="2:9" s="5" customFormat="1" ht="46.8" x14ac:dyDescent="0.3">
      <c r="B30" s="13"/>
      <c r="C30" s="89"/>
      <c r="D30" s="80"/>
      <c r="E30" s="81" t="s">
        <v>129</v>
      </c>
      <c r="F30" s="37">
        <v>22720.377884000001</v>
      </c>
      <c r="G30" s="10"/>
      <c r="H30" s="26"/>
      <c r="I30" s="45"/>
    </row>
    <row r="31" spans="2:9" s="5" customFormat="1" ht="70.2" x14ac:dyDescent="0.3">
      <c r="B31" s="13"/>
      <c r="C31" s="89"/>
      <c r="D31" s="80"/>
      <c r="E31" s="81" t="s">
        <v>130</v>
      </c>
      <c r="F31" s="37">
        <v>8143.3768140000002</v>
      </c>
      <c r="G31" s="10"/>
      <c r="H31" s="26"/>
      <c r="I31" s="45"/>
    </row>
    <row r="32" spans="2:9" s="5" customFormat="1" ht="72" customHeight="1" x14ac:dyDescent="0.3">
      <c r="B32" s="13"/>
      <c r="C32" s="89"/>
      <c r="D32" s="80"/>
      <c r="E32" s="81" t="s">
        <v>131</v>
      </c>
      <c r="F32" s="37">
        <v>198.40147099999999</v>
      </c>
      <c r="G32" s="10"/>
      <c r="H32" s="26"/>
      <c r="I32" s="45"/>
    </row>
    <row r="33" spans="2:9" s="5" customFormat="1" ht="23.4" x14ac:dyDescent="0.3">
      <c r="B33" s="13"/>
      <c r="C33" s="86"/>
      <c r="D33" s="87"/>
      <c r="E33" s="84" t="s">
        <v>25</v>
      </c>
      <c r="F33" s="88">
        <f>SUM(F22:F32)</f>
        <v>80000</v>
      </c>
      <c r="G33" s="10"/>
      <c r="H33" s="26"/>
      <c r="I33" s="45"/>
    </row>
    <row r="34" spans="2:9" ht="23.25" customHeight="1" x14ac:dyDescent="0.45">
      <c r="B34" s="13"/>
      <c r="G34" s="10"/>
    </row>
    <row r="35" spans="2:9" s="5" customFormat="1" ht="60" customHeight="1" x14ac:dyDescent="0.3">
      <c r="B35" s="13"/>
      <c r="C35" s="90"/>
      <c r="D35" s="96"/>
      <c r="E35" s="93" t="s">
        <v>46</v>
      </c>
      <c r="F35" s="94">
        <f>+F33+F19+F14</f>
        <v>156428.06408099999</v>
      </c>
      <c r="G35" s="10"/>
      <c r="H35" s="26"/>
      <c r="I35" s="45"/>
    </row>
  </sheetData>
  <mergeCells count="1">
    <mergeCell ref="C2:G5"/>
  </mergeCell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72E8-806F-428F-ADAD-DF0E55F5501D}">
  <sheetPr>
    <pageSetUpPr fitToPage="1"/>
  </sheetPr>
  <dimension ref="A1:XFC141"/>
  <sheetViews>
    <sheetView showGridLines="0" showWhiteSpace="0" zoomScaleNormal="100" zoomScaleSheetLayoutView="55" zoomScalePageLayoutView="55" workbookViewId="0">
      <selection activeCell="C2" sqref="C2:G5"/>
    </sheetView>
  </sheetViews>
  <sheetFormatPr baseColWidth="10" defaultColWidth="0" defaultRowHeight="23.25" customHeight="1" zeroHeight="1" x14ac:dyDescent="0.45"/>
  <cols>
    <col min="1" max="2" width="2.44140625" customWidth="1"/>
    <col min="3" max="3" width="16.88671875" style="48" customWidth="1"/>
    <col min="4" max="4" width="11.44140625" style="16" customWidth="1"/>
    <col min="5" max="5" width="115" style="4" customWidth="1"/>
    <col min="6" max="6" width="23.44140625" style="3" customWidth="1"/>
    <col min="7" max="7" width="2.44140625" style="7" customWidth="1"/>
    <col min="8" max="8" width="4.33203125" style="2" customWidth="1"/>
    <col min="9" max="23" width="16.33203125" hidden="1"/>
    <col min="24" max="62" width="8" hidden="1"/>
    <col min="63" max="16376" width="0.6640625" hidden="1"/>
    <col min="16377" max="16378" width="11.44140625" hidden="1"/>
    <col min="16379" max="16379" width="41" hidden="1"/>
    <col min="16380" max="16381" width="0.6640625" hidden="1"/>
    <col min="16382" max="16383" width="11.44140625" hidden="1"/>
    <col min="16384" max="16384" width="41" hidden="1"/>
  </cols>
  <sheetData>
    <row r="1" spans="2:9" ht="24.75" customHeight="1" x14ac:dyDescent="0.45">
      <c r="C1" s="46"/>
      <c r="D1" s="19"/>
      <c r="E1" s="20"/>
      <c r="F1" s="21"/>
      <c r="G1" s="6"/>
    </row>
    <row r="2" spans="2:9" ht="20.25" customHeight="1" x14ac:dyDescent="0.45">
      <c r="C2" s="101" t="s">
        <v>214</v>
      </c>
      <c r="D2" s="101"/>
      <c r="E2" s="101"/>
      <c r="F2" s="101"/>
      <c r="G2" s="101"/>
    </row>
    <row r="3" spans="2:9" ht="15" customHeight="1" x14ac:dyDescent="0.45">
      <c r="C3" s="101"/>
      <c r="D3" s="101"/>
      <c r="E3" s="101"/>
      <c r="F3" s="101"/>
      <c r="G3" s="101"/>
    </row>
    <row r="4" spans="2:9" ht="15" customHeight="1" x14ac:dyDescent="0.45">
      <c r="C4" s="101"/>
      <c r="D4" s="101"/>
      <c r="E4" s="101"/>
      <c r="F4" s="101"/>
      <c r="G4" s="101"/>
    </row>
    <row r="5" spans="2:9" ht="15" customHeight="1" x14ac:dyDescent="0.45">
      <c r="C5" s="101"/>
      <c r="D5" s="101"/>
      <c r="E5" s="101"/>
      <c r="F5" s="101"/>
      <c r="G5" s="101"/>
    </row>
    <row r="6" spans="2:9" ht="9.75" customHeight="1" x14ac:dyDescent="0.45">
      <c r="C6" s="46"/>
      <c r="D6" s="19"/>
      <c r="E6" s="20"/>
      <c r="F6" s="21"/>
      <c r="G6" s="6"/>
    </row>
    <row r="7" spans="2:9" ht="24" customHeight="1" x14ac:dyDescent="0.45">
      <c r="C7" s="46"/>
      <c r="D7" s="19"/>
      <c r="E7" s="20"/>
      <c r="F7" s="21"/>
      <c r="G7" s="6"/>
    </row>
    <row r="8" spans="2:9" s="1" customFormat="1" ht="80.25" customHeight="1" x14ac:dyDescent="0.45">
      <c r="B8" s="12"/>
      <c r="C8" s="83"/>
      <c r="D8" s="83"/>
      <c r="E8" s="84" t="s">
        <v>33</v>
      </c>
      <c r="F8" s="85"/>
      <c r="G8" s="8"/>
      <c r="H8" s="18"/>
    </row>
    <row r="9" spans="2:9" ht="24" customHeight="1" x14ac:dyDescent="0.45">
      <c r="B9" s="12"/>
      <c r="C9" s="89"/>
      <c r="D9" s="80"/>
      <c r="E9" s="82" t="s">
        <v>1</v>
      </c>
      <c r="F9" s="37">
        <v>30878.5</v>
      </c>
      <c r="G9" s="8"/>
    </row>
    <row r="10" spans="2:9" ht="24" customHeight="1" x14ac:dyDescent="0.45">
      <c r="B10" s="12"/>
      <c r="C10" s="89"/>
      <c r="D10" s="80"/>
      <c r="E10" s="20" t="s">
        <v>2</v>
      </c>
      <c r="F10" s="37">
        <v>3000</v>
      </c>
      <c r="G10" s="8"/>
    </row>
    <row r="11" spans="2:9" ht="24" customHeight="1" x14ac:dyDescent="0.45">
      <c r="B11" s="12"/>
      <c r="C11" s="89"/>
      <c r="D11" s="80"/>
      <c r="E11" s="20" t="s">
        <v>27</v>
      </c>
      <c r="F11" s="37">
        <v>386.6</v>
      </c>
      <c r="G11" s="8"/>
    </row>
    <row r="12" spans="2:9" ht="24" customHeight="1" x14ac:dyDescent="0.45">
      <c r="B12" s="12"/>
      <c r="C12" s="89"/>
      <c r="D12" s="80"/>
      <c r="E12" s="20" t="s">
        <v>4</v>
      </c>
      <c r="F12" s="37">
        <v>7714</v>
      </c>
      <c r="G12" s="8"/>
    </row>
    <row r="13" spans="2:9" ht="24" customHeight="1" x14ac:dyDescent="0.45">
      <c r="B13" s="12"/>
      <c r="C13" s="89"/>
      <c r="D13" s="80"/>
      <c r="E13" s="20" t="s">
        <v>5</v>
      </c>
      <c r="F13" s="37">
        <v>176.5</v>
      </c>
      <c r="G13" s="8"/>
    </row>
    <row r="14" spans="2:9" s="5" customFormat="1" ht="23.4" x14ac:dyDescent="0.3">
      <c r="B14" s="13"/>
      <c r="C14" s="86"/>
      <c r="D14" s="87"/>
      <c r="E14" s="84" t="s">
        <v>6</v>
      </c>
      <c r="F14" s="88">
        <f>SUM(F9:F13)</f>
        <v>42155.6</v>
      </c>
      <c r="G14" s="10"/>
      <c r="H14" s="26"/>
      <c r="I14" s="45"/>
    </row>
    <row r="15" spans="2:9" ht="24" customHeight="1" x14ac:dyDescent="0.45">
      <c r="B15" s="12"/>
      <c r="C15" s="46"/>
      <c r="D15" s="19"/>
      <c r="E15" s="20"/>
      <c r="F15" s="21"/>
      <c r="G15" s="8"/>
    </row>
    <row r="16" spans="2:9" ht="24" customHeight="1" x14ac:dyDescent="0.45">
      <c r="B16" s="12"/>
      <c r="C16" s="86"/>
      <c r="D16" s="87"/>
      <c r="E16" s="84" t="s">
        <v>7</v>
      </c>
      <c r="F16" s="88"/>
      <c r="G16" s="8"/>
    </row>
    <row r="17" spans="2:9" ht="24" customHeight="1" x14ac:dyDescent="0.45">
      <c r="B17" s="12"/>
      <c r="C17" s="89"/>
      <c r="D17" s="80"/>
      <c r="E17" s="82" t="s">
        <v>8</v>
      </c>
      <c r="F17" s="33">
        <v>0</v>
      </c>
      <c r="G17" s="8"/>
    </row>
    <row r="18" spans="2:9" ht="24" customHeight="1" x14ac:dyDescent="0.45">
      <c r="B18" s="12"/>
      <c r="C18" s="89"/>
      <c r="D18" s="80"/>
      <c r="E18" s="20" t="s">
        <v>9</v>
      </c>
      <c r="F18" s="33">
        <v>0</v>
      </c>
      <c r="G18" s="8"/>
    </row>
    <row r="19" spans="2:9" ht="24" customHeight="1" x14ac:dyDescent="0.45">
      <c r="B19" s="12"/>
      <c r="C19" s="86"/>
      <c r="D19" s="87"/>
      <c r="E19" s="84" t="s">
        <v>10</v>
      </c>
      <c r="F19" s="88">
        <f>SUM(F17:F18)</f>
        <v>0</v>
      </c>
      <c r="G19" s="8"/>
    </row>
    <row r="20" spans="2:9" ht="24" customHeight="1" x14ac:dyDescent="0.45">
      <c r="B20" s="12"/>
      <c r="C20" s="46"/>
      <c r="D20" s="19"/>
      <c r="E20" s="20"/>
      <c r="F20" s="21"/>
      <c r="G20" s="8"/>
    </row>
    <row r="21" spans="2:9" s="1" customFormat="1" ht="84" x14ac:dyDescent="0.45">
      <c r="B21" s="12"/>
      <c r="C21" s="83"/>
      <c r="D21" s="83"/>
      <c r="E21" s="92" t="s">
        <v>13</v>
      </c>
      <c r="F21" s="85" t="s">
        <v>14</v>
      </c>
      <c r="G21" s="8"/>
      <c r="H21" s="18"/>
    </row>
    <row r="22" spans="2:9" s="5" customFormat="1" ht="74.400000000000006" customHeight="1" x14ac:dyDescent="0.3">
      <c r="B22" s="13"/>
      <c r="C22" s="89"/>
      <c r="D22" s="80"/>
      <c r="E22" s="81" t="s">
        <v>120</v>
      </c>
      <c r="F22" s="37">
        <v>3966.5901130000002</v>
      </c>
      <c r="G22" s="10"/>
      <c r="H22" s="26"/>
      <c r="I22" s="45"/>
    </row>
    <row r="23" spans="2:9" s="5" customFormat="1" ht="74.400000000000006" customHeight="1" x14ac:dyDescent="0.3">
      <c r="B23" s="13"/>
      <c r="C23" s="89"/>
      <c r="D23" s="80"/>
      <c r="E23" s="81" t="s">
        <v>206</v>
      </c>
      <c r="F23" s="37">
        <v>6362.9179919999997</v>
      </c>
      <c r="G23" s="10"/>
      <c r="H23" s="26"/>
      <c r="I23" s="45"/>
    </row>
    <row r="24" spans="2:9" s="5" customFormat="1" ht="74.400000000000006" customHeight="1" x14ac:dyDescent="0.3">
      <c r="B24" s="13"/>
      <c r="C24" s="89"/>
      <c r="D24" s="80"/>
      <c r="E24" s="81" t="s">
        <v>121</v>
      </c>
      <c r="F24" s="37">
        <v>7806.8046320000003</v>
      </c>
      <c r="G24" s="10"/>
      <c r="H24" s="26"/>
      <c r="I24" s="45"/>
    </row>
    <row r="25" spans="2:9" s="5" customFormat="1" ht="74.400000000000006" customHeight="1" x14ac:dyDescent="0.3">
      <c r="B25" s="13"/>
      <c r="C25" s="89"/>
      <c r="D25" s="80"/>
      <c r="E25" s="81" t="s">
        <v>207</v>
      </c>
      <c r="F25" s="37">
        <v>3667.2</v>
      </c>
      <c r="G25" s="10"/>
      <c r="H25" s="26"/>
      <c r="I25" s="45"/>
    </row>
    <row r="26" spans="2:9" s="5" customFormat="1" ht="74.400000000000006" customHeight="1" x14ac:dyDescent="0.3">
      <c r="B26" s="13"/>
      <c r="C26" s="89"/>
      <c r="D26" s="80"/>
      <c r="E26" s="81" t="s">
        <v>122</v>
      </c>
      <c r="F26" s="37">
        <v>4766.5901130000002</v>
      </c>
      <c r="G26" s="10"/>
      <c r="H26" s="26"/>
      <c r="I26" s="45"/>
    </row>
    <row r="27" spans="2:9" s="5" customFormat="1" ht="74.400000000000006" customHeight="1" x14ac:dyDescent="0.3">
      <c r="B27" s="13"/>
      <c r="C27" s="89"/>
      <c r="D27" s="80"/>
      <c r="E27" s="81" t="s">
        <v>208</v>
      </c>
      <c r="F27" s="37">
        <v>3187.0040600000002</v>
      </c>
      <c r="G27" s="10"/>
      <c r="H27" s="26"/>
      <c r="I27" s="45"/>
    </row>
    <row r="28" spans="2:9" s="5" customFormat="1" ht="74.400000000000006" customHeight="1" x14ac:dyDescent="0.3">
      <c r="B28" s="13"/>
      <c r="C28" s="89"/>
      <c r="D28" s="80"/>
      <c r="E28" s="81" t="s">
        <v>189</v>
      </c>
      <c r="F28" s="37">
        <v>4166.5901130000002</v>
      </c>
      <c r="G28" s="10"/>
      <c r="H28" s="26"/>
      <c r="I28" s="45"/>
    </row>
    <row r="29" spans="2:9" s="5" customFormat="1" ht="74.400000000000006" customHeight="1" x14ac:dyDescent="0.3">
      <c r="B29" s="13"/>
      <c r="C29" s="89"/>
      <c r="D29" s="80"/>
      <c r="E29" s="81" t="s">
        <v>123</v>
      </c>
      <c r="F29" s="37">
        <v>3966.5901130000002</v>
      </c>
      <c r="G29" s="10"/>
      <c r="H29" s="26"/>
      <c r="I29" s="45"/>
    </row>
    <row r="30" spans="2:9" s="5" customFormat="1" ht="74.400000000000006" customHeight="1" x14ac:dyDescent="0.3">
      <c r="B30" s="13"/>
      <c r="C30" s="89"/>
      <c r="D30" s="80"/>
      <c r="E30" s="81" t="s">
        <v>124</v>
      </c>
      <c r="F30" s="37">
        <v>5003.9656960000002</v>
      </c>
      <c r="G30" s="10"/>
      <c r="H30" s="26"/>
      <c r="I30" s="45"/>
    </row>
    <row r="31" spans="2:9" s="5" customFormat="1" ht="23.4" x14ac:dyDescent="0.3">
      <c r="B31" s="13"/>
      <c r="C31" s="86"/>
      <c r="D31" s="87"/>
      <c r="E31" s="84" t="s">
        <v>25</v>
      </c>
      <c r="F31" s="88">
        <f>SUM(F22:F30)</f>
        <v>42894.252831999998</v>
      </c>
      <c r="G31" s="10"/>
      <c r="H31" s="26"/>
      <c r="I31" s="45"/>
    </row>
    <row r="32" spans="2:9" ht="23.25" customHeight="1" x14ac:dyDescent="0.45">
      <c r="B32" s="13"/>
      <c r="G32" s="10"/>
    </row>
    <row r="33" spans="2:9" s="5" customFormat="1" ht="60" customHeight="1" x14ac:dyDescent="0.3">
      <c r="B33" s="13"/>
      <c r="C33" s="95"/>
      <c r="D33" s="96"/>
      <c r="E33" s="93" t="s">
        <v>52</v>
      </c>
      <c r="F33" s="94">
        <f>+F31+F19+F14</f>
        <v>85049.852832000004</v>
      </c>
      <c r="G33" s="10"/>
      <c r="H33" s="26"/>
      <c r="I33" s="45"/>
    </row>
    <row r="34" spans="2:9" ht="23.25" customHeight="1" x14ac:dyDescent="0.45"/>
    <row r="35" spans="2:9" ht="23.25" customHeight="1" x14ac:dyDescent="0.45"/>
    <row r="36" spans="2:9" ht="23.25" customHeight="1" x14ac:dyDescent="0.45"/>
    <row r="37" spans="2:9" ht="23.25" customHeight="1" x14ac:dyDescent="0.45"/>
    <row r="38" spans="2:9" ht="23.25" customHeight="1" x14ac:dyDescent="0.45"/>
    <row r="39" spans="2:9" ht="23.25" customHeight="1" x14ac:dyDescent="0.45"/>
    <row r="40" spans="2:9" ht="23.25" customHeight="1" x14ac:dyDescent="0.45"/>
    <row r="41" spans="2:9" ht="23.25" customHeight="1" x14ac:dyDescent="0.45"/>
    <row r="42" spans="2:9" ht="23.25" customHeight="1" x14ac:dyDescent="0.45"/>
    <row r="43" spans="2:9" ht="23.25" customHeight="1" x14ac:dyDescent="0.45"/>
    <row r="44" spans="2:9" ht="23.25" customHeight="1" x14ac:dyDescent="0.45"/>
    <row r="45" spans="2:9" ht="23.25" customHeight="1" x14ac:dyDescent="0.45"/>
    <row r="46" spans="2:9" ht="23.25" customHeight="1" x14ac:dyDescent="0.45"/>
    <row r="47" spans="2:9" ht="23.25" customHeight="1" x14ac:dyDescent="0.45"/>
    <row r="48" spans="2:9" ht="23.25" customHeight="1" x14ac:dyDescent="0.45"/>
    <row r="49" ht="23.25" customHeight="1" x14ac:dyDescent="0.45"/>
    <row r="50" ht="23.25" customHeight="1" x14ac:dyDescent="0.45"/>
    <row r="51" ht="23.25" customHeight="1" x14ac:dyDescent="0.45"/>
    <row r="52" ht="23.25" customHeight="1" x14ac:dyDescent="0.45"/>
    <row r="53" ht="23.25" customHeight="1" x14ac:dyDescent="0.45"/>
    <row r="54" ht="23.25" customHeight="1" x14ac:dyDescent="0.45"/>
    <row r="55" ht="23.25" customHeight="1" x14ac:dyDescent="0.45"/>
    <row r="56" ht="23.25" customHeight="1" x14ac:dyDescent="0.45"/>
    <row r="57" ht="23.25" customHeight="1" x14ac:dyDescent="0.45"/>
    <row r="58" ht="23.25" customHeight="1" x14ac:dyDescent="0.45"/>
    <row r="59" ht="23.25" customHeight="1" x14ac:dyDescent="0.45"/>
    <row r="60" ht="23.25" customHeight="1" x14ac:dyDescent="0.45"/>
    <row r="61" ht="23.25" customHeight="1" x14ac:dyDescent="0.45"/>
    <row r="62" ht="23.25" customHeight="1" x14ac:dyDescent="0.45"/>
    <row r="63" ht="23.25" customHeight="1" x14ac:dyDescent="0.45"/>
    <row r="64" ht="23.25" customHeight="1" x14ac:dyDescent="0.45"/>
    <row r="65" ht="23.25" customHeight="1" x14ac:dyDescent="0.45"/>
    <row r="66" ht="23.25" customHeight="1" x14ac:dyDescent="0.45"/>
    <row r="67" ht="23.25" customHeight="1" x14ac:dyDescent="0.45"/>
    <row r="68" ht="23.25" customHeight="1" x14ac:dyDescent="0.45"/>
    <row r="69" ht="23.25" customHeight="1" x14ac:dyDescent="0.45"/>
    <row r="70" ht="23.25" customHeight="1" x14ac:dyDescent="0.45"/>
    <row r="71" ht="23.25" customHeight="1" x14ac:dyDescent="0.45"/>
    <row r="72" ht="23.25" customHeight="1" x14ac:dyDescent="0.45"/>
    <row r="73" ht="23.25" customHeight="1" x14ac:dyDescent="0.45"/>
    <row r="74" ht="23.25" customHeight="1" x14ac:dyDescent="0.45"/>
    <row r="75" ht="23.25" customHeight="1" x14ac:dyDescent="0.45"/>
    <row r="76" ht="23.25" customHeight="1" x14ac:dyDescent="0.45"/>
    <row r="77" ht="23.25" customHeight="1" x14ac:dyDescent="0.45"/>
    <row r="78" ht="23.25" customHeight="1" x14ac:dyDescent="0.45"/>
    <row r="79" ht="23.25" customHeight="1" x14ac:dyDescent="0.45"/>
    <row r="80" ht="23.25" customHeight="1" x14ac:dyDescent="0.45"/>
    <row r="81" ht="23.25" customHeight="1" x14ac:dyDescent="0.45"/>
    <row r="82" ht="23.25" customHeight="1" x14ac:dyDescent="0.45"/>
    <row r="83" ht="23.25" customHeight="1" x14ac:dyDescent="0.45"/>
    <row r="84" ht="23.25" customHeight="1" x14ac:dyDescent="0.45"/>
    <row r="85" ht="23.25" customHeight="1" x14ac:dyDescent="0.45"/>
    <row r="86" ht="23.25" customHeight="1" x14ac:dyDescent="0.45"/>
    <row r="87" ht="23.25" customHeight="1" x14ac:dyDescent="0.45"/>
    <row r="88" ht="23.25" customHeight="1" x14ac:dyDescent="0.45"/>
    <row r="89" ht="23.25" customHeight="1" x14ac:dyDescent="0.45"/>
    <row r="90" ht="23.25" customHeight="1" x14ac:dyDescent="0.45"/>
    <row r="91" ht="23.25" customHeight="1" x14ac:dyDescent="0.45"/>
    <row r="92" ht="23.25" customHeight="1" x14ac:dyDescent="0.45"/>
    <row r="93" ht="23.25" customHeight="1" x14ac:dyDescent="0.45"/>
    <row r="94" ht="23.25" customHeight="1" x14ac:dyDescent="0.45"/>
    <row r="95" ht="23.25" customHeight="1" x14ac:dyDescent="0.45"/>
    <row r="96" ht="23.25" customHeight="1" x14ac:dyDescent="0.45"/>
    <row r="97" ht="23.25" customHeight="1" x14ac:dyDescent="0.45"/>
    <row r="98" ht="23.25" customHeight="1" x14ac:dyDescent="0.45"/>
    <row r="99" ht="23.25" customHeight="1" x14ac:dyDescent="0.45"/>
    <row r="100" ht="23.25" customHeight="1" x14ac:dyDescent="0.45"/>
    <row r="101" ht="23.25" customHeight="1" x14ac:dyDescent="0.45"/>
    <row r="102" ht="23.25" customHeight="1" x14ac:dyDescent="0.45"/>
    <row r="103" ht="23.25" customHeight="1" x14ac:dyDescent="0.45"/>
    <row r="104" ht="23.25" customHeight="1" x14ac:dyDescent="0.45"/>
    <row r="105" ht="23.25" customHeight="1" x14ac:dyDescent="0.45"/>
    <row r="106" ht="23.25" customHeight="1" x14ac:dyDescent="0.45"/>
    <row r="107" ht="23.25" customHeight="1" x14ac:dyDescent="0.45"/>
    <row r="108" ht="23.25" customHeight="1" x14ac:dyDescent="0.45"/>
    <row r="109" ht="23.25" customHeight="1" x14ac:dyDescent="0.45"/>
    <row r="110" ht="23.25" customHeight="1" x14ac:dyDescent="0.45"/>
    <row r="111" ht="23.25" customHeight="1" x14ac:dyDescent="0.45"/>
    <row r="112" ht="23.25" customHeight="1" x14ac:dyDescent="0.45"/>
    <row r="113" ht="23.25" customHeight="1" x14ac:dyDescent="0.45"/>
    <row r="114" ht="23.25" customHeight="1" x14ac:dyDescent="0.45"/>
    <row r="115" ht="23.25" customHeight="1" x14ac:dyDescent="0.45"/>
    <row r="116" ht="23.25" customHeight="1" x14ac:dyDescent="0.45"/>
    <row r="117" ht="23.25" customHeight="1" x14ac:dyDescent="0.45"/>
    <row r="118" ht="23.25" customHeight="1" x14ac:dyDescent="0.45"/>
    <row r="119" ht="23.25" customHeight="1" x14ac:dyDescent="0.45"/>
    <row r="120" ht="23.25" customHeight="1" x14ac:dyDescent="0.45"/>
    <row r="121" ht="23.25" customHeight="1" x14ac:dyDescent="0.45"/>
    <row r="122" ht="23.25" customHeight="1" x14ac:dyDescent="0.45"/>
    <row r="123" ht="23.25" customHeight="1" x14ac:dyDescent="0.45"/>
    <row r="124" ht="23.25" customHeight="1" x14ac:dyDescent="0.45"/>
    <row r="125" ht="23.25" customHeight="1" x14ac:dyDescent="0.45"/>
    <row r="126" ht="23.25" customHeight="1" x14ac:dyDescent="0.45"/>
    <row r="127" ht="23.25" customHeight="1" x14ac:dyDescent="0.45"/>
    <row r="128" ht="23.25" customHeight="1" x14ac:dyDescent="0.45"/>
    <row r="129" ht="23.25" customHeight="1" x14ac:dyDescent="0.45"/>
    <row r="130" ht="23.25" customHeight="1" x14ac:dyDescent="0.45"/>
    <row r="131" ht="23.25" customHeight="1" x14ac:dyDescent="0.45"/>
    <row r="132" ht="23.25" customHeight="1" x14ac:dyDescent="0.45"/>
    <row r="133" ht="23.25" customHeight="1" x14ac:dyDescent="0.45"/>
    <row r="134" ht="23.25" customHeight="1" x14ac:dyDescent="0.45"/>
    <row r="135" ht="23.25" customHeight="1" x14ac:dyDescent="0.45"/>
    <row r="136" ht="23.25" customHeight="1" x14ac:dyDescent="0.45"/>
    <row r="137" ht="23.25" customHeight="1" x14ac:dyDescent="0.45"/>
    <row r="138" ht="23.25" customHeight="1" x14ac:dyDescent="0.45"/>
    <row r="139" ht="23.25" customHeight="1" x14ac:dyDescent="0.45"/>
    <row r="140" ht="23.25" customHeight="1" x14ac:dyDescent="0.45"/>
    <row r="141" ht="23.25" customHeight="1" x14ac:dyDescent="0.45"/>
  </sheetData>
  <mergeCells count="1">
    <mergeCell ref="C2:G5"/>
  </mergeCell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18028-1D8B-4AD3-9B9B-F919CD2B878C}">
  <sheetPr codeName="Hoja1">
    <tabColor theme="3" tint="0.79998168889431442"/>
    <pageSetUpPr fitToPage="1"/>
  </sheetPr>
  <dimension ref="B1:XFD115"/>
  <sheetViews>
    <sheetView showGridLines="0" showWhiteSpace="0" zoomScale="50" zoomScaleNormal="50" zoomScaleSheetLayoutView="55" zoomScalePageLayoutView="55" workbookViewId="0">
      <selection activeCell="G16" sqref="G16"/>
    </sheetView>
  </sheetViews>
  <sheetFormatPr baseColWidth="10" defaultColWidth="0.6640625" defaultRowHeight="23.4" x14ac:dyDescent="0.45"/>
  <cols>
    <col min="1" max="2" width="2.44140625" customWidth="1"/>
    <col min="3" max="3" width="16.88671875" style="48" customWidth="1"/>
    <col min="4" max="4" width="11.44140625" style="16" customWidth="1"/>
    <col min="5" max="5" width="115" style="4" customWidth="1"/>
    <col min="6" max="6" width="23.44140625" style="3" customWidth="1"/>
    <col min="7" max="8" width="23.6640625" style="3" customWidth="1"/>
    <col min="9" max="9" width="23.44140625" style="3" customWidth="1"/>
    <col min="10" max="11" width="15.88671875" style="29" customWidth="1"/>
    <col min="12" max="12" width="2.44140625" style="7" customWidth="1"/>
    <col min="13" max="13" width="16.33203125" style="2" customWidth="1"/>
    <col min="14" max="28" width="16.33203125" customWidth="1"/>
    <col min="29" max="67" width="8" customWidth="1"/>
    <col min="16382" max="16382" width="11.44140625" hidden="1" customWidth="1"/>
    <col min="16384" max="16384" width="41" customWidth="1"/>
  </cols>
  <sheetData>
    <row r="1" spans="2:14" ht="24.75" customHeight="1" x14ac:dyDescent="0.45">
      <c r="C1" s="46"/>
      <c r="D1" s="19"/>
      <c r="E1" s="20"/>
      <c r="F1" s="21"/>
      <c r="G1" s="21"/>
      <c r="H1" s="21"/>
      <c r="I1" s="21"/>
      <c r="J1" s="27"/>
      <c r="K1" s="27"/>
      <c r="L1" s="6"/>
    </row>
    <row r="2" spans="2:14" ht="20.25" customHeight="1" x14ac:dyDescent="0.45">
      <c r="C2" s="115" t="s">
        <v>53</v>
      </c>
      <c r="D2" s="115"/>
      <c r="E2" s="115"/>
      <c r="F2" s="115"/>
      <c r="G2" s="115"/>
      <c r="H2" s="115"/>
      <c r="I2" s="115"/>
      <c r="J2" s="115"/>
      <c r="K2" s="115"/>
      <c r="L2" s="115"/>
    </row>
    <row r="3" spans="2:14" ht="15" customHeight="1" x14ac:dyDescent="0.45">
      <c r="C3" s="115"/>
      <c r="D3" s="115"/>
      <c r="E3" s="115"/>
      <c r="F3" s="115"/>
      <c r="G3" s="115"/>
      <c r="H3" s="115"/>
      <c r="I3" s="115"/>
      <c r="J3" s="115"/>
      <c r="K3" s="115"/>
      <c r="L3" s="115"/>
    </row>
    <row r="4" spans="2:14" ht="15" customHeight="1" x14ac:dyDescent="0.45">
      <c r="C4" s="115"/>
      <c r="D4" s="115"/>
      <c r="E4" s="115"/>
      <c r="F4" s="115"/>
      <c r="G4" s="115"/>
      <c r="H4" s="115"/>
      <c r="I4" s="115"/>
      <c r="J4" s="115"/>
      <c r="K4" s="115"/>
      <c r="L4" s="115"/>
    </row>
    <row r="5" spans="2:14" ht="15" customHeight="1" x14ac:dyDescent="0.45">
      <c r="C5" s="115"/>
      <c r="D5" s="115"/>
      <c r="E5" s="115"/>
      <c r="F5" s="115"/>
      <c r="G5" s="115"/>
      <c r="H5" s="115"/>
      <c r="I5" s="115"/>
      <c r="J5" s="115"/>
      <c r="K5" s="115"/>
      <c r="L5" s="115"/>
    </row>
    <row r="6" spans="2:14" ht="9.75" customHeight="1" x14ac:dyDescent="0.45">
      <c r="C6" s="46"/>
      <c r="D6" s="19"/>
      <c r="E6" s="20"/>
      <c r="F6" s="21"/>
      <c r="G6" s="21"/>
      <c r="H6" s="21"/>
      <c r="I6" s="21"/>
      <c r="J6" s="27"/>
      <c r="K6" s="27"/>
      <c r="L6" s="6"/>
    </row>
    <row r="7" spans="2:14" s="1" customFormat="1" ht="24.75" customHeight="1" x14ac:dyDescent="0.45">
      <c r="B7" s="12"/>
      <c r="C7" s="104" t="s">
        <v>11</v>
      </c>
      <c r="D7" s="104" t="s">
        <v>12</v>
      </c>
      <c r="E7" s="104" t="s">
        <v>13</v>
      </c>
      <c r="F7" s="105" t="s">
        <v>54</v>
      </c>
      <c r="G7" s="105"/>
      <c r="H7" s="105"/>
      <c r="I7" s="105"/>
      <c r="J7" s="106" t="s">
        <v>55</v>
      </c>
      <c r="K7" s="106"/>
      <c r="L7" s="9" t="s">
        <v>56</v>
      </c>
      <c r="M7" s="18"/>
    </row>
    <row r="8" spans="2:14" s="1" customFormat="1" ht="80.25" customHeight="1" x14ac:dyDescent="0.45">
      <c r="B8" s="12"/>
      <c r="C8" s="104"/>
      <c r="D8" s="104"/>
      <c r="E8" s="104"/>
      <c r="F8" s="24" t="s">
        <v>57</v>
      </c>
      <c r="G8" s="24" t="s">
        <v>58</v>
      </c>
      <c r="H8" s="24" t="s">
        <v>59</v>
      </c>
      <c r="I8" s="24" t="s">
        <v>60</v>
      </c>
      <c r="J8" s="28" t="s">
        <v>61</v>
      </c>
      <c r="K8" s="28" t="s">
        <v>62</v>
      </c>
      <c r="L8" s="8"/>
      <c r="M8" s="18"/>
    </row>
    <row r="9" spans="2:14" s="5" customFormat="1" ht="64.5" customHeight="1" x14ac:dyDescent="0.3">
      <c r="B9" s="13"/>
      <c r="C9" s="108" t="s">
        <v>15</v>
      </c>
      <c r="D9" s="102" t="s">
        <v>16</v>
      </c>
      <c r="E9" s="54" t="s">
        <v>63</v>
      </c>
      <c r="F9" s="55">
        <v>409355.20455000002</v>
      </c>
      <c r="G9" s="55">
        <v>0</v>
      </c>
      <c r="H9" s="55">
        <v>0</v>
      </c>
      <c r="I9" s="58">
        <v>0</v>
      </c>
      <c r="J9" s="56">
        <v>0</v>
      </c>
      <c r="K9" s="56">
        <v>0</v>
      </c>
      <c r="L9" s="10"/>
      <c r="M9" s="26"/>
      <c r="N9" s="45"/>
    </row>
    <row r="10" spans="2:14" s="5" customFormat="1" ht="57" customHeight="1" x14ac:dyDescent="0.3">
      <c r="B10" s="13"/>
      <c r="C10" s="108"/>
      <c r="D10" s="100"/>
      <c r="E10" s="45" t="s">
        <v>64</v>
      </c>
      <c r="F10" s="33">
        <v>70644.795450000005</v>
      </c>
      <c r="G10" s="33">
        <v>0</v>
      </c>
      <c r="H10" s="33">
        <v>0</v>
      </c>
      <c r="I10" s="38">
        <v>0</v>
      </c>
      <c r="J10" s="36">
        <v>0</v>
      </c>
      <c r="K10" s="36">
        <v>0</v>
      </c>
      <c r="L10" s="10"/>
      <c r="M10" s="26"/>
      <c r="N10" s="45"/>
    </row>
    <row r="11" spans="2:14" s="5" customFormat="1" ht="57.75" customHeight="1" x14ac:dyDescent="0.3">
      <c r="B11" s="13"/>
      <c r="C11" s="108"/>
      <c r="D11" s="103"/>
      <c r="E11" s="61" t="s">
        <v>65</v>
      </c>
      <c r="F11" s="62">
        <v>47054</v>
      </c>
      <c r="G11" s="62">
        <v>0</v>
      </c>
      <c r="H11" s="62">
        <v>450.64039100000002</v>
      </c>
      <c r="I11" s="63">
        <v>0</v>
      </c>
      <c r="J11" s="64">
        <v>0.95770899604709481</v>
      </c>
      <c r="K11" s="64">
        <v>0</v>
      </c>
      <c r="L11" s="10"/>
      <c r="M11" s="26"/>
      <c r="N11" s="45"/>
    </row>
    <row r="12" spans="2:14" s="5" customFormat="1" ht="72" customHeight="1" x14ac:dyDescent="0.3">
      <c r="B12" s="13"/>
      <c r="C12" s="108"/>
      <c r="D12" s="65" t="s">
        <v>17</v>
      </c>
      <c r="E12" s="66" t="s">
        <v>66</v>
      </c>
      <c r="F12" s="67">
        <v>9000</v>
      </c>
      <c r="G12" s="67">
        <v>0</v>
      </c>
      <c r="H12" s="67">
        <v>0</v>
      </c>
      <c r="I12" s="68">
        <v>0</v>
      </c>
      <c r="J12" s="69">
        <v>0</v>
      </c>
      <c r="K12" s="69">
        <v>0</v>
      </c>
      <c r="L12" s="10"/>
      <c r="M12" s="26"/>
      <c r="N12" s="45"/>
    </row>
    <row r="13" spans="2:14" s="5" customFormat="1" ht="59.25" customHeight="1" x14ac:dyDescent="0.3">
      <c r="B13" s="13"/>
      <c r="C13" s="108"/>
      <c r="D13" s="100" t="s">
        <v>18</v>
      </c>
      <c r="E13" s="45" t="s">
        <v>67</v>
      </c>
      <c r="F13" s="33">
        <v>1200</v>
      </c>
      <c r="G13" s="33">
        <v>0</v>
      </c>
      <c r="H13" s="33">
        <v>0</v>
      </c>
      <c r="I13" s="33">
        <v>0</v>
      </c>
      <c r="J13" s="36">
        <v>0</v>
      </c>
      <c r="K13" s="36">
        <v>0</v>
      </c>
      <c r="L13" s="10"/>
      <c r="M13" s="26"/>
      <c r="N13" s="45"/>
    </row>
    <row r="14" spans="2:14" s="5" customFormat="1" ht="47.25" customHeight="1" x14ac:dyDescent="0.3">
      <c r="B14" s="13"/>
      <c r="C14" s="108"/>
      <c r="D14" s="100"/>
      <c r="E14" s="45" t="s">
        <v>68</v>
      </c>
      <c r="F14" s="33">
        <v>4000</v>
      </c>
      <c r="G14" s="33">
        <v>0</v>
      </c>
      <c r="H14" s="33">
        <v>0</v>
      </c>
      <c r="I14" s="33">
        <v>0</v>
      </c>
      <c r="J14" s="36">
        <v>0</v>
      </c>
      <c r="K14" s="36">
        <v>0</v>
      </c>
      <c r="L14" s="10"/>
      <c r="M14" s="26"/>
      <c r="N14" s="45"/>
    </row>
    <row r="15" spans="2:14" s="5" customFormat="1" ht="46.8" x14ac:dyDescent="0.3">
      <c r="B15" s="13"/>
      <c r="C15" s="109"/>
      <c r="D15" s="113"/>
      <c r="E15" s="50" t="s">
        <v>69</v>
      </c>
      <c r="F15" s="51">
        <v>11712</v>
      </c>
      <c r="G15" s="51">
        <v>0</v>
      </c>
      <c r="H15" s="51">
        <v>11097.49494</v>
      </c>
      <c r="I15" s="52">
        <v>0</v>
      </c>
      <c r="J15" s="53">
        <v>94.753201331967219</v>
      </c>
      <c r="K15" s="53">
        <v>0</v>
      </c>
      <c r="L15" s="10"/>
      <c r="M15" s="26"/>
      <c r="N15" s="45"/>
    </row>
    <row r="16" spans="2:14" s="5" customFormat="1" ht="60" customHeight="1" x14ac:dyDescent="0.3">
      <c r="B16" s="13"/>
      <c r="C16" s="107" t="s">
        <v>19</v>
      </c>
      <c r="D16" s="102" t="s">
        <v>20</v>
      </c>
      <c r="E16" s="54" t="s">
        <v>70</v>
      </c>
      <c r="F16" s="55">
        <v>1744827.492541</v>
      </c>
      <c r="G16" s="55">
        <v>0</v>
      </c>
      <c r="H16" s="55">
        <v>0</v>
      </c>
      <c r="I16" s="55">
        <v>0</v>
      </c>
      <c r="J16" s="56">
        <v>0</v>
      </c>
      <c r="K16" s="56">
        <v>0</v>
      </c>
      <c r="L16" s="10"/>
      <c r="M16" s="26"/>
      <c r="N16" s="45"/>
    </row>
    <row r="17" spans="2:14" s="5" customFormat="1" ht="57.75" customHeight="1" x14ac:dyDescent="0.3">
      <c r="B17" s="13"/>
      <c r="C17" s="108"/>
      <c r="D17" s="100"/>
      <c r="E17" s="45" t="s">
        <v>71</v>
      </c>
      <c r="F17" s="33">
        <v>127673</v>
      </c>
      <c r="G17" s="33">
        <v>0</v>
      </c>
      <c r="H17" s="33">
        <v>0</v>
      </c>
      <c r="I17" s="33">
        <v>0</v>
      </c>
      <c r="J17" s="36">
        <v>0</v>
      </c>
      <c r="K17" s="36">
        <v>0</v>
      </c>
      <c r="L17" s="10"/>
      <c r="M17" s="26"/>
      <c r="N17" s="45"/>
    </row>
    <row r="18" spans="2:14" s="5" customFormat="1" ht="41.25" customHeight="1" x14ac:dyDescent="0.3">
      <c r="B18" s="13"/>
      <c r="C18" s="108"/>
      <c r="D18" s="99" t="s">
        <v>17</v>
      </c>
      <c r="E18" s="70" t="s">
        <v>72</v>
      </c>
      <c r="F18" s="71">
        <v>88312.718676999997</v>
      </c>
      <c r="G18" s="71">
        <v>0</v>
      </c>
      <c r="H18" s="71">
        <v>21522.301579430001</v>
      </c>
      <c r="I18" s="71">
        <v>0</v>
      </c>
      <c r="J18" s="72">
        <v>24.370557154000547</v>
      </c>
      <c r="K18" s="72">
        <v>0</v>
      </c>
      <c r="L18" s="10"/>
      <c r="M18" s="26"/>
      <c r="N18" s="45"/>
    </row>
    <row r="19" spans="2:14" s="5" customFormat="1" ht="49.5" customHeight="1" x14ac:dyDescent="0.3">
      <c r="B19" s="13"/>
      <c r="C19" s="108"/>
      <c r="D19" s="100"/>
      <c r="E19" s="45" t="s">
        <v>73</v>
      </c>
      <c r="F19" s="33">
        <v>110230</v>
      </c>
      <c r="G19" s="33">
        <v>0</v>
      </c>
      <c r="H19" s="33">
        <v>54589.700861830002</v>
      </c>
      <c r="I19" s="33">
        <v>0</v>
      </c>
      <c r="J19" s="36">
        <v>49.523451748008711</v>
      </c>
      <c r="K19" s="36">
        <v>0</v>
      </c>
      <c r="L19" s="10"/>
      <c r="M19" s="26"/>
      <c r="N19" s="45"/>
    </row>
    <row r="20" spans="2:14" s="5" customFormat="1" ht="58.5" customHeight="1" x14ac:dyDescent="0.3">
      <c r="B20" s="13"/>
      <c r="C20" s="108"/>
      <c r="D20" s="100"/>
      <c r="E20" s="45" t="s">
        <v>74</v>
      </c>
      <c r="F20" s="33">
        <v>135280</v>
      </c>
      <c r="G20" s="33">
        <v>0</v>
      </c>
      <c r="H20" s="33">
        <v>61719.746744399999</v>
      </c>
      <c r="I20" s="33">
        <v>0</v>
      </c>
      <c r="J20" s="36">
        <v>45.623703980189234</v>
      </c>
      <c r="K20" s="36">
        <v>0</v>
      </c>
      <c r="L20" s="10"/>
      <c r="M20" s="26"/>
      <c r="N20" s="45"/>
    </row>
    <row r="21" spans="2:14" s="5" customFormat="1" ht="69.75" customHeight="1" x14ac:dyDescent="0.3">
      <c r="B21" s="13"/>
      <c r="C21" s="108"/>
      <c r="D21" s="114"/>
      <c r="E21" s="73" t="s">
        <v>75</v>
      </c>
      <c r="F21" s="74">
        <v>41294.008177999996</v>
      </c>
      <c r="G21" s="74">
        <v>0</v>
      </c>
      <c r="H21" s="74">
        <v>169.208213</v>
      </c>
      <c r="I21" s="75">
        <v>0</v>
      </c>
      <c r="J21" s="76">
        <v>0.40976456504444686</v>
      </c>
      <c r="K21" s="76">
        <v>0</v>
      </c>
      <c r="L21" s="10"/>
      <c r="M21" s="26"/>
      <c r="N21" s="45"/>
    </row>
    <row r="22" spans="2:14" s="5" customFormat="1" ht="45.75" customHeight="1" x14ac:dyDescent="0.3">
      <c r="B22" s="13"/>
      <c r="C22" s="108"/>
      <c r="D22" s="100" t="s">
        <v>18</v>
      </c>
      <c r="E22" s="45" t="s">
        <v>76</v>
      </c>
      <c r="F22" s="33">
        <v>778</v>
      </c>
      <c r="G22" s="33">
        <v>0</v>
      </c>
      <c r="H22" s="33">
        <v>0</v>
      </c>
      <c r="I22" s="37">
        <v>0</v>
      </c>
      <c r="J22" s="36">
        <v>0</v>
      </c>
      <c r="K22" s="36">
        <v>0</v>
      </c>
      <c r="L22" s="10"/>
      <c r="M22" s="26"/>
      <c r="N22" s="45"/>
    </row>
    <row r="23" spans="2:14" s="5" customFormat="1" ht="79.5" customHeight="1" x14ac:dyDescent="0.3">
      <c r="B23" s="13"/>
      <c r="C23" s="109"/>
      <c r="D23" s="113"/>
      <c r="E23" s="50" t="s">
        <v>77</v>
      </c>
      <c r="F23" s="51">
        <v>2123</v>
      </c>
      <c r="G23" s="51">
        <v>0</v>
      </c>
      <c r="H23" s="51">
        <v>418.36189899999999</v>
      </c>
      <c r="I23" s="57">
        <v>0</v>
      </c>
      <c r="J23" s="53">
        <v>19.706165756005653</v>
      </c>
      <c r="K23" s="53">
        <v>0</v>
      </c>
      <c r="L23" s="10"/>
      <c r="M23" s="26"/>
      <c r="N23" s="45"/>
    </row>
    <row r="24" spans="2:14" s="5" customFormat="1" ht="60" customHeight="1" x14ac:dyDescent="0.3">
      <c r="B24" s="13"/>
      <c r="C24" s="107" t="s">
        <v>21</v>
      </c>
      <c r="D24" s="25"/>
      <c r="E24" s="54" t="s">
        <v>78</v>
      </c>
      <c r="F24" s="55">
        <v>5000</v>
      </c>
      <c r="G24" s="55">
        <v>0</v>
      </c>
      <c r="H24" s="55">
        <v>572.00215800000001</v>
      </c>
      <c r="I24" s="58">
        <v>0</v>
      </c>
      <c r="J24" s="56">
        <v>11.44004316</v>
      </c>
      <c r="K24" s="56">
        <v>0</v>
      </c>
      <c r="L24" s="10"/>
      <c r="M24" s="26"/>
      <c r="N24" s="45"/>
    </row>
    <row r="25" spans="2:14" s="5" customFormat="1" ht="45.75" customHeight="1" x14ac:dyDescent="0.3">
      <c r="B25" s="13"/>
      <c r="C25" s="108"/>
      <c r="D25" s="23"/>
      <c r="E25" s="45" t="s">
        <v>79</v>
      </c>
      <c r="F25" s="33">
        <v>1000</v>
      </c>
      <c r="G25" s="33">
        <v>0</v>
      </c>
      <c r="H25" s="33">
        <v>0</v>
      </c>
      <c r="I25" s="38">
        <v>0</v>
      </c>
      <c r="J25" s="36">
        <v>0</v>
      </c>
      <c r="K25" s="36">
        <v>0</v>
      </c>
      <c r="L25" s="10"/>
      <c r="M25" s="26"/>
      <c r="N25" s="45"/>
    </row>
    <row r="26" spans="2:14" s="5" customFormat="1" ht="62.25" customHeight="1" x14ac:dyDescent="0.3">
      <c r="B26" s="13"/>
      <c r="C26" s="108"/>
      <c r="D26" s="23"/>
      <c r="E26" s="45" t="s">
        <v>80</v>
      </c>
      <c r="F26" s="33">
        <v>1300</v>
      </c>
      <c r="G26" s="33">
        <v>0</v>
      </c>
      <c r="H26" s="33">
        <v>0</v>
      </c>
      <c r="I26" s="33">
        <v>0</v>
      </c>
      <c r="J26" s="36">
        <v>0</v>
      </c>
      <c r="K26" s="36">
        <v>0</v>
      </c>
      <c r="L26" s="10"/>
      <c r="M26" s="26"/>
      <c r="N26" s="45"/>
    </row>
    <row r="27" spans="2:14" s="5" customFormat="1" ht="43.5" customHeight="1" x14ac:dyDescent="0.3">
      <c r="B27" s="13"/>
      <c r="C27" s="108"/>
      <c r="D27" s="23"/>
      <c r="E27" s="45" t="s">
        <v>81</v>
      </c>
      <c r="F27" s="33">
        <v>8000</v>
      </c>
      <c r="G27" s="33">
        <v>0</v>
      </c>
      <c r="H27" s="33">
        <v>0</v>
      </c>
      <c r="I27" s="38">
        <v>0</v>
      </c>
      <c r="J27" s="36">
        <v>0</v>
      </c>
      <c r="K27" s="36">
        <v>0</v>
      </c>
      <c r="L27" s="10"/>
      <c r="M27" s="26"/>
      <c r="N27" s="45"/>
    </row>
    <row r="28" spans="2:14" s="5" customFormat="1" ht="59.25" customHeight="1" x14ac:dyDescent="0.3">
      <c r="B28" s="13"/>
      <c r="C28" s="108"/>
      <c r="D28" s="23"/>
      <c r="E28" s="45" t="s">
        <v>82</v>
      </c>
      <c r="F28" s="33">
        <v>4000</v>
      </c>
      <c r="G28" s="33">
        <v>0</v>
      </c>
      <c r="H28" s="33">
        <v>33.234667000000002</v>
      </c>
      <c r="I28" s="38">
        <v>0</v>
      </c>
      <c r="J28" s="36">
        <v>0.83086667500000011</v>
      </c>
      <c r="K28" s="36">
        <v>0</v>
      </c>
      <c r="L28" s="10"/>
      <c r="M28" s="26"/>
      <c r="N28" s="45"/>
    </row>
    <row r="29" spans="2:14" s="5" customFormat="1" ht="73.5" customHeight="1" x14ac:dyDescent="0.3">
      <c r="B29" s="13"/>
      <c r="C29" s="108"/>
      <c r="D29" s="14"/>
      <c r="E29" s="45" t="s">
        <v>83</v>
      </c>
      <c r="F29" s="32">
        <v>4500</v>
      </c>
      <c r="G29" s="33">
        <v>0</v>
      </c>
      <c r="H29" s="32">
        <v>334.07703400000003</v>
      </c>
      <c r="I29" s="39">
        <v>0</v>
      </c>
      <c r="J29" s="36">
        <v>7.4239340888888892</v>
      </c>
      <c r="K29" s="36">
        <v>0</v>
      </c>
      <c r="L29" s="10"/>
      <c r="M29" s="26"/>
      <c r="N29" s="45"/>
    </row>
    <row r="30" spans="2:14" s="5" customFormat="1" ht="58.5" customHeight="1" x14ac:dyDescent="0.3">
      <c r="B30" s="13"/>
      <c r="C30" s="108"/>
      <c r="D30" s="17"/>
      <c r="E30" s="45" t="s">
        <v>84</v>
      </c>
      <c r="F30" s="32">
        <v>2124</v>
      </c>
      <c r="G30" s="33">
        <v>0</v>
      </c>
      <c r="H30" s="32">
        <v>168.82880843000001</v>
      </c>
      <c r="I30" s="39">
        <v>0</v>
      </c>
      <c r="J30" s="36">
        <v>7.9486256322975528</v>
      </c>
      <c r="K30" s="36">
        <v>0</v>
      </c>
      <c r="L30" s="10"/>
      <c r="M30" s="26"/>
      <c r="N30" s="45"/>
    </row>
    <row r="31" spans="2:14" s="5" customFormat="1" ht="68.25" customHeight="1" x14ac:dyDescent="0.3">
      <c r="B31" s="13"/>
      <c r="C31" s="109"/>
      <c r="D31" s="22"/>
      <c r="E31" s="50" t="s">
        <v>85</v>
      </c>
      <c r="F31" s="59">
        <v>30749.121289999999</v>
      </c>
      <c r="G31" s="51">
        <v>0</v>
      </c>
      <c r="H31" s="59">
        <v>914.96316899999999</v>
      </c>
      <c r="I31" s="60">
        <v>95.035692999999995</v>
      </c>
      <c r="J31" s="53">
        <v>2.9755750103257665</v>
      </c>
      <c r="K31" s="53">
        <v>0.30906799613459784</v>
      </c>
      <c r="L31" s="10"/>
      <c r="M31" s="26"/>
      <c r="N31" s="45"/>
    </row>
    <row r="32" spans="2:14" s="5" customFormat="1" ht="68.25" customHeight="1" x14ac:dyDescent="0.3">
      <c r="B32" s="13"/>
      <c r="C32" s="110" t="s">
        <v>22</v>
      </c>
      <c r="D32" s="102"/>
      <c r="E32" s="54" t="s">
        <v>86</v>
      </c>
      <c r="F32" s="55">
        <v>1380</v>
      </c>
      <c r="G32" s="55">
        <v>0</v>
      </c>
      <c r="H32" s="55">
        <v>0</v>
      </c>
      <c r="I32" s="58">
        <v>0</v>
      </c>
      <c r="J32" s="56">
        <v>0</v>
      </c>
      <c r="K32" s="56">
        <v>0</v>
      </c>
      <c r="L32" s="10"/>
      <c r="M32" s="26"/>
      <c r="N32" s="45"/>
    </row>
    <row r="33" spans="2:14 16384:16384" s="5" customFormat="1" ht="46.5" customHeight="1" x14ac:dyDescent="0.3">
      <c r="B33" s="13"/>
      <c r="C33" s="111"/>
      <c r="D33" s="100"/>
      <c r="E33" s="45" t="s">
        <v>87</v>
      </c>
      <c r="F33" s="33">
        <v>2611</v>
      </c>
      <c r="G33" s="33">
        <v>0</v>
      </c>
      <c r="H33" s="33">
        <v>2.8953229999999999</v>
      </c>
      <c r="I33" s="38">
        <v>0</v>
      </c>
      <c r="J33" s="36">
        <v>0.1108894293374186</v>
      </c>
      <c r="K33" s="36">
        <v>0</v>
      </c>
      <c r="L33" s="10"/>
      <c r="M33" s="26"/>
      <c r="N33" s="45"/>
    </row>
    <row r="34" spans="2:14 16384:16384" s="5" customFormat="1" ht="68.25" customHeight="1" x14ac:dyDescent="0.3">
      <c r="B34" s="13"/>
      <c r="C34" s="111"/>
      <c r="D34" s="100"/>
      <c r="E34" s="45" t="s">
        <v>88</v>
      </c>
      <c r="F34" s="33">
        <v>3803</v>
      </c>
      <c r="G34" s="33">
        <v>0</v>
      </c>
      <c r="H34" s="33">
        <v>0</v>
      </c>
      <c r="I34" s="38">
        <v>0</v>
      </c>
      <c r="J34" s="36">
        <v>0</v>
      </c>
      <c r="K34" s="36">
        <v>0</v>
      </c>
      <c r="L34" s="10"/>
      <c r="M34" s="26"/>
      <c r="N34" s="45"/>
    </row>
    <row r="35" spans="2:14 16384:16384" s="5" customFormat="1" ht="71.25" customHeight="1" x14ac:dyDescent="0.3">
      <c r="B35" s="13"/>
      <c r="C35" s="112"/>
      <c r="D35" s="113"/>
      <c r="E35" s="50" t="s">
        <v>89</v>
      </c>
      <c r="F35" s="51">
        <v>5560</v>
      </c>
      <c r="G35" s="51">
        <v>0</v>
      </c>
      <c r="H35" s="51">
        <v>687.22208699999999</v>
      </c>
      <c r="I35" s="52">
        <v>0</v>
      </c>
      <c r="J35" s="53">
        <v>12.360109478417266</v>
      </c>
      <c r="K35" s="53">
        <v>0</v>
      </c>
      <c r="L35" s="10"/>
      <c r="M35" s="26"/>
      <c r="N35" s="45"/>
    </row>
    <row r="36" spans="2:14 16384:16384" s="5" customFormat="1" ht="69.75" customHeight="1" x14ac:dyDescent="0.3">
      <c r="B36" s="13"/>
      <c r="C36" s="108" t="s">
        <v>23</v>
      </c>
      <c r="D36" s="17"/>
      <c r="E36" s="45" t="s">
        <v>90</v>
      </c>
      <c r="F36" s="32">
        <v>3000</v>
      </c>
      <c r="G36" s="33">
        <v>0</v>
      </c>
      <c r="H36" s="32">
        <v>922.28961400000003</v>
      </c>
      <c r="I36" s="34">
        <v>0</v>
      </c>
      <c r="J36" s="35">
        <v>30.742987133333333</v>
      </c>
      <c r="K36" s="36">
        <v>0</v>
      </c>
      <c r="L36" s="10"/>
      <c r="M36" s="26"/>
      <c r="N36" s="45"/>
      <c r="XFD36" s="5">
        <f>+J36*100</f>
        <v>3074.2987133333331</v>
      </c>
    </row>
    <row r="37" spans="2:14 16384:16384" s="5" customFormat="1" ht="57" customHeight="1" x14ac:dyDescent="0.3">
      <c r="B37" s="13"/>
      <c r="C37" s="108"/>
      <c r="D37" s="17"/>
      <c r="E37" s="45" t="s">
        <v>91</v>
      </c>
      <c r="F37" s="33">
        <v>1700</v>
      </c>
      <c r="G37" s="33">
        <v>0</v>
      </c>
      <c r="H37" s="33">
        <v>681.32861349999996</v>
      </c>
      <c r="I37" s="37">
        <v>0</v>
      </c>
      <c r="J37" s="36">
        <v>40.078153735294116</v>
      </c>
      <c r="K37" s="36">
        <v>0</v>
      </c>
      <c r="L37" s="10"/>
      <c r="M37" s="26"/>
      <c r="N37" s="45"/>
    </row>
    <row r="38" spans="2:14 16384:16384" s="5" customFormat="1" ht="50.25" customHeight="1" x14ac:dyDescent="0.3">
      <c r="B38" s="13"/>
      <c r="C38" s="108"/>
      <c r="D38" s="17"/>
      <c r="E38" s="45" t="s">
        <v>24</v>
      </c>
      <c r="F38" s="32">
        <v>1965</v>
      </c>
      <c r="G38" s="33">
        <v>0</v>
      </c>
      <c r="H38" s="32">
        <v>365.08916599999998</v>
      </c>
      <c r="I38" s="34">
        <v>0</v>
      </c>
      <c r="J38" s="35">
        <v>18.579601323155217</v>
      </c>
      <c r="K38" s="36">
        <v>0</v>
      </c>
      <c r="L38" s="10"/>
      <c r="M38" s="26"/>
      <c r="N38" s="45"/>
    </row>
    <row r="39" spans="2:14 16384:16384" s="5" customFormat="1" ht="60.75" customHeight="1" x14ac:dyDescent="0.3">
      <c r="B39" s="13"/>
      <c r="C39" s="108"/>
      <c r="D39" s="17"/>
      <c r="E39" s="45" t="s">
        <v>92</v>
      </c>
      <c r="F39" s="32">
        <v>458.92788000000002</v>
      </c>
      <c r="G39" s="33">
        <v>0</v>
      </c>
      <c r="H39" s="32">
        <v>0</v>
      </c>
      <c r="I39" s="34">
        <v>0</v>
      </c>
      <c r="J39" s="35">
        <v>0</v>
      </c>
      <c r="K39" s="36">
        <v>0</v>
      </c>
      <c r="L39" s="10"/>
      <c r="M39" s="26"/>
      <c r="N39" s="45"/>
    </row>
    <row r="40" spans="2:14 16384:16384" s="5" customFormat="1" ht="66" customHeight="1" x14ac:dyDescent="0.3">
      <c r="B40" s="13"/>
      <c r="C40" s="108"/>
      <c r="D40" s="14"/>
      <c r="E40" s="45" t="s">
        <v>93</v>
      </c>
      <c r="F40" s="33">
        <v>1204</v>
      </c>
      <c r="G40" s="33">
        <v>0</v>
      </c>
      <c r="H40" s="33">
        <v>261.297167</v>
      </c>
      <c r="I40" s="37">
        <v>0</v>
      </c>
      <c r="J40" s="36">
        <v>21.702422508305649</v>
      </c>
      <c r="K40" s="36">
        <v>0</v>
      </c>
      <c r="L40" s="10"/>
      <c r="M40" s="26"/>
      <c r="N40" s="45"/>
    </row>
    <row r="41" spans="2:14 16384:16384" s="5" customFormat="1" ht="78.75" customHeight="1" x14ac:dyDescent="0.3">
      <c r="B41" s="13"/>
      <c r="C41" s="108"/>
      <c r="D41" s="14"/>
      <c r="E41" s="45" t="s">
        <v>94</v>
      </c>
      <c r="F41" s="33">
        <v>2000</v>
      </c>
      <c r="G41" s="33">
        <v>0</v>
      </c>
      <c r="H41" s="33">
        <v>0</v>
      </c>
      <c r="I41" s="37">
        <v>0</v>
      </c>
      <c r="J41" s="36">
        <v>0</v>
      </c>
      <c r="K41" s="36">
        <v>0</v>
      </c>
      <c r="L41" s="10"/>
      <c r="M41" s="26"/>
      <c r="N41" s="45"/>
    </row>
    <row r="42" spans="2:14 16384:16384" s="5" customFormat="1" ht="51" customHeight="1" x14ac:dyDescent="0.3">
      <c r="B42" s="13"/>
      <c r="C42" s="108"/>
      <c r="D42" s="14"/>
      <c r="E42" s="45" t="s">
        <v>95</v>
      </c>
      <c r="F42" s="33">
        <v>1150</v>
      </c>
      <c r="G42" s="33">
        <v>0</v>
      </c>
      <c r="H42" s="33">
        <v>57.317877000000003</v>
      </c>
      <c r="I42" s="37">
        <v>0</v>
      </c>
      <c r="J42" s="36">
        <v>4.9841632173913046</v>
      </c>
      <c r="K42" s="36">
        <v>0</v>
      </c>
      <c r="L42" s="10"/>
      <c r="M42" s="26"/>
      <c r="N42" s="45"/>
    </row>
    <row r="43" spans="2:14 16384:16384" s="5" customFormat="1" ht="87.75" customHeight="1" x14ac:dyDescent="0.3">
      <c r="B43" s="13"/>
      <c r="C43" s="108"/>
      <c r="D43" s="23"/>
      <c r="E43" s="45" t="s">
        <v>96</v>
      </c>
      <c r="F43" s="33">
        <v>5004</v>
      </c>
      <c r="G43" s="33">
        <v>5004</v>
      </c>
      <c r="H43" s="33">
        <v>0</v>
      </c>
      <c r="I43" s="37">
        <v>0</v>
      </c>
      <c r="J43" s="36">
        <v>0</v>
      </c>
      <c r="K43" s="36">
        <v>0</v>
      </c>
      <c r="L43" s="10"/>
      <c r="M43" s="26"/>
      <c r="N43" s="45"/>
    </row>
    <row r="44" spans="2:14 16384:16384" s="5" customFormat="1" ht="58.5" customHeight="1" x14ac:dyDescent="0.3">
      <c r="B44" s="13"/>
      <c r="C44" s="108"/>
      <c r="D44" s="17"/>
      <c r="E44" s="45" t="s">
        <v>97</v>
      </c>
      <c r="F44" s="33">
        <v>603</v>
      </c>
      <c r="G44" s="33">
        <v>0</v>
      </c>
      <c r="H44" s="33">
        <v>0</v>
      </c>
      <c r="I44" s="37">
        <v>0</v>
      </c>
      <c r="J44" s="36">
        <v>0</v>
      </c>
      <c r="K44" s="36">
        <v>0</v>
      </c>
      <c r="L44" s="10"/>
      <c r="M44" s="26"/>
      <c r="N44" s="45"/>
    </row>
    <row r="45" spans="2:14 16384:16384" s="1" customFormat="1" x14ac:dyDescent="0.3">
      <c r="B45" s="12"/>
      <c r="C45" s="47"/>
      <c r="D45" s="15"/>
      <c r="E45" s="49" t="s">
        <v>98</v>
      </c>
      <c r="F45" s="30">
        <v>2890596.2685659998</v>
      </c>
      <c r="G45" s="30">
        <v>5004</v>
      </c>
      <c r="H45" s="30">
        <v>154968.00031259001</v>
      </c>
      <c r="I45" s="30">
        <v>95.035692999999995</v>
      </c>
      <c r="J45" s="31">
        <v>5.3611084328102425</v>
      </c>
      <c r="K45" s="31">
        <v>3.2877539500577291E-3</v>
      </c>
      <c r="L45" s="11"/>
      <c r="M45" s="26"/>
      <c r="N45" s="77"/>
    </row>
    <row r="46" spans="2:14 16384:16384" ht="16.5" customHeight="1" x14ac:dyDescent="0.3">
      <c r="B46" s="12"/>
      <c r="E46" s="40"/>
      <c r="F46" s="41"/>
      <c r="G46" s="41"/>
      <c r="H46" s="41"/>
      <c r="I46" s="41"/>
      <c r="J46" s="42">
        <v>0</v>
      </c>
      <c r="K46" s="42">
        <v>0</v>
      </c>
      <c r="L46" s="11"/>
      <c r="M46" s="26"/>
      <c r="N46" s="40"/>
    </row>
    <row r="47" spans="2:14 16384:16384" x14ac:dyDescent="0.3">
      <c r="B47" s="12"/>
      <c r="E47" s="40"/>
      <c r="F47" s="41"/>
      <c r="G47" s="41"/>
      <c r="H47" s="41"/>
      <c r="I47" s="41"/>
      <c r="J47" s="42">
        <v>0</v>
      </c>
      <c r="K47" s="42">
        <v>0</v>
      </c>
      <c r="L47" s="11"/>
      <c r="M47" s="26"/>
      <c r="N47" s="40"/>
    </row>
    <row r="48" spans="2:14 16384:16384" s="1" customFormat="1" ht="24.75" customHeight="1" x14ac:dyDescent="0.45">
      <c r="B48" s="12"/>
      <c r="C48" s="104"/>
      <c r="D48" s="104"/>
      <c r="E48" s="104" t="s">
        <v>13</v>
      </c>
      <c r="F48" s="105" t="s">
        <v>54</v>
      </c>
      <c r="G48" s="105"/>
      <c r="H48" s="105"/>
      <c r="I48" s="105"/>
      <c r="J48" s="106" t="s">
        <v>55</v>
      </c>
      <c r="K48" s="106"/>
      <c r="L48" s="9" t="s">
        <v>56</v>
      </c>
      <c r="M48" s="18"/>
    </row>
    <row r="49" spans="2:14" s="1" customFormat="1" ht="80.25" customHeight="1" x14ac:dyDescent="0.45">
      <c r="B49" s="12"/>
      <c r="C49" s="104"/>
      <c r="D49" s="104"/>
      <c r="E49" s="104"/>
      <c r="F49" s="24" t="s">
        <v>57</v>
      </c>
      <c r="G49" s="24" t="s">
        <v>58</v>
      </c>
      <c r="H49" s="24" t="s">
        <v>59</v>
      </c>
      <c r="I49" s="24" t="s">
        <v>60</v>
      </c>
      <c r="J49" s="28" t="s">
        <v>61</v>
      </c>
      <c r="K49" s="28" t="s">
        <v>62</v>
      </c>
      <c r="L49" s="8"/>
      <c r="M49" s="18"/>
    </row>
    <row r="50" spans="2:14" ht="68.25" customHeight="1" x14ac:dyDescent="0.3">
      <c r="B50" s="12"/>
      <c r="C50" s="79"/>
      <c r="D50" s="23"/>
      <c r="E50" s="45" t="s">
        <v>99</v>
      </c>
      <c r="F50" s="33">
        <v>218750</v>
      </c>
      <c r="G50" s="33">
        <v>0</v>
      </c>
      <c r="H50" s="33">
        <v>4662.5813410000001</v>
      </c>
      <c r="I50" s="37">
        <v>0</v>
      </c>
      <c r="J50" s="36">
        <v>2.1314657558857144</v>
      </c>
      <c r="K50" s="36">
        <v>0</v>
      </c>
      <c r="L50" s="11"/>
      <c r="M50" s="26"/>
      <c r="N50" s="45"/>
    </row>
    <row r="51" spans="2:14" ht="68.25" customHeight="1" x14ac:dyDescent="0.3">
      <c r="B51" s="12"/>
      <c r="C51" s="79"/>
      <c r="D51" s="23"/>
      <c r="E51" s="45" t="s">
        <v>100</v>
      </c>
      <c r="F51" s="33">
        <v>35000</v>
      </c>
      <c r="G51" s="33">
        <v>0</v>
      </c>
      <c r="H51" s="38">
        <v>4.0013430000000003</v>
      </c>
      <c r="I51" s="37">
        <v>0</v>
      </c>
      <c r="J51" s="36">
        <v>1.1432408571428573E-2</v>
      </c>
      <c r="K51" s="36">
        <v>0</v>
      </c>
      <c r="L51" s="11"/>
      <c r="M51" s="26"/>
      <c r="N51" s="45"/>
    </row>
    <row r="52" spans="2:14" ht="68.25" customHeight="1" x14ac:dyDescent="0.3">
      <c r="B52" s="12"/>
      <c r="C52" s="79"/>
      <c r="D52" s="23"/>
      <c r="E52" s="45" t="s">
        <v>101</v>
      </c>
      <c r="F52" s="33">
        <v>18977.416938999999</v>
      </c>
      <c r="G52" s="33">
        <v>0</v>
      </c>
      <c r="H52" s="33">
        <v>0</v>
      </c>
      <c r="I52" s="37">
        <v>0</v>
      </c>
      <c r="J52" s="36">
        <v>0</v>
      </c>
      <c r="K52" s="36">
        <v>0</v>
      </c>
      <c r="L52" s="11"/>
      <c r="M52" s="26"/>
      <c r="N52" s="45"/>
    </row>
    <row r="53" spans="2:14" ht="68.25" customHeight="1" x14ac:dyDescent="0.3">
      <c r="B53" s="12"/>
      <c r="C53" s="79"/>
      <c r="D53" s="23"/>
      <c r="E53" s="45" t="s">
        <v>102</v>
      </c>
      <c r="F53" s="33">
        <v>15000</v>
      </c>
      <c r="G53" s="33">
        <v>0</v>
      </c>
      <c r="H53" s="38">
        <v>0</v>
      </c>
      <c r="I53" s="37">
        <v>0</v>
      </c>
      <c r="J53" s="36">
        <v>0</v>
      </c>
      <c r="K53" s="36">
        <v>0</v>
      </c>
      <c r="L53" s="11"/>
      <c r="M53" s="26"/>
      <c r="N53" s="45"/>
    </row>
    <row r="54" spans="2:14" ht="68.25" customHeight="1" x14ac:dyDescent="0.3">
      <c r="B54" s="12"/>
      <c r="C54" s="79"/>
      <c r="D54" s="23"/>
      <c r="E54" s="45" t="s">
        <v>103</v>
      </c>
      <c r="F54" s="33">
        <v>8438.6012859999992</v>
      </c>
      <c r="G54" s="33">
        <v>0</v>
      </c>
      <c r="H54" s="38">
        <v>616.70000000000005</v>
      </c>
      <c r="I54" s="37">
        <v>0</v>
      </c>
      <c r="J54" s="36">
        <v>7.3080831656678908</v>
      </c>
      <c r="K54" s="36">
        <v>0</v>
      </c>
      <c r="L54" s="11"/>
      <c r="M54" s="26"/>
      <c r="N54" s="45"/>
    </row>
    <row r="55" spans="2:14" s="1" customFormat="1" x14ac:dyDescent="0.3">
      <c r="B55" s="12"/>
      <c r="C55" s="47"/>
      <c r="D55" s="15"/>
      <c r="E55" s="49" t="s">
        <v>28</v>
      </c>
      <c r="F55" s="30">
        <v>296166.01822500001</v>
      </c>
      <c r="G55" s="30">
        <v>0</v>
      </c>
      <c r="H55" s="30">
        <v>5283.2826839999998</v>
      </c>
      <c r="I55" s="30">
        <v>0</v>
      </c>
      <c r="J55" s="31">
        <v>1.7838922627464444</v>
      </c>
      <c r="K55" s="31">
        <v>0</v>
      </c>
      <c r="L55" s="11"/>
      <c r="M55" s="26"/>
      <c r="N55" s="77"/>
    </row>
    <row r="56" spans="2:14" x14ac:dyDescent="0.3">
      <c r="B56" s="12"/>
      <c r="E56" s="40"/>
      <c r="F56" s="41"/>
      <c r="G56" s="41"/>
      <c r="H56" s="41"/>
      <c r="I56" s="41"/>
      <c r="J56" s="42">
        <v>0</v>
      </c>
      <c r="K56" s="42">
        <v>0</v>
      </c>
      <c r="L56" s="11"/>
      <c r="M56" s="26"/>
      <c r="N56" s="40"/>
    </row>
    <row r="57" spans="2:14" x14ac:dyDescent="0.3">
      <c r="B57" s="12"/>
      <c r="E57" s="40"/>
      <c r="F57" s="41"/>
      <c r="G57" s="41"/>
      <c r="H57" s="41"/>
      <c r="I57" s="41"/>
      <c r="J57" s="42">
        <v>0</v>
      </c>
      <c r="K57" s="42">
        <v>0</v>
      </c>
      <c r="L57" s="11"/>
      <c r="M57" s="26"/>
      <c r="N57" s="40"/>
    </row>
    <row r="58" spans="2:14" s="1" customFormat="1" ht="24.75" customHeight="1" x14ac:dyDescent="0.45">
      <c r="B58" s="12"/>
      <c r="C58" s="104"/>
      <c r="D58" s="104"/>
      <c r="E58" s="104" t="s">
        <v>13</v>
      </c>
      <c r="F58" s="105" t="s">
        <v>54</v>
      </c>
      <c r="G58" s="105"/>
      <c r="H58" s="105"/>
      <c r="I58" s="105"/>
      <c r="J58" s="106" t="s">
        <v>55</v>
      </c>
      <c r="K58" s="106"/>
      <c r="L58" s="9" t="s">
        <v>56</v>
      </c>
      <c r="M58" s="18"/>
    </row>
    <row r="59" spans="2:14" s="1" customFormat="1" ht="80.25" customHeight="1" x14ac:dyDescent="0.45">
      <c r="B59" s="12"/>
      <c r="C59" s="104"/>
      <c r="D59" s="104"/>
      <c r="E59" s="104"/>
      <c r="F59" s="24" t="s">
        <v>57</v>
      </c>
      <c r="G59" s="24" t="s">
        <v>58</v>
      </c>
      <c r="H59" s="24" t="s">
        <v>59</v>
      </c>
      <c r="I59" s="24" t="s">
        <v>60</v>
      </c>
      <c r="J59" s="28" t="s">
        <v>61</v>
      </c>
      <c r="K59" s="28" t="s">
        <v>62</v>
      </c>
      <c r="L59" s="8"/>
      <c r="M59" s="18"/>
    </row>
    <row r="60" spans="2:14" ht="74.25" customHeight="1" x14ac:dyDescent="0.3">
      <c r="B60" s="12"/>
      <c r="C60" s="79"/>
      <c r="D60" s="80"/>
      <c r="E60" s="45" t="s">
        <v>29</v>
      </c>
      <c r="F60" s="33">
        <v>17929</v>
      </c>
      <c r="G60" s="33">
        <v>0</v>
      </c>
      <c r="H60" s="38">
        <v>1517.8102140000001</v>
      </c>
      <c r="I60" s="37">
        <v>20.925348</v>
      </c>
      <c r="J60" s="36">
        <v>8.4656713369401526</v>
      </c>
      <c r="K60" s="36">
        <v>0.11671229851079257</v>
      </c>
      <c r="L60" s="11"/>
      <c r="M60" s="26"/>
      <c r="N60" s="45"/>
    </row>
    <row r="61" spans="2:14" ht="74.25" customHeight="1" x14ac:dyDescent="0.3">
      <c r="B61" s="12"/>
      <c r="C61" s="79"/>
      <c r="D61" s="80"/>
      <c r="E61" s="45" t="s">
        <v>104</v>
      </c>
      <c r="F61" s="33">
        <v>10000</v>
      </c>
      <c r="G61" s="33">
        <v>0</v>
      </c>
      <c r="H61" s="38">
        <v>2569.322948</v>
      </c>
      <c r="I61" s="37">
        <v>62.107168000000001</v>
      </c>
      <c r="J61" s="36">
        <v>25.693229480000003</v>
      </c>
      <c r="K61" s="36">
        <v>0.62107168000000001</v>
      </c>
      <c r="L61" s="11"/>
      <c r="M61" s="26"/>
      <c r="N61" s="45"/>
    </row>
    <row r="62" spans="2:14" ht="74.25" customHeight="1" x14ac:dyDescent="0.3">
      <c r="B62" s="12"/>
      <c r="C62" s="79"/>
      <c r="D62" s="80"/>
      <c r="E62" s="45" t="s">
        <v>105</v>
      </c>
      <c r="F62" s="33">
        <v>4928.7978919999996</v>
      </c>
      <c r="G62" s="33">
        <v>0</v>
      </c>
      <c r="H62" s="38">
        <v>930.12859600000002</v>
      </c>
      <c r="I62" s="37">
        <v>3.99</v>
      </c>
      <c r="J62" s="36">
        <v>18.871307291980965</v>
      </c>
      <c r="K62" s="36">
        <v>8.0952802030617346E-2</v>
      </c>
      <c r="L62" s="11"/>
      <c r="M62" s="26"/>
      <c r="N62" s="45"/>
    </row>
    <row r="63" spans="2:14" ht="74.25" customHeight="1" x14ac:dyDescent="0.3">
      <c r="B63" s="12"/>
      <c r="C63" s="79"/>
      <c r="D63" s="80"/>
      <c r="E63" s="45" t="s">
        <v>106</v>
      </c>
      <c r="F63" s="33">
        <v>4654.5040250000002</v>
      </c>
      <c r="G63" s="33">
        <v>0</v>
      </c>
      <c r="H63" s="38">
        <v>0</v>
      </c>
      <c r="I63" s="37">
        <v>0</v>
      </c>
      <c r="J63" s="36">
        <v>0</v>
      </c>
      <c r="K63" s="36">
        <v>0</v>
      </c>
      <c r="L63" s="11"/>
      <c r="M63" s="26"/>
      <c r="N63" s="45"/>
    </row>
    <row r="64" spans="2:14" ht="74.25" customHeight="1" x14ac:dyDescent="0.3">
      <c r="B64" s="12"/>
      <c r="C64" s="79"/>
      <c r="D64" s="80"/>
      <c r="E64" s="45" t="s">
        <v>107</v>
      </c>
      <c r="F64" s="33">
        <v>4300</v>
      </c>
      <c r="G64" s="33">
        <v>0</v>
      </c>
      <c r="H64" s="38">
        <v>0</v>
      </c>
      <c r="I64" s="37">
        <v>0</v>
      </c>
      <c r="J64" s="36">
        <v>0</v>
      </c>
      <c r="K64" s="36">
        <v>0</v>
      </c>
      <c r="L64" s="11"/>
      <c r="M64" s="26"/>
      <c r="N64" s="45"/>
    </row>
    <row r="65" spans="2:14" ht="74.25" customHeight="1" x14ac:dyDescent="0.3">
      <c r="B65" s="12"/>
      <c r="C65" s="79"/>
      <c r="D65" s="80"/>
      <c r="E65" s="45" t="s">
        <v>30</v>
      </c>
      <c r="F65" s="33">
        <v>1600</v>
      </c>
      <c r="G65" s="33">
        <v>0</v>
      </c>
      <c r="H65" s="38">
        <v>1119.579</v>
      </c>
      <c r="I65" s="37">
        <v>9.0150000000000006</v>
      </c>
      <c r="J65" s="36">
        <v>69.973687499999997</v>
      </c>
      <c r="K65" s="36">
        <v>0.56343750000000004</v>
      </c>
      <c r="L65" s="11"/>
      <c r="M65" s="26"/>
      <c r="N65" s="45"/>
    </row>
    <row r="66" spans="2:14" ht="74.25" customHeight="1" x14ac:dyDescent="0.3">
      <c r="B66" s="12"/>
      <c r="C66" s="79"/>
      <c r="D66" s="80"/>
      <c r="E66" s="45" t="s">
        <v>108</v>
      </c>
      <c r="F66" s="33">
        <v>1145</v>
      </c>
      <c r="G66" s="33">
        <v>0</v>
      </c>
      <c r="H66" s="38">
        <v>559.65799900000002</v>
      </c>
      <c r="I66" s="37">
        <v>11.417332999999999</v>
      </c>
      <c r="J66" s="36">
        <v>48.878427860262008</v>
      </c>
      <c r="K66" s="36">
        <v>0.99714698689956327</v>
      </c>
      <c r="L66" s="11"/>
      <c r="M66" s="26"/>
      <c r="N66" s="45"/>
    </row>
    <row r="67" spans="2:14" s="1" customFormat="1" x14ac:dyDescent="0.3">
      <c r="B67" s="12"/>
      <c r="C67" s="47"/>
      <c r="D67" s="15"/>
      <c r="E67" s="49" t="s">
        <v>31</v>
      </c>
      <c r="F67" s="30">
        <v>44557.301917000004</v>
      </c>
      <c r="G67" s="30">
        <v>0</v>
      </c>
      <c r="H67" s="30">
        <v>6696.4987569999994</v>
      </c>
      <c r="I67" s="30">
        <v>107.454849</v>
      </c>
      <c r="J67" s="31">
        <v>15.02895927018659</v>
      </c>
      <c r="K67" s="31">
        <v>0.24116103169838166</v>
      </c>
      <c r="L67" s="11"/>
      <c r="M67" s="26"/>
      <c r="N67" s="77"/>
    </row>
    <row r="68" spans="2:14" x14ac:dyDescent="0.3">
      <c r="B68" s="12"/>
      <c r="E68" s="40"/>
      <c r="F68" s="41"/>
      <c r="G68" s="41"/>
      <c r="H68" s="41"/>
      <c r="I68" s="41"/>
      <c r="J68" s="42">
        <v>0</v>
      </c>
      <c r="K68" s="42">
        <v>0</v>
      </c>
      <c r="L68" s="11"/>
      <c r="M68" s="26"/>
      <c r="N68" s="40"/>
    </row>
    <row r="69" spans="2:14" x14ac:dyDescent="0.3">
      <c r="B69" s="12"/>
      <c r="E69" s="40"/>
      <c r="F69" s="41"/>
      <c r="G69" s="41"/>
      <c r="H69" s="41"/>
      <c r="I69" s="41"/>
      <c r="J69" s="42">
        <v>0</v>
      </c>
      <c r="K69" s="42">
        <v>0</v>
      </c>
      <c r="L69" s="11"/>
      <c r="M69" s="26"/>
      <c r="N69" s="40"/>
    </row>
    <row r="70" spans="2:14" s="1" customFormat="1" ht="24.75" customHeight="1" x14ac:dyDescent="0.45">
      <c r="B70" s="12"/>
      <c r="C70" s="104"/>
      <c r="D70" s="104"/>
      <c r="E70" s="104" t="s">
        <v>13</v>
      </c>
      <c r="F70" s="105" t="s">
        <v>54</v>
      </c>
      <c r="G70" s="105"/>
      <c r="H70" s="105"/>
      <c r="I70" s="105"/>
      <c r="J70" s="106" t="s">
        <v>55</v>
      </c>
      <c r="K70" s="106"/>
      <c r="L70" s="9" t="s">
        <v>56</v>
      </c>
      <c r="M70" s="18"/>
    </row>
    <row r="71" spans="2:14" s="1" customFormat="1" ht="80.25" customHeight="1" x14ac:dyDescent="0.45">
      <c r="B71" s="12"/>
      <c r="C71" s="104"/>
      <c r="D71" s="104"/>
      <c r="E71" s="104"/>
      <c r="F71" s="24" t="s">
        <v>57</v>
      </c>
      <c r="G71" s="24" t="s">
        <v>58</v>
      </c>
      <c r="H71" s="24" t="s">
        <v>59</v>
      </c>
      <c r="I71" s="24" t="s">
        <v>60</v>
      </c>
      <c r="J71" s="28" t="s">
        <v>61</v>
      </c>
      <c r="K71" s="28" t="s">
        <v>62</v>
      </c>
      <c r="L71" s="8"/>
      <c r="M71" s="18"/>
    </row>
    <row r="72" spans="2:14" ht="74.25" customHeight="1" x14ac:dyDescent="0.3">
      <c r="B72" s="12"/>
      <c r="C72" s="79"/>
      <c r="D72" s="80"/>
      <c r="E72" s="45" t="s">
        <v>109</v>
      </c>
      <c r="F72" s="33">
        <v>9172.9962720000003</v>
      </c>
      <c r="G72" s="33">
        <v>9172.9962720000003</v>
      </c>
      <c r="H72" s="38">
        <v>0</v>
      </c>
      <c r="I72" s="37">
        <v>0</v>
      </c>
      <c r="J72" s="36">
        <v>0</v>
      </c>
      <c r="K72" s="36">
        <v>0</v>
      </c>
      <c r="L72" s="11"/>
      <c r="M72" s="26"/>
      <c r="N72" s="45"/>
    </row>
    <row r="73" spans="2:14" ht="74.25" customHeight="1" x14ac:dyDescent="0.3">
      <c r="B73" s="12"/>
      <c r="C73" s="79"/>
      <c r="D73" s="80"/>
      <c r="E73" s="45" t="s">
        <v>110</v>
      </c>
      <c r="F73" s="33">
        <v>5790</v>
      </c>
      <c r="G73" s="33">
        <v>0</v>
      </c>
      <c r="H73" s="38">
        <v>145.883838</v>
      </c>
      <c r="I73" s="37">
        <v>0</v>
      </c>
      <c r="J73" s="36">
        <v>2.5195826943005182</v>
      </c>
      <c r="K73" s="36">
        <v>0</v>
      </c>
      <c r="L73" s="11"/>
      <c r="M73" s="26"/>
      <c r="N73" s="45"/>
    </row>
    <row r="74" spans="2:14" ht="74.25" customHeight="1" x14ac:dyDescent="0.3">
      <c r="B74" s="12"/>
      <c r="C74" s="79"/>
      <c r="D74" s="80"/>
      <c r="E74" s="45" t="s">
        <v>111</v>
      </c>
      <c r="F74" s="33">
        <v>462</v>
      </c>
      <c r="G74" s="33">
        <v>0</v>
      </c>
      <c r="H74" s="38">
        <v>14.605869999999999</v>
      </c>
      <c r="I74" s="37">
        <v>0</v>
      </c>
      <c r="J74" s="36">
        <v>3.1614437229437229</v>
      </c>
      <c r="K74" s="36">
        <v>0</v>
      </c>
      <c r="L74" s="11"/>
      <c r="M74" s="26"/>
      <c r="N74" s="45"/>
    </row>
    <row r="75" spans="2:14" ht="74.25" customHeight="1" x14ac:dyDescent="0.3">
      <c r="B75" s="12"/>
      <c r="C75" s="79"/>
      <c r="D75" s="80"/>
      <c r="E75" s="45" t="s">
        <v>112</v>
      </c>
      <c r="F75" s="33">
        <v>360</v>
      </c>
      <c r="G75" s="33">
        <v>0</v>
      </c>
      <c r="H75" s="38">
        <v>0</v>
      </c>
      <c r="I75" s="37">
        <v>0</v>
      </c>
      <c r="J75" s="36">
        <v>0</v>
      </c>
      <c r="K75" s="36">
        <v>0</v>
      </c>
      <c r="L75" s="11"/>
      <c r="M75" s="26"/>
      <c r="N75" s="45"/>
    </row>
    <row r="76" spans="2:14" s="1" customFormat="1" x14ac:dyDescent="0.3">
      <c r="B76" s="12"/>
      <c r="C76" s="47"/>
      <c r="D76" s="15"/>
      <c r="E76" s="49" t="s">
        <v>32</v>
      </c>
      <c r="F76" s="30">
        <v>15784.996272</v>
      </c>
      <c r="G76" s="30">
        <v>9172.9962720000003</v>
      </c>
      <c r="H76" s="30">
        <v>160.48970800000001</v>
      </c>
      <c r="I76" s="30">
        <v>0</v>
      </c>
      <c r="J76" s="31">
        <v>1.0167231289416423</v>
      </c>
      <c r="K76" s="31">
        <v>0</v>
      </c>
      <c r="L76" s="11"/>
      <c r="M76" s="26"/>
      <c r="N76" s="77"/>
    </row>
    <row r="77" spans="2:14" x14ac:dyDescent="0.3">
      <c r="B77" s="12"/>
      <c r="E77" s="40"/>
      <c r="F77" s="41"/>
      <c r="G77" s="41"/>
      <c r="H77" s="41"/>
      <c r="I77" s="41"/>
      <c r="J77" s="42">
        <v>0</v>
      </c>
      <c r="K77" s="42">
        <v>0</v>
      </c>
      <c r="L77" s="11"/>
      <c r="M77" s="26"/>
      <c r="N77" s="40"/>
    </row>
    <row r="78" spans="2:14" s="1" customFormat="1" ht="24.75" customHeight="1" x14ac:dyDescent="0.45">
      <c r="B78" s="12"/>
      <c r="C78" s="104"/>
      <c r="D78" s="104"/>
      <c r="E78" s="104" t="s">
        <v>13</v>
      </c>
      <c r="F78" s="105" t="s">
        <v>54</v>
      </c>
      <c r="G78" s="105"/>
      <c r="H78" s="105"/>
      <c r="I78" s="105"/>
      <c r="J78" s="106" t="s">
        <v>55</v>
      </c>
      <c r="K78" s="106"/>
      <c r="L78" s="9" t="s">
        <v>56</v>
      </c>
      <c r="M78" s="18"/>
    </row>
    <row r="79" spans="2:14" s="1" customFormat="1" ht="80.25" customHeight="1" x14ac:dyDescent="0.45">
      <c r="B79" s="12"/>
      <c r="C79" s="104"/>
      <c r="D79" s="104"/>
      <c r="E79" s="104"/>
      <c r="F79" s="24" t="s">
        <v>57</v>
      </c>
      <c r="G79" s="24" t="s">
        <v>58</v>
      </c>
      <c r="H79" s="24" t="s">
        <v>59</v>
      </c>
      <c r="I79" s="24" t="s">
        <v>60</v>
      </c>
      <c r="J79" s="28" t="s">
        <v>61</v>
      </c>
      <c r="K79" s="28" t="s">
        <v>62</v>
      </c>
      <c r="L79" s="8"/>
      <c r="M79" s="18"/>
    </row>
    <row r="80" spans="2:14" ht="74.25" customHeight="1" x14ac:dyDescent="0.3">
      <c r="B80" s="12"/>
      <c r="C80" s="79"/>
      <c r="D80" s="80"/>
      <c r="E80" s="45" t="s">
        <v>113</v>
      </c>
      <c r="F80" s="33">
        <v>18647.225040000001</v>
      </c>
      <c r="G80" s="33">
        <v>0</v>
      </c>
      <c r="H80" s="38">
        <v>0</v>
      </c>
      <c r="I80" s="37">
        <v>0</v>
      </c>
      <c r="J80" s="36">
        <v>0</v>
      </c>
      <c r="K80" s="36">
        <v>0</v>
      </c>
      <c r="L80" s="11"/>
      <c r="M80" s="26"/>
      <c r="N80" s="45"/>
    </row>
    <row r="81" spans="2:14" ht="74.25" customHeight="1" x14ac:dyDescent="0.3">
      <c r="B81" s="12"/>
      <c r="C81" s="79"/>
      <c r="D81" s="80"/>
      <c r="E81" s="45" t="s">
        <v>114</v>
      </c>
      <c r="F81" s="33">
        <v>12529.84627</v>
      </c>
      <c r="G81" s="33">
        <v>0</v>
      </c>
      <c r="H81" s="38">
        <v>0</v>
      </c>
      <c r="I81" s="37">
        <v>0</v>
      </c>
      <c r="J81" s="36">
        <v>0</v>
      </c>
      <c r="K81" s="36">
        <v>0</v>
      </c>
      <c r="L81" s="11"/>
      <c r="M81" s="26"/>
      <c r="N81" s="45"/>
    </row>
    <row r="82" spans="2:14" ht="74.25" customHeight="1" x14ac:dyDescent="0.3">
      <c r="B82" s="12"/>
      <c r="C82" s="79"/>
      <c r="D82" s="80"/>
      <c r="E82" s="45" t="s">
        <v>115</v>
      </c>
      <c r="F82" s="33">
        <v>2242.8020000000001</v>
      </c>
      <c r="G82" s="33"/>
      <c r="H82" s="38">
        <v>0</v>
      </c>
      <c r="I82" s="37">
        <v>0</v>
      </c>
      <c r="J82" s="36">
        <v>0</v>
      </c>
      <c r="K82" s="36">
        <v>0</v>
      </c>
      <c r="L82" s="11"/>
      <c r="M82" s="26"/>
      <c r="N82" s="45"/>
    </row>
    <row r="83" spans="2:14" ht="74.25" customHeight="1" x14ac:dyDescent="0.3">
      <c r="B83" s="12"/>
      <c r="C83" s="79"/>
      <c r="D83" s="80"/>
      <c r="E83" s="45" t="s">
        <v>36</v>
      </c>
      <c r="F83" s="33">
        <v>1455.3</v>
      </c>
      <c r="G83" s="33">
        <v>0</v>
      </c>
      <c r="H83" s="38">
        <v>0</v>
      </c>
      <c r="I83" s="37">
        <v>0</v>
      </c>
      <c r="J83" s="36">
        <v>0</v>
      </c>
      <c r="K83" s="36">
        <v>0</v>
      </c>
      <c r="L83" s="11"/>
      <c r="M83" s="26"/>
      <c r="N83" s="45"/>
    </row>
    <row r="84" spans="2:14" ht="74.25" customHeight="1" x14ac:dyDescent="0.3">
      <c r="B84" s="12"/>
      <c r="C84" s="79"/>
      <c r="D84" s="80"/>
      <c r="E84" s="45" t="s">
        <v>35</v>
      </c>
      <c r="F84" s="33">
        <v>986.58483999999999</v>
      </c>
      <c r="G84" s="33">
        <v>0</v>
      </c>
      <c r="H84" s="38">
        <v>0</v>
      </c>
      <c r="I84" s="37">
        <v>0</v>
      </c>
      <c r="J84" s="36">
        <v>0</v>
      </c>
      <c r="K84" s="36">
        <v>0</v>
      </c>
      <c r="L84" s="11"/>
      <c r="M84" s="26"/>
      <c r="N84" s="45"/>
    </row>
    <row r="85" spans="2:14" ht="74.25" customHeight="1" x14ac:dyDescent="0.3">
      <c r="B85" s="12"/>
      <c r="C85" s="79"/>
      <c r="D85" s="80"/>
      <c r="E85" s="45" t="s">
        <v>34</v>
      </c>
      <c r="F85" s="33">
        <v>976.67821100000003</v>
      </c>
      <c r="G85" s="33">
        <v>0</v>
      </c>
      <c r="H85" s="38">
        <v>0</v>
      </c>
      <c r="I85" s="37">
        <v>0</v>
      </c>
      <c r="J85" s="36">
        <v>0</v>
      </c>
      <c r="K85" s="36">
        <v>0</v>
      </c>
      <c r="L85" s="11"/>
      <c r="M85" s="26"/>
      <c r="N85" s="45"/>
    </row>
    <row r="86" spans="2:14" ht="74.25" customHeight="1" x14ac:dyDescent="0.3">
      <c r="B86" s="12"/>
      <c r="C86" s="79"/>
      <c r="D86" s="80"/>
      <c r="E86" s="45" t="s">
        <v>116</v>
      </c>
      <c r="F86" s="33">
        <v>515</v>
      </c>
      <c r="G86" s="33">
        <v>0</v>
      </c>
      <c r="H86" s="38">
        <v>0</v>
      </c>
      <c r="I86" s="37">
        <v>0</v>
      </c>
      <c r="J86" s="36">
        <v>0</v>
      </c>
      <c r="K86" s="36">
        <v>0</v>
      </c>
      <c r="L86" s="11"/>
      <c r="M86" s="26"/>
      <c r="N86" s="45"/>
    </row>
    <row r="87" spans="2:14" s="1" customFormat="1" x14ac:dyDescent="0.3">
      <c r="B87" s="12"/>
      <c r="C87" s="47"/>
      <c r="D87" s="15"/>
      <c r="E87" s="49" t="s">
        <v>37</v>
      </c>
      <c r="F87" s="30">
        <v>37353.436361000007</v>
      </c>
      <c r="G87" s="30">
        <v>0</v>
      </c>
      <c r="H87" s="30">
        <v>0</v>
      </c>
      <c r="I87" s="30">
        <v>0</v>
      </c>
      <c r="J87" s="31">
        <v>0</v>
      </c>
      <c r="K87" s="31">
        <v>0</v>
      </c>
      <c r="L87" s="11"/>
      <c r="M87" s="26"/>
      <c r="N87" s="77"/>
    </row>
    <row r="88" spans="2:14" x14ac:dyDescent="0.3">
      <c r="B88" s="12"/>
      <c r="E88" s="40"/>
      <c r="F88" s="41"/>
      <c r="G88" s="41"/>
      <c r="H88" s="41"/>
      <c r="I88" s="41"/>
      <c r="J88" s="42">
        <v>0</v>
      </c>
      <c r="K88" s="42">
        <v>0</v>
      </c>
      <c r="L88" s="11"/>
      <c r="M88" s="26"/>
      <c r="N88" s="40"/>
    </row>
    <row r="89" spans="2:14" x14ac:dyDescent="0.3">
      <c r="B89" s="12"/>
      <c r="E89" s="40"/>
      <c r="F89" s="41"/>
      <c r="G89" s="41"/>
      <c r="H89" s="41"/>
      <c r="I89" s="41"/>
      <c r="J89" s="42">
        <v>0</v>
      </c>
      <c r="K89" s="42">
        <v>0</v>
      </c>
      <c r="L89" s="11"/>
      <c r="M89" s="26"/>
      <c r="N89" s="40"/>
    </row>
    <row r="90" spans="2:14" s="1" customFormat="1" ht="24.75" customHeight="1" x14ac:dyDescent="0.45">
      <c r="B90" s="12"/>
      <c r="C90" s="104"/>
      <c r="D90" s="104"/>
      <c r="E90" s="104" t="s">
        <v>13</v>
      </c>
      <c r="F90" s="105" t="s">
        <v>54</v>
      </c>
      <c r="G90" s="105"/>
      <c r="H90" s="105"/>
      <c r="I90" s="105"/>
      <c r="J90" s="106" t="s">
        <v>55</v>
      </c>
      <c r="K90" s="106"/>
      <c r="L90" s="9" t="s">
        <v>56</v>
      </c>
      <c r="M90" s="18"/>
    </row>
    <row r="91" spans="2:14" s="1" customFormat="1" ht="80.25" customHeight="1" x14ac:dyDescent="0.45">
      <c r="B91" s="12"/>
      <c r="C91" s="104"/>
      <c r="D91" s="104"/>
      <c r="E91" s="104"/>
      <c r="F91" s="24" t="s">
        <v>57</v>
      </c>
      <c r="G91" s="24" t="s">
        <v>58</v>
      </c>
      <c r="H91" s="24" t="s">
        <v>59</v>
      </c>
      <c r="I91" s="24" t="s">
        <v>60</v>
      </c>
      <c r="J91" s="28" t="s">
        <v>61</v>
      </c>
      <c r="K91" s="28" t="s">
        <v>62</v>
      </c>
      <c r="L91" s="8"/>
      <c r="M91" s="18"/>
    </row>
    <row r="92" spans="2:14" ht="80.25" customHeight="1" x14ac:dyDescent="0.3">
      <c r="B92" s="12"/>
      <c r="C92" s="79"/>
      <c r="D92" s="80"/>
      <c r="E92" s="45" t="s">
        <v>117</v>
      </c>
      <c r="F92" s="33">
        <v>5779.3662000000004</v>
      </c>
      <c r="G92" s="33">
        <v>0</v>
      </c>
      <c r="H92" s="38">
        <v>0</v>
      </c>
      <c r="I92" s="37">
        <v>0</v>
      </c>
      <c r="J92" s="36">
        <v>0</v>
      </c>
      <c r="K92" s="36">
        <v>0</v>
      </c>
      <c r="L92" s="11"/>
      <c r="M92" s="26"/>
      <c r="N92" s="45"/>
    </row>
    <row r="93" spans="2:14" ht="80.25" customHeight="1" x14ac:dyDescent="0.3">
      <c r="B93" s="12"/>
      <c r="C93" s="79"/>
      <c r="D93" s="80"/>
      <c r="E93" s="45" t="s">
        <v>40</v>
      </c>
      <c r="F93" s="33">
        <v>2779</v>
      </c>
      <c r="G93" s="33">
        <v>0</v>
      </c>
      <c r="H93" s="38">
        <v>0</v>
      </c>
      <c r="I93" s="37">
        <v>0</v>
      </c>
      <c r="J93" s="36">
        <v>0</v>
      </c>
      <c r="K93" s="36">
        <v>0</v>
      </c>
      <c r="L93" s="11"/>
      <c r="M93" s="26"/>
      <c r="N93" s="45"/>
    </row>
    <row r="94" spans="2:14" ht="80.25" customHeight="1" x14ac:dyDescent="0.3">
      <c r="B94" s="12"/>
      <c r="C94" s="79"/>
      <c r="D94" s="80"/>
      <c r="E94" s="45" t="s">
        <v>39</v>
      </c>
      <c r="F94" s="33">
        <v>2220</v>
      </c>
      <c r="G94" s="33">
        <v>0</v>
      </c>
      <c r="H94" s="38">
        <v>0</v>
      </c>
      <c r="I94" s="37">
        <v>0</v>
      </c>
      <c r="J94" s="36">
        <v>0</v>
      </c>
      <c r="K94" s="36">
        <v>0</v>
      </c>
      <c r="L94" s="11"/>
      <c r="M94" s="26"/>
      <c r="N94" s="45"/>
    </row>
    <row r="95" spans="2:14" ht="80.25" customHeight="1" x14ac:dyDescent="0.3">
      <c r="B95" s="12"/>
      <c r="C95" s="79"/>
      <c r="D95" s="80"/>
      <c r="E95" s="45" t="s">
        <v>45</v>
      </c>
      <c r="F95" s="33">
        <v>2127.8000000000002</v>
      </c>
      <c r="G95" s="33">
        <v>0</v>
      </c>
      <c r="H95" s="38">
        <v>0</v>
      </c>
      <c r="I95" s="37">
        <v>0</v>
      </c>
      <c r="J95" s="36">
        <v>0</v>
      </c>
      <c r="K95" s="36">
        <v>0</v>
      </c>
      <c r="L95" s="11"/>
      <c r="M95" s="26"/>
      <c r="N95" s="45"/>
    </row>
    <row r="96" spans="2:14" ht="80.25" customHeight="1" x14ac:dyDescent="0.3">
      <c r="B96" s="12"/>
      <c r="C96" s="79"/>
      <c r="D96" s="80"/>
      <c r="E96" s="45" t="s">
        <v>42</v>
      </c>
      <c r="F96" s="33">
        <v>1646</v>
      </c>
      <c r="G96" s="33">
        <v>0</v>
      </c>
      <c r="H96" s="38">
        <v>0</v>
      </c>
      <c r="I96" s="37">
        <v>0</v>
      </c>
      <c r="J96" s="36">
        <v>0</v>
      </c>
      <c r="K96" s="36">
        <v>0</v>
      </c>
      <c r="L96" s="11"/>
      <c r="M96" s="26"/>
      <c r="N96" s="45"/>
    </row>
    <row r="97" spans="2:14" ht="80.25" customHeight="1" x14ac:dyDescent="0.3">
      <c r="B97" s="12"/>
      <c r="C97" s="79"/>
      <c r="D97" s="80"/>
      <c r="E97" s="45" t="s">
        <v>43</v>
      </c>
      <c r="F97" s="33">
        <v>1201</v>
      </c>
      <c r="G97" s="33">
        <v>0</v>
      </c>
      <c r="H97" s="38">
        <v>55.438827000000003</v>
      </c>
      <c r="I97" s="37">
        <v>0</v>
      </c>
      <c r="J97" s="36">
        <v>4.616055537052457</v>
      </c>
      <c r="K97" s="36">
        <v>0</v>
      </c>
      <c r="L97" s="11"/>
      <c r="M97" s="26"/>
      <c r="N97" s="45"/>
    </row>
    <row r="98" spans="2:14" ht="80.25" customHeight="1" x14ac:dyDescent="0.3">
      <c r="B98" s="12"/>
      <c r="C98" s="79"/>
      <c r="D98" s="80"/>
      <c r="E98" s="45" t="s">
        <v>44</v>
      </c>
      <c r="F98" s="33">
        <v>704.48599899999999</v>
      </c>
      <c r="G98" s="33">
        <v>0</v>
      </c>
      <c r="H98" s="38">
        <v>442.350818</v>
      </c>
      <c r="I98" s="37">
        <v>0</v>
      </c>
      <c r="J98" s="36">
        <v>62.790576197100542</v>
      </c>
      <c r="K98" s="36">
        <v>0</v>
      </c>
      <c r="L98" s="11"/>
      <c r="M98" s="26"/>
      <c r="N98" s="45"/>
    </row>
    <row r="99" spans="2:14" ht="80.25" customHeight="1" x14ac:dyDescent="0.3">
      <c r="B99" s="12"/>
      <c r="C99" s="79"/>
      <c r="D99" s="80"/>
      <c r="E99" s="45" t="s">
        <v>38</v>
      </c>
      <c r="F99" s="33">
        <v>548</v>
      </c>
      <c r="G99" s="33">
        <v>0</v>
      </c>
      <c r="H99" s="38">
        <v>0</v>
      </c>
      <c r="I99" s="37">
        <v>0</v>
      </c>
      <c r="J99" s="36">
        <v>0</v>
      </c>
      <c r="K99" s="36">
        <v>0</v>
      </c>
      <c r="L99" s="11"/>
      <c r="M99" s="26"/>
      <c r="N99" s="78"/>
    </row>
    <row r="100" spans="2:14" ht="80.25" customHeight="1" x14ac:dyDescent="0.3">
      <c r="B100" s="12"/>
      <c r="C100" s="79"/>
      <c r="D100" s="80"/>
      <c r="E100" s="45" t="s">
        <v>41</v>
      </c>
      <c r="F100" s="33">
        <v>186</v>
      </c>
      <c r="G100" s="33">
        <v>0</v>
      </c>
      <c r="H100" s="38">
        <v>0</v>
      </c>
      <c r="I100" s="37">
        <v>0</v>
      </c>
      <c r="J100" s="36">
        <v>0</v>
      </c>
      <c r="K100" s="36">
        <v>0</v>
      </c>
      <c r="L100" s="11"/>
      <c r="M100" s="26"/>
      <c r="N100" s="45"/>
    </row>
    <row r="101" spans="2:14" s="1" customFormat="1" x14ac:dyDescent="0.3">
      <c r="B101" s="12"/>
      <c r="C101" s="47"/>
      <c r="D101" s="15"/>
      <c r="E101" s="49" t="s">
        <v>46</v>
      </c>
      <c r="F101" s="30">
        <v>17191.652199</v>
      </c>
      <c r="G101" s="30">
        <v>0</v>
      </c>
      <c r="H101" s="30">
        <v>497.78964500000001</v>
      </c>
      <c r="I101" s="30">
        <v>0</v>
      </c>
      <c r="J101" s="31">
        <v>2.8955311522004576</v>
      </c>
      <c r="K101" s="31">
        <v>0</v>
      </c>
      <c r="L101" s="11"/>
      <c r="M101" s="26"/>
      <c r="N101" s="77"/>
    </row>
    <row r="102" spans="2:14" x14ac:dyDescent="0.3">
      <c r="B102" s="12"/>
      <c r="F102" s="43"/>
      <c r="G102" s="43"/>
      <c r="H102" s="43"/>
      <c r="I102" s="43"/>
      <c r="J102" s="44">
        <v>0</v>
      </c>
      <c r="K102" s="44">
        <v>0</v>
      </c>
      <c r="L102" s="11"/>
      <c r="M102" s="26"/>
      <c r="N102" s="4"/>
    </row>
    <row r="103" spans="2:14" x14ac:dyDescent="0.3">
      <c r="B103" s="12"/>
      <c r="F103" s="43"/>
      <c r="G103" s="43"/>
      <c r="H103" s="43"/>
      <c r="I103" s="43"/>
      <c r="J103" s="44">
        <v>0</v>
      </c>
      <c r="K103" s="44">
        <v>0</v>
      </c>
      <c r="L103" s="11"/>
      <c r="M103" s="26"/>
      <c r="N103" s="4"/>
    </row>
    <row r="104" spans="2:14" x14ac:dyDescent="0.3">
      <c r="B104" s="12"/>
      <c r="F104" s="43"/>
      <c r="G104" s="43"/>
      <c r="H104" s="43"/>
      <c r="I104" s="43"/>
      <c r="J104" s="44">
        <v>0</v>
      </c>
      <c r="K104" s="44">
        <v>0</v>
      </c>
      <c r="L104" s="11"/>
      <c r="M104" s="26"/>
      <c r="N104" s="4"/>
    </row>
    <row r="105" spans="2:14" s="1" customFormat="1" ht="24.75" customHeight="1" x14ac:dyDescent="0.45">
      <c r="B105" s="12"/>
      <c r="C105" s="104"/>
      <c r="D105" s="104"/>
      <c r="E105" s="104" t="s">
        <v>13</v>
      </c>
      <c r="F105" s="105" t="s">
        <v>54</v>
      </c>
      <c r="G105" s="105"/>
      <c r="H105" s="105"/>
      <c r="I105" s="105"/>
      <c r="J105" s="106" t="s">
        <v>55</v>
      </c>
      <c r="K105" s="106"/>
      <c r="L105" s="9" t="s">
        <v>56</v>
      </c>
      <c r="M105" s="18"/>
    </row>
    <row r="106" spans="2:14" s="1" customFormat="1" ht="80.25" customHeight="1" x14ac:dyDescent="0.45">
      <c r="B106" s="12"/>
      <c r="C106" s="104"/>
      <c r="D106" s="104"/>
      <c r="E106" s="104"/>
      <c r="F106" s="24" t="s">
        <v>57</v>
      </c>
      <c r="G106" s="24" t="s">
        <v>58</v>
      </c>
      <c r="H106" s="24" t="s">
        <v>59</v>
      </c>
      <c r="I106" s="24" t="s">
        <v>60</v>
      </c>
      <c r="J106" s="28" t="s">
        <v>61</v>
      </c>
      <c r="K106" s="28" t="s">
        <v>62</v>
      </c>
      <c r="L106" s="8"/>
      <c r="M106" s="18"/>
    </row>
    <row r="107" spans="2:14" ht="55.5" customHeight="1" x14ac:dyDescent="0.3">
      <c r="B107" s="12"/>
      <c r="C107" s="79"/>
      <c r="D107" s="80"/>
      <c r="E107" s="45" t="s">
        <v>51</v>
      </c>
      <c r="F107" s="33">
        <v>5274.6293349999996</v>
      </c>
      <c r="G107" s="33">
        <v>0</v>
      </c>
      <c r="H107" s="38">
        <v>282.81566500000002</v>
      </c>
      <c r="I107" s="37">
        <v>0</v>
      </c>
      <c r="J107" s="36">
        <v>5.3618111726518132</v>
      </c>
      <c r="K107" s="36">
        <v>0</v>
      </c>
      <c r="L107" s="11"/>
      <c r="M107" s="26"/>
      <c r="N107" s="45"/>
    </row>
    <row r="108" spans="2:14" ht="55.5" customHeight="1" x14ac:dyDescent="0.3">
      <c r="B108" s="12"/>
      <c r="C108" s="79"/>
      <c r="D108" s="80"/>
      <c r="E108" s="45" t="s">
        <v>118</v>
      </c>
      <c r="F108" s="33">
        <v>4588.8999999999996</v>
      </c>
      <c r="G108" s="33">
        <v>4588.8999999999996</v>
      </c>
      <c r="H108" s="38">
        <v>0</v>
      </c>
      <c r="I108" s="37">
        <v>0</v>
      </c>
      <c r="J108" s="36">
        <v>0</v>
      </c>
      <c r="K108" s="36">
        <v>0</v>
      </c>
      <c r="L108" s="11"/>
      <c r="M108" s="26"/>
      <c r="N108" s="45"/>
    </row>
    <row r="109" spans="2:14" ht="55.5" customHeight="1" x14ac:dyDescent="0.3">
      <c r="B109" s="12"/>
      <c r="C109" s="79"/>
      <c r="D109" s="80"/>
      <c r="E109" s="45" t="s">
        <v>49</v>
      </c>
      <c r="F109" s="33">
        <v>3628</v>
      </c>
      <c r="G109" s="33">
        <v>0</v>
      </c>
      <c r="H109" s="38">
        <v>0</v>
      </c>
      <c r="I109" s="37">
        <v>0</v>
      </c>
      <c r="J109" s="36">
        <v>0</v>
      </c>
      <c r="K109" s="36">
        <v>0</v>
      </c>
      <c r="L109" s="11"/>
      <c r="M109" s="26"/>
      <c r="N109" s="45"/>
    </row>
    <row r="110" spans="2:14" ht="55.5" customHeight="1" x14ac:dyDescent="0.3">
      <c r="B110" s="12"/>
      <c r="C110" s="79"/>
      <c r="D110" s="80"/>
      <c r="E110" s="45" t="s">
        <v>119</v>
      </c>
      <c r="F110" s="33">
        <v>2410</v>
      </c>
      <c r="G110" s="33">
        <v>2410</v>
      </c>
      <c r="H110" s="38">
        <v>0</v>
      </c>
      <c r="I110" s="37">
        <v>0</v>
      </c>
      <c r="J110" s="36">
        <v>0</v>
      </c>
      <c r="K110" s="36">
        <v>0</v>
      </c>
      <c r="L110" s="11"/>
      <c r="M110" s="26"/>
      <c r="N110" s="45"/>
    </row>
    <row r="111" spans="2:14" ht="55.5" customHeight="1" x14ac:dyDescent="0.3">
      <c r="B111" s="12"/>
      <c r="C111" s="79"/>
      <c r="D111" s="80"/>
      <c r="E111" s="45" t="s">
        <v>48</v>
      </c>
      <c r="F111" s="33">
        <v>2153.627</v>
      </c>
      <c r="G111" s="33">
        <v>0</v>
      </c>
      <c r="H111" s="38">
        <v>0</v>
      </c>
      <c r="I111" s="37">
        <v>0</v>
      </c>
      <c r="J111" s="36">
        <v>0</v>
      </c>
      <c r="K111" s="36">
        <v>0</v>
      </c>
      <c r="L111" s="11"/>
      <c r="M111" s="26"/>
      <c r="N111" s="45"/>
    </row>
    <row r="112" spans="2:14" ht="55.5" customHeight="1" x14ac:dyDescent="0.3">
      <c r="B112" s="12"/>
      <c r="C112" s="79"/>
      <c r="D112" s="80"/>
      <c r="E112" s="45" t="s">
        <v>50</v>
      </c>
      <c r="F112" s="33">
        <v>2035</v>
      </c>
      <c r="G112" s="33">
        <v>0</v>
      </c>
      <c r="H112" s="38">
        <v>0</v>
      </c>
      <c r="I112" s="37">
        <v>0</v>
      </c>
      <c r="J112" s="36">
        <v>0</v>
      </c>
      <c r="K112" s="36">
        <v>0</v>
      </c>
      <c r="L112" s="11"/>
      <c r="M112" s="26"/>
      <c r="N112" s="45"/>
    </row>
    <row r="113" spans="2:14" ht="55.5" customHeight="1" x14ac:dyDescent="0.3">
      <c r="B113" s="12"/>
      <c r="C113" s="79"/>
      <c r="D113" s="80"/>
      <c r="E113" s="45" t="s">
        <v>47</v>
      </c>
      <c r="F113" s="33">
        <v>990</v>
      </c>
      <c r="G113" s="33">
        <v>0</v>
      </c>
      <c r="H113" s="38">
        <v>79.683802</v>
      </c>
      <c r="I113" s="37">
        <v>0</v>
      </c>
      <c r="J113" s="36">
        <v>8.0488688888888902</v>
      </c>
      <c r="K113" s="36">
        <v>0</v>
      </c>
      <c r="L113" s="11"/>
      <c r="M113" s="26"/>
      <c r="N113" s="45"/>
    </row>
    <row r="114" spans="2:14" s="1" customFormat="1" x14ac:dyDescent="0.3">
      <c r="B114" s="12"/>
      <c r="C114" s="47"/>
      <c r="D114" s="15"/>
      <c r="E114" s="49" t="s">
        <v>52</v>
      </c>
      <c r="F114" s="30">
        <v>21080.156335</v>
      </c>
      <c r="G114" s="30">
        <v>6998.9</v>
      </c>
      <c r="H114" s="30">
        <v>362.49946700000004</v>
      </c>
      <c r="I114" s="30">
        <v>0</v>
      </c>
      <c r="J114" s="31">
        <v>1.7196241870281177</v>
      </c>
      <c r="K114" s="31">
        <v>0</v>
      </c>
      <c r="L114" s="11"/>
      <c r="M114" s="26"/>
      <c r="N114" s="77"/>
    </row>
    <row r="115" spans="2:14" x14ac:dyDescent="0.45">
      <c r="B115" s="12"/>
    </row>
  </sheetData>
  <mergeCells count="47">
    <mergeCell ref="C2:L5"/>
    <mergeCell ref="C7:C8"/>
    <mergeCell ref="D7:D8"/>
    <mergeCell ref="E7:E8"/>
    <mergeCell ref="F7:I7"/>
    <mergeCell ref="J7:K7"/>
    <mergeCell ref="C9:C15"/>
    <mergeCell ref="D9:D11"/>
    <mergeCell ref="D13:D15"/>
    <mergeCell ref="C16:C23"/>
    <mergeCell ref="D16:D17"/>
    <mergeCell ref="D18:D21"/>
    <mergeCell ref="D22:D23"/>
    <mergeCell ref="C24:C31"/>
    <mergeCell ref="C32:C35"/>
    <mergeCell ref="D32:D35"/>
    <mergeCell ref="C36:C44"/>
    <mergeCell ref="C48:C49"/>
    <mergeCell ref="D48:D49"/>
    <mergeCell ref="E48:E49"/>
    <mergeCell ref="F48:I48"/>
    <mergeCell ref="J48:K48"/>
    <mergeCell ref="C58:C59"/>
    <mergeCell ref="D58:D59"/>
    <mergeCell ref="E58:E59"/>
    <mergeCell ref="F58:I58"/>
    <mergeCell ref="J58:K58"/>
    <mergeCell ref="C78:C79"/>
    <mergeCell ref="D78:D79"/>
    <mergeCell ref="E78:E79"/>
    <mergeCell ref="F78:I78"/>
    <mergeCell ref="J78:K78"/>
    <mergeCell ref="C70:C71"/>
    <mergeCell ref="D70:D71"/>
    <mergeCell ref="E70:E71"/>
    <mergeCell ref="F70:I70"/>
    <mergeCell ref="J70:K70"/>
    <mergeCell ref="C105:C106"/>
    <mergeCell ref="D105:D106"/>
    <mergeCell ref="E105:E106"/>
    <mergeCell ref="F105:I105"/>
    <mergeCell ref="J105:K105"/>
    <mergeCell ref="C90:C91"/>
    <mergeCell ref="D90:D91"/>
    <mergeCell ref="E90:E91"/>
    <mergeCell ref="F90:I90"/>
    <mergeCell ref="J90:K90"/>
  </mergeCells>
  <dataValidations count="1">
    <dataValidation type="list" allowBlank="1" showInputMessage="1" showErrorMessage="1" sqref="F982154 F916618 F851082 F785546 F720010 F654474 F588938 F523402 F457866 F392330 F326794 F261258 F195722 F130186 F64650" xr:uid="{D3723D10-D0C1-4438-99F4-10988E799B2E}">
      <formula1>#REF!</formula1>
    </dataValidation>
  </dataValidations>
  <printOptions horizontalCentered="1"/>
  <pageMargins left="0.31496062992125984" right="0.31496062992125984" top="0.35433070866141736" bottom="0.35433070866141736" header="0.31496062992125984" footer="0.31496062992125984"/>
  <pageSetup scale="44" fitToHeight="0" orientation="landscape" horizontalDpi="1200" verticalDpi="1200" r:id="rId1"/>
  <rowBreaks count="2" manualBreakCount="2">
    <brk id="12" max="22" man="1"/>
    <brk id="42"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MinEnergía</vt:lpstr>
      <vt:lpstr>ANH</vt:lpstr>
      <vt:lpstr>ANM</vt:lpstr>
      <vt:lpstr>CREG</vt:lpstr>
      <vt:lpstr>IPSE</vt:lpstr>
      <vt:lpstr>SGC</vt:lpstr>
      <vt:lpstr>UPME</vt:lpstr>
      <vt:lpstr>MinEnergía (2)</vt:lpstr>
      <vt:lpstr>ANH!Área_de_impresión</vt:lpstr>
      <vt:lpstr>ANM!Área_de_impresión</vt:lpstr>
      <vt:lpstr>CREG!Área_de_impresión</vt:lpstr>
      <vt:lpstr>IPSE!Área_de_impresión</vt:lpstr>
      <vt:lpstr>MinEnergía!Área_de_impresión</vt:lpstr>
      <vt:lpstr>'MinEnergía (2)'!Área_de_impresión</vt:lpstr>
      <vt:lpstr>SGC!Área_de_impresión</vt:lpstr>
      <vt:lpstr>UPME!Área_de_impresión</vt:lpstr>
      <vt:lpstr>ANH!Títulos_a_imprimir</vt:lpstr>
      <vt:lpstr>ANM!Títulos_a_imprimir</vt:lpstr>
      <vt:lpstr>CREG!Títulos_a_imprimir</vt:lpstr>
      <vt:lpstr>IPSE!Títulos_a_imprimir</vt:lpstr>
      <vt:lpstr>MinEnergía!Títulos_a_imprimir</vt:lpstr>
      <vt:lpstr>'MinEnergía (2)'!Títulos_a_imprimir</vt:lpstr>
      <vt:lpstr>SGC!Títulos_a_imprimir</vt:lpstr>
      <vt:lpstr>UPME!Títulos_a_imprimir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TATIANA SIERRA TACHE</dc:creator>
  <cp:keywords/>
  <dc:description/>
  <cp:lastModifiedBy>Usuario</cp:lastModifiedBy>
  <cp:revision/>
  <dcterms:created xsi:type="dcterms:W3CDTF">2020-01-24T23:24:30Z</dcterms:created>
  <dcterms:modified xsi:type="dcterms:W3CDTF">2026-06-21T22:14:21Z</dcterms:modified>
  <cp:category/>
  <cp:contentStatus/>
</cp:coreProperties>
</file>