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laudia.villalobos\Downloads\"/>
    </mc:Choice>
  </mc:AlternateContent>
  <xr:revisionPtr revIDLastSave="0" documentId="13_ncr:1_{3DB48F0D-26C1-47BD-8499-91F5C22602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de accion " sheetId="1" r:id="rId1"/>
  </sheets>
  <definedNames>
    <definedName name="_xlnm._FilterDatabase" localSheetId="0" hidden="1">'plan de accion '!$B$9:$L$79</definedName>
    <definedName name="_xlnm.Print_Area" localSheetId="0">'plan de accion '!$A$1:$N$74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1" l="1"/>
  <c r="P13" i="1"/>
  <c r="P12" i="1"/>
  <c r="P11" i="1"/>
  <c r="P10" i="1"/>
  <c r="P15" i="1" s="1"/>
  <c r="P16" i="1" l="1"/>
</calcChain>
</file>

<file path=xl/sharedStrings.xml><?xml version="1.0" encoding="utf-8"?>
<sst xmlns="http://schemas.openxmlformats.org/spreadsheetml/2006/main" count="429" uniqueCount="148">
  <si>
    <t xml:space="preserve"> PLAN DE ACCIÓN SISTEMA DE GESTIÓN AMBIENTAL 2026
</t>
  </si>
  <si>
    <t>Fecha de elaboración: 15 de enero de 2026</t>
  </si>
  <si>
    <t>Fecha de revisión:11/06/2026</t>
  </si>
  <si>
    <t>NUMERAL DE LA NORMA</t>
  </si>
  <si>
    <t>TEMA</t>
  </si>
  <si>
    <t>OBJETIVO SIG</t>
  </si>
  <si>
    <t>ACTIVIDAD</t>
  </si>
  <si>
    <t>PERIODICIDAD</t>
  </si>
  <si>
    <t>FECHA INICIO</t>
  </si>
  <si>
    <t xml:space="preserve">FECHA FIN </t>
  </si>
  <si>
    <t>REPONSABLE</t>
  </si>
  <si>
    <t>ESTADO</t>
  </si>
  <si>
    <t>EVIDENCIA DE CUMPLIMIENTO</t>
  </si>
  <si>
    <t>OBERVACIONES</t>
  </si>
  <si>
    <t>4. CONTEXTO</t>
  </si>
  <si>
    <t>Partes interesadas</t>
  </si>
  <si>
    <t>1. Aumentar el nivel de satisfacer de los grupos de valor del Ministerio, frente a los productos y servicios generados.</t>
  </si>
  <si>
    <t xml:space="preserve">Realizar seguimiento a partes interesadas y alineación con los alcances de gestión de la Calidad y seguridad y Salud en el Trabajo </t>
  </si>
  <si>
    <t>Anual</t>
  </si>
  <si>
    <t>Oficina de Planeación y Gestión Internacional(OPGI)</t>
  </si>
  <si>
    <t>En curso</t>
  </si>
  <si>
    <t>Cumplido</t>
  </si>
  <si>
    <t>5. LIDERAZGO</t>
  </si>
  <si>
    <t>Política Ambiental</t>
  </si>
  <si>
    <t>2 .Desarrollar una estrategia de identificación, implementación e integración de los sistemas de gestión que existen actualmente en el Ministerio.</t>
  </si>
  <si>
    <t>Divulgar la politica del SIG  en los diferentes espacios de socialización del Sistema de Gestión Ambiental como eje fundamental del compromiso institucional en temas ambientales</t>
  </si>
  <si>
    <t xml:space="preserve">6. PLANIFICACIÓN </t>
  </si>
  <si>
    <t>Riesgos</t>
  </si>
  <si>
    <t>7.Identificar, valorar, controlar y dar tratamiento a los riesgos que puedan afectar la consecución de los objetivos estratégicos de la Entidad y su misionalidad.</t>
  </si>
  <si>
    <t xml:space="preserve">Identificar los riesgos ambientales  por procesos </t>
  </si>
  <si>
    <t>OPGI y SAF</t>
  </si>
  <si>
    <t>Parcial</t>
  </si>
  <si>
    <t xml:space="preserve"> </t>
  </si>
  <si>
    <t xml:space="preserve">Efectuar monitoreo de riesgos ambientales y del Sistema de Gestión Ambiental </t>
  </si>
  <si>
    <t>Trimestral</t>
  </si>
  <si>
    <t>No ejecutado</t>
  </si>
  <si>
    <t xml:space="preserve">Objetivos ambientales </t>
  </si>
  <si>
    <t>Socializar los objetivos del SIG  en los diferentes espacios de socialización del Sistema de Gestión Ambiental como eje fundamental del compromiso institucional en temas ambientales</t>
  </si>
  <si>
    <t>Sin avance</t>
  </si>
  <si>
    <t>Aspectos e impactos ambientales</t>
  </si>
  <si>
    <t>6. Implementar y cumplir los planes, proyectos o programas orientados al uso racional y eficiente de los recursos conforme a sus aspectos e impactos ambientales.</t>
  </si>
  <si>
    <t xml:space="preserve">Revisar la Matriz de Identificación de Aspectos y Valoración de Impactos ambientales </t>
  </si>
  <si>
    <t>MATRIZ DE ASPECTOS E IMPACTOS AMBIENTALES 2026.xlsx</t>
  </si>
  <si>
    <t>TOTAL</t>
  </si>
  <si>
    <t>Requisitos Legales</t>
  </si>
  <si>
    <t>3. Asegurar el cumplimiento de los requisitos legales vigentes y demás compromisos que el Ministerio suscriba relacionados con la calidad, la seguridad y la salud en el trabajo, el medio ambiente y el Modelo Integrado de Planeación y Gestión.</t>
  </si>
  <si>
    <t xml:space="preserve">Actualizar la matriz de Matriz de Requisitos Legales Ambientales </t>
  </si>
  <si>
    <t xml:space="preserve">AVANCE </t>
  </si>
  <si>
    <t>Realizar revisión de controles operacionales identificados en la Matriz de identificación de apectos y valoración de impactos ambientales</t>
  </si>
  <si>
    <t>7. APOYO</t>
  </si>
  <si>
    <t>Documentación</t>
  </si>
  <si>
    <t>Realizar actualización de los documentos del Sistema que sean requeridos</t>
  </si>
  <si>
    <t>Compras Públicas Sostenibles</t>
  </si>
  <si>
    <t>4.Aplicar buenas prácticas ambientales en las actividades desarrolladas por el Ministerio.</t>
  </si>
  <si>
    <t>Consolidar lineamientos para implementar compras públicas sostenibles en el Ministerio</t>
  </si>
  <si>
    <t>Formación y toma de conciencia</t>
  </si>
  <si>
    <t xml:space="preserve">8.promover la toma de conciencia y apropiación del sistema integrado de gestión y sus beneficios para el mejoramiento institucional.
</t>
  </si>
  <si>
    <t xml:space="preserve">Realizar una actividad en conmemoración del día del agua 22 de marzo </t>
  </si>
  <si>
    <t>https://minenergiacol.sharepoint.com/:f:/s/SistemadeGestinAmbiental/IgA7QI9teVj3RIq4bjXInuZYAWnAj6E3ibaQIb_-tNFASyY?e=NJuFM9</t>
  </si>
  <si>
    <t xml:space="preserve">Desarrollar una actividad en conmemoración del día del reciclaje 17 de mayo </t>
  </si>
  <si>
    <t>Efectuar una jornada de socialización en el día del medio ambiente 05 de junio</t>
  </si>
  <si>
    <t>https://minenergiacol.sharepoint.com/:f:/s/SistemadeGestinAmbiental/IgCq18g9aW36Rob2KvvFztA3AVoIbvpopmKz6oTy05zg3Sc?e=1HMuRg</t>
  </si>
  <si>
    <t xml:space="preserve">Llevar a cabo una actividad en el marco del día libre de bolsas de plástico 03 de julio </t>
  </si>
  <si>
    <t>Realizar una actividad en el marco del  Día Mundial del Ahorro de Energía 21  de octubre</t>
  </si>
  <si>
    <t xml:space="preserve">Realizar una actividad en el marco del  Día Mundial del Transporte Sostenible 26 de noviembre </t>
  </si>
  <si>
    <t>Socialización servicios generales</t>
  </si>
  <si>
    <t>Mensual</t>
  </si>
  <si>
    <t>Registro de asistencia.pdf</t>
  </si>
  <si>
    <t>Socialización personal de mantenimiento</t>
  </si>
  <si>
    <t>Planificar y ejecutar una jornada de socialización del Sistema de Gestión Ambiental dirigida a los funcionarios y contratistas</t>
  </si>
  <si>
    <t>Llevar a cabo una jornada de socialización lúdica de uso eficiente de agua y energía</t>
  </si>
  <si>
    <t>Desarrollar una actividad lúdica sobre gestión integral de residuos sólidos</t>
  </si>
  <si>
    <t>https://minenergiacol.sharepoint.com/:f:/s/SistemadeGestinAmbiental/IgBq43SBPIjRQqSqs3NIPSRAAWCmi5vgy2nXqqvxT8k1wxM?e=qf6yu2</t>
  </si>
  <si>
    <t>Efectuar socialización a los operadores logisticos sobre economía circular y plasticos de un solo uso</t>
  </si>
  <si>
    <t>Realizar una socialización sobre plásticos de un solo uso dirigida a funcionarios y contratistas</t>
  </si>
  <si>
    <t>Realizar jornadas de socialización provomiendo el uso de la tarjeta tu llave</t>
  </si>
  <si>
    <t>Movilidad Sostenible</t>
  </si>
  <si>
    <t>Desarrollar una jornada de socialización sobre las ventajas del teletrabajo</t>
  </si>
  <si>
    <t>Mantener en un acto administrativo o documento institucional la ejecución de la estrategia de teletrabajo</t>
  </si>
  <si>
    <t>Realizar seguimiento al mantenimiento a la flota vehicular eléctrica del Ministerio</t>
  </si>
  <si>
    <t>Llevar a cabo jornada de socialización de las ventajas de usar la bicicleta, habilidades y despinche</t>
  </si>
  <si>
    <t>Socializar procedimiento para solicitar incentivo de la Ley pro-bici</t>
  </si>
  <si>
    <t>Mantener en un acto administrativo o documento institucional de la ejecución de la estrategia de fomento del uso de la bicicleta</t>
  </si>
  <si>
    <t xml:space="preserve">Realizar un ciclopaseo </t>
  </si>
  <si>
    <t>Desarrollar caminatas ecológicas para fomentar la movilidad activa</t>
  </si>
  <si>
    <t>Semestral</t>
  </si>
  <si>
    <t>Desarrollar jornadas de socialización de las ventajas del uso de carro compartido</t>
  </si>
  <si>
    <t>Revisar la posibilidad de establecer incentivos por el uso de carro compartido tanto para conductores como pasajeros</t>
  </si>
  <si>
    <t>Mantener en un acto administrativo o documento institucional la ejecución de la estrategia de carro compartido</t>
  </si>
  <si>
    <t>Revisar la posibilidad de contar con cupos en el parqueadero exclusivos para los participantes de la estrategia de carro compartido</t>
  </si>
  <si>
    <t>Desarrollar un evento de reconocimiento de los usuarios de medios de transporte sostenible destacados</t>
  </si>
  <si>
    <t>Preparación y ejecución de la Semana ambiental</t>
  </si>
  <si>
    <t>https://minenergiacol.sharepoint.com/:f:/s/SistemadeGestinAmbiental/IgCq18g9aW36Rob2KvvFztA3AVoIbvpopmKz6oTy05zg3Sc?e=T2fLOO</t>
  </si>
  <si>
    <t>Comunicación</t>
  </si>
  <si>
    <t>Llevar a cabo la difusión de piezas gráficas de los programas ambientales</t>
  </si>
  <si>
    <t>8. OPERACIÓN</t>
  </si>
  <si>
    <t>Gestión de residuos</t>
  </si>
  <si>
    <t>Entrega de residuos aprovechables</t>
  </si>
  <si>
    <t>Bimestral</t>
  </si>
  <si>
    <t>Subdirección Administrativa y Financiera (SAF)</t>
  </si>
  <si>
    <t xml:space="preserve">
Desarrollar entregas  de residuos peligrosos generados en las sedes de la entidad con su respectivo seguimiento al transportador.</t>
  </si>
  <si>
    <t>Cero papel</t>
  </si>
  <si>
    <t>Socialización reducción de impresiones y política cero papel</t>
  </si>
  <si>
    <t>Sostenibilidad energética</t>
  </si>
  <si>
    <t>Ejecución de acciones de eficiencia energética</t>
  </si>
  <si>
    <t>Proceso cálculo de huella de carbono y socialización</t>
  </si>
  <si>
    <t>Uso eficiente de agua y energía</t>
  </si>
  <si>
    <t xml:space="preserve">Inspecciones ambientales internas </t>
  </si>
  <si>
    <t>Realizar seguimiento a procesos que incluyen criterios de sostenibilidad</t>
  </si>
  <si>
    <t>Llevar a cabo seguimiento a los proveedores de bienes y servicios priorizados</t>
  </si>
  <si>
    <t>Estrategias</t>
  </si>
  <si>
    <t>5.Incorporar nuevas tecnologías a la gestión del Ministerio, en función de minimizar los impactos ambientales y mejorar el ciclo de vida de los insumos utilizados.</t>
  </si>
  <si>
    <t>Ejecutar Acuerdo de voluntariedades con el Grupo Retorna</t>
  </si>
  <si>
    <t>Efectuar seguimiento al sistema de agua lluvia de la sede principal</t>
  </si>
  <si>
    <t>Realizar simulacro riesgos ambientales</t>
  </si>
  <si>
    <t>9. EVALUACIÓN DEL DESEMPEÑO</t>
  </si>
  <si>
    <t>PREAD</t>
  </si>
  <si>
    <t>Inscripción a la estrategia PREAD</t>
  </si>
  <si>
    <t>Re_ Ministerio de Minas y Energía-Sede CAN-Postulación PREAD 2026_ CLAUDIA VIVIANA VILLALOBOS FAGUA - Outlook.pdf</t>
  </si>
  <si>
    <t>Preparar y socializar el programa de sugerencias ambientales</t>
  </si>
  <si>
    <t>Auditoría</t>
  </si>
  <si>
    <t>9. Facilitar el mejoramiento institucional al establecer indicadores y realizar auditorías que permitan evaluar el desempeño y eficacia del sistema integrado de gestión.</t>
  </si>
  <si>
    <t>Recibir auditoría externa</t>
  </si>
  <si>
    <t>Trabajo con la comunidad</t>
  </si>
  <si>
    <t xml:space="preserve">Trabajo con el Sector educativo </t>
  </si>
  <si>
    <t xml:space="preserve">Seguimiento a metas establecidas por programas </t>
  </si>
  <si>
    <t>Seguimiento cumplimiento normativo</t>
  </si>
  <si>
    <t>Recibir auditoría interna</t>
  </si>
  <si>
    <t>Reporte media movil</t>
  </si>
  <si>
    <t xml:space="preserve">Reporte registro generadores de residuos peligrosos </t>
  </si>
  <si>
    <t>Seguimiento</t>
  </si>
  <si>
    <t>Seguimiento a indicadores ambientales</t>
  </si>
  <si>
    <t>10. MEJORA</t>
  </si>
  <si>
    <t>Revisión por la Dirección</t>
  </si>
  <si>
    <t>Preparar la revisión por la Dirección del Sistema de Gestión Ambiental</t>
  </si>
  <si>
    <t>Planes de menoramiento</t>
  </si>
  <si>
    <t xml:space="preserve">Revisar las fuentes de hallazgos  </t>
  </si>
  <si>
    <t>Formular los planes de mejora correspondientes</t>
  </si>
  <si>
    <t>Ejecutar acciones de mejora</t>
  </si>
  <si>
    <t>Oportunidades de mejora</t>
  </si>
  <si>
    <t>Ajustar matriz de aspectos e impactos con:  identificar y valorar aspectos ambientales en condiciones anormales (mantenimientos) para planta eléctrica. No se determinan sus controles específicos de cara a la gestión por contratistas, así como  en condiciones normales para el funcionamiento de los vehículos a gasolina en términos de la generación de emisiones por fuentes fijas</t>
  </si>
  <si>
    <t>Ajustar matriz legal para  evaluar artículo por artículo de cada norma identificada, no por grupo de artículos y
derivar esquema de plan de seguimiento para el cumplimiento particularizado según aplique</t>
  </si>
  <si>
    <t>Ajustar tablero de visualización de indicadores para garantizar interpretación de resultados de gestión de cara al tablero de indicadores Power BI publicado en página web de cara a partes interesadas externas.</t>
  </si>
  <si>
    <t>Garantizar cualificar o cuantificar los beneficios ambientales que este programa puede llegar a
tener en este caso, por ejemplo, con encuestas o valoraciones del entendimiento del
conocimiento transferido o de medición del impacto en los aspectos ambientales que se
cuentan en los hogares de las personas.</t>
  </si>
  <si>
    <t>N/A</t>
  </si>
  <si>
    <t xml:space="preserve">Certificación </t>
  </si>
  <si>
    <t>Realizar seguimiento a cumplimiento de criterios para proceso de certificación en la norma ISO 14001</t>
  </si>
  <si>
    <t>10.Fortalecer la gestión del conocimiento, la información y la innovación de acuerdo con las necesidades de la entidad y a las expectativas de los trabajadores, convirtiéndolo en parte de la cultura institucional.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</si>
</sst>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1"/>
      <color theme="1"/>
      <name val="Calibri"/>
    </font>
    <font>
      <sz val="12"/>
      <color rgb="FF212529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0" fontId="9" fillId="0" borderId="0" applyNumberFormat="0" applyFill="0" applyBorder="0" applyAlignment="0" applyProtection="0"/>
  </cellStyleXfs>
  <cellXfs count="93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quotePrefix="1" applyFont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8" xfId="0" applyBorder="1"/>
    <xf numFmtId="0" fontId="0" fillId="0" borderId="3" xfId="0" applyBorder="1" applyAlignment="1">
      <alignment horizontal="center" wrapText="1"/>
    </xf>
    <xf numFmtId="14" fontId="0" fillId="0" borderId="4" xfId="0" applyNumberFormat="1" applyBorder="1"/>
    <xf numFmtId="0" fontId="0" fillId="0" borderId="1" xfId="0" applyBorder="1" applyAlignment="1">
      <alignment horizontal="center" vertical="center"/>
    </xf>
    <xf numFmtId="0" fontId="0" fillId="0" borderId="9" xfId="0" applyBorder="1"/>
    <xf numFmtId="0" fontId="4" fillId="3" borderId="2" xfId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0" xfId="0" applyBorder="1"/>
    <xf numFmtId="0" fontId="2" fillId="0" borderId="8" xfId="0" applyFont="1" applyBorder="1"/>
    <xf numFmtId="0" fontId="0" fillId="0" borderId="0" xfId="0" applyAlignme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3" borderId="2" xfId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4" fontId="0" fillId="0" borderId="3" xfId="0" applyNumberFormat="1" applyBorder="1"/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2" borderId="5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9" fontId="2" fillId="0" borderId="8" xfId="0" applyNumberFormat="1" applyFont="1" applyBorder="1"/>
    <xf numFmtId="0" fontId="2" fillId="0" borderId="14" xfId="0" applyFont="1" applyBorder="1"/>
    <xf numFmtId="0" fontId="2" fillId="0" borderId="15" xfId="0" applyFont="1" applyBorder="1"/>
    <xf numFmtId="0" fontId="0" fillId="0" borderId="0" xfId="0" applyAlignment="1">
      <alignment horizontal="center"/>
    </xf>
    <xf numFmtId="0" fontId="0" fillId="0" borderId="11" xfId="0" applyBorder="1" applyAlignment="1">
      <alignment horizontal="center" wrapText="1"/>
    </xf>
    <xf numFmtId="0" fontId="4" fillId="3" borderId="0" xfId="1" applyFont="1" applyFill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8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0" borderId="3" xfId="3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9" fillId="0" borderId="3" xfId="3" applyBorder="1" applyAlignment="1">
      <alignment horizontal="center" wrapText="1"/>
    </xf>
    <xf numFmtId="0" fontId="9" fillId="0" borderId="4" xfId="3" applyBorder="1" applyAlignment="1">
      <alignment horizont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/>
    </xf>
    <xf numFmtId="0" fontId="4" fillId="3" borderId="16" xfId="1" applyFont="1" applyFill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/>
    </xf>
    <xf numFmtId="0" fontId="9" fillId="0" borderId="3" xfId="3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2" borderId="3" xfId="3" applyFill="1" applyBorder="1" applyAlignment="1">
      <alignment horizontal="center" wrapText="1"/>
    </xf>
    <xf numFmtId="0" fontId="9" fillId="2" borderId="4" xfId="3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4">
    <cellStyle name="Hyperlink" xfId="3" xr:uid="{00000000-000B-0000-0000-000008000000}"/>
    <cellStyle name="Normal" xfId="0" builtinId="0"/>
    <cellStyle name="Normal 3" xfId="2" xr:uid="{00000000-0005-0000-0000-000001000000}"/>
    <cellStyle name="Normal_Hoja1" xfId="1" xr:uid="{00000000-0005-0000-0000-000002000000}"/>
  </cellStyles>
  <dxfs count="8"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ejecución Plan de acción SGA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'plan de accion '!$O$10:$O$14</c:f>
              <c:strCache>
                <c:ptCount val="5"/>
                <c:pt idx="0">
                  <c:v>Cumplido</c:v>
                </c:pt>
                <c:pt idx="1">
                  <c:v>En curso</c:v>
                </c:pt>
                <c:pt idx="2">
                  <c:v>Parcial</c:v>
                </c:pt>
                <c:pt idx="3">
                  <c:v>No ejecutado</c:v>
                </c:pt>
                <c:pt idx="4">
                  <c:v>Sin avance</c:v>
                </c:pt>
              </c:strCache>
            </c:strRef>
          </c:cat>
          <c:val>
            <c:numRef>
              <c:f>'plan de accion '!$P$10:$P$14</c:f>
              <c:numCache>
                <c:formatCode>General</c:formatCode>
                <c:ptCount val="5"/>
                <c:pt idx="0">
                  <c:v>13</c:v>
                </c:pt>
                <c:pt idx="1">
                  <c:v>19</c:v>
                </c:pt>
                <c:pt idx="2">
                  <c:v>0</c:v>
                </c:pt>
                <c:pt idx="3">
                  <c:v>0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42-4A5D-9D0F-4F1250FDD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419099</xdr:colOff>
      <xdr:row>8</xdr:row>
      <xdr:rowOff>342900</xdr:rowOff>
    </xdr:from>
    <xdr:to>
      <xdr:col>22</xdr:col>
      <xdr:colOff>464342</xdr:colOff>
      <xdr:row>12</xdr:row>
      <xdr:rowOff>285749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87CB478-5B22-11A2-8BCF-54AA68CAF7A2}"/>
            </a:ext>
            <a:ext uri="{147F2762-F138-4A5C-976F-8EAC2B608ADB}">
              <a16:predDERef xmlns:a16="http://schemas.microsoft.com/office/drawing/2014/main" pred="{D985A34F-172E-ADC9-4A64-DBEAC7FC14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4410074</xdr:colOff>
      <xdr:row>1</xdr:row>
      <xdr:rowOff>19049</xdr:rowOff>
    </xdr:from>
    <xdr:to>
      <xdr:col>3</xdr:col>
      <xdr:colOff>5402035</xdr:colOff>
      <xdr:row>3</xdr:row>
      <xdr:rowOff>554612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98C02A3-BA68-4E53-C361-85B973E3D423}"/>
            </a:ext>
            <a:ext uri="{147F2762-F138-4A5C-976F-8EAC2B608ADB}">
              <a16:predDERef xmlns:a16="http://schemas.microsoft.com/office/drawing/2014/main" pred="{187CB478-5B22-11A2-8BCF-54AA68CAF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376681" y="209549"/>
          <a:ext cx="991961" cy="1025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inenergiacol.sharepoint.com/:b:/s/SistemadeGestinAmbiental/IQBmH4Y_ZViFR4DZz2xf0BDGAWKYhiCbAy5e4Ec1XUwXAXg?e=8lLOzW" TargetMode="External"/><Relationship Id="rId7" Type="http://schemas.openxmlformats.org/officeDocument/2006/relationships/hyperlink" Target="https://minenergiacol.sharepoint.com/:f:/s/SistemadeGestinAmbiental/IgCq18g9aW36Rob2KvvFztA3AVoIbvpopmKz6oTy05zg3Sc?e=1HMuRg" TargetMode="External"/><Relationship Id="rId2" Type="http://schemas.openxmlformats.org/officeDocument/2006/relationships/hyperlink" Target="https://minenergiacol.sharepoint.com/:b:/s/SistemadeGestinAmbiental/IQDjo080e-FQRphte1esw26XAZ-y-qUvJ_xakVXH6Gups_w?e=Qlz4Go" TargetMode="External"/><Relationship Id="rId1" Type="http://schemas.openxmlformats.org/officeDocument/2006/relationships/hyperlink" Target="https://minenergiacol.sharepoint.com/:f:/s/SistemadeGestinAmbiental/IgA7QI9teVj3RIq4bjXInuZYAWnAj6E3ibaQIb_-tNFASyY?e=NJuFM9" TargetMode="External"/><Relationship Id="rId6" Type="http://schemas.openxmlformats.org/officeDocument/2006/relationships/hyperlink" Target="https://minenergiacol.sharepoint.com/:f:/s/SistemadeGestinAmbiental/IgCq18g9aW36Rob2KvvFztA3AVoIbvpopmKz6oTy05zg3Sc?e=T2fLOO" TargetMode="External"/><Relationship Id="rId5" Type="http://schemas.openxmlformats.org/officeDocument/2006/relationships/hyperlink" Target="https://minenergiacol.sharepoint.com/:f:/s/SistemadeGestinAmbiental/IgBq43SBPIjRQqSqs3NIPSRAAWCmi5vgy2nXqqvxT8k1wxM?e=qf6yu2" TargetMode="External"/><Relationship Id="rId4" Type="http://schemas.openxmlformats.org/officeDocument/2006/relationships/hyperlink" Target="https://minenergiacol.sharepoint.com/:x:/s/SistemadeGestinAmbiental/IQBG6F531wDCQZ7pD1w-LAH5AQbFhPkprjNnklg2HobDGqw?e=RDAaui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V229"/>
  <sheetViews>
    <sheetView tabSelected="1" topLeftCell="E4" zoomScale="80" zoomScaleNormal="80" zoomScaleSheetLayoutView="100" workbookViewId="0">
      <selection activeCell="J51" sqref="J51"/>
    </sheetView>
  </sheetViews>
  <sheetFormatPr baseColWidth="10" defaultColWidth="11.42578125" defaultRowHeight="15" x14ac:dyDescent="0.25"/>
  <cols>
    <col min="2" max="2" width="33.28515625" customWidth="1"/>
    <col min="3" max="3" width="29.7109375" style="24" customWidth="1"/>
    <col min="4" max="4" width="82.7109375" customWidth="1"/>
    <col min="5" max="5" width="68.5703125" style="31" customWidth="1"/>
    <col min="6" max="6" width="17.7109375" style="31" customWidth="1"/>
    <col min="7" max="7" width="16.42578125" customWidth="1"/>
    <col min="8" max="8" width="21.140625" customWidth="1"/>
    <col min="9" max="9" width="33" customWidth="1"/>
    <col min="10" max="10" width="19.7109375" customWidth="1"/>
    <col min="11" max="11" width="15.28515625" style="15" customWidth="1"/>
    <col min="12" max="13" width="40.42578125" customWidth="1"/>
    <col min="15" max="15" width="14" customWidth="1"/>
    <col min="16" max="16" width="17" customWidth="1"/>
  </cols>
  <sheetData>
    <row r="2" spans="1:22" ht="18.75" x14ac:dyDescent="0.25">
      <c r="A2" s="1"/>
      <c r="B2" s="73" t="s">
        <v>0</v>
      </c>
      <c r="C2" s="74"/>
      <c r="D2" s="74"/>
      <c r="E2" s="74"/>
      <c r="F2" s="74"/>
      <c r="G2" s="74"/>
      <c r="H2" s="74"/>
      <c r="I2" s="74"/>
      <c r="J2" s="74"/>
      <c r="K2" s="73"/>
      <c r="L2" s="74"/>
      <c r="M2" s="53"/>
    </row>
    <row r="3" spans="1:22" ht="18.75" x14ac:dyDescent="0.25">
      <c r="A3" s="1"/>
      <c r="B3" s="74"/>
      <c r="C3" s="74"/>
      <c r="D3" s="74"/>
      <c r="E3" s="74"/>
      <c r="F3" s="74"/>
      <c r="G3" s="74"/>
      <c r="H3" s="74"/>
      <c r="I3" s="74"/>
      <c r="J3" s="74"/>
      <c r="K3" s="73"/>
      <c r="L3" s="74"/>
      <c r="M3" s="53"/>
    </row>
    <row r="4" spans="1:22" ht="46.5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3"/>
      <c r="L4" s="74"/>
      <c r="M4" s="53"/>
    </row>
    <row r="5" spans="1:22" ht="30" customHeight="1" x14ac:dyDescent="0.25">
      <c r="A5" s="1"/>
      <c r="B5" s="14"/>
      <c r="C5" s="21"/>
      <c r="D5" s="14"/>
      <c r="E5" s="26"/>
      <c r="F5" s="26"/>
      <c r="G5" s="14"/>
      <c r="H5" s="14"/>
      <c r="I5" s="14"/>
      <c r="J5" s="14"/>
      <c r="K5" s="21"/>
      <c r="L5" s="14"/>
      <c r="M5" s="53"/>
    </row>
    <row r="6" spans="1:22" ht="30" customHeight="1" x14ac:dyDescent="0.25">
      <c r="A6" s="1"/>
      <c r="B6" s="74" t="s">
        <v>1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53"/>
    </row>
    <row r="7" spans="1:22" ht="30" customHeight="1" x14ac:dyDescent="0.25">
      <c r="A7" s="1"/>
      <c r="B7" s="79" t="s">
        <v>2</v>
      </c>
      <c r="C7" s="80"/>
      <c r="D7" s="80"/>
      <c r="E7" s="80"/>
      <c r="F7" s="80"/>
      <c r="G7" s="80"/>
      <c r="H7" s="80"/>
      <c r="I7" s="80"/>
      <c r="J7" s="80"/>
      <c r="K7" s="81"/>
      <c r="L7" s="82"/>
      <c r="M7" s="53"/>
    </row>
    <row r="8" spans="1:22" x14ac:dyDescent="0.25">
      <c r="B8" s="75"/>
      <c r="C8" s="75"/>
      <c r="D8" s="75"/>
      <c r="E8" s="75"/>
      <c r="F8" s="75"/>
      <c r="G8" s="75"/>
      <c r="H8" s="75"/>
      <c r="I8" s="75"/>
      <c r="J8" s="75"/>
      <c r="K8" s="76"/>
      <c r="L8" s="75"/>
      <c r="M8" s="51"/>
    </row>
    <row r="9" spans="1:22" s="20" customFormat="1" ht="29.25" customHeight="1" x14ac:dyDescent="0.25">
      <c r="B9" s="44" t="s">
        <v>3</v>
      </c>
      <c r="C9" s="44" t="s">
        <v>4</v>
      </c>
      <c r="D9" s="45" t="s">
        <v>5</v>
      </c>
      <c r="E9" s="46" t="s">
        <v>6</v>
      </c>
      <c r="F9" s="45" t="s">
        <v>7</v>
      </c>
      <c r="G9" s="45" t="s">
        <v>8</v>
      </c>
      <c r="H9" s="45" t="s">
        <v>9</v>
      </c>
      <c r="I9" s="45" t="s">
        <v>10</v>
      </c>
      <c r="J9" s="45" t="s">
        <v>11</v>
      </c>
      <c r="K9" s="77" t="s">
        <v>12</v>
      </c>
      <c r="L9" s="78"/>
      <c r="M9" s="45" t="s">
        <v>13</v>
      </c>
    </row>
    <row r="10" spans="1:22" ht="48.75" customHeight="1" x14ac:dyDescent="0.25">
      <c r="B10" s="17" t="s">
        <v>14</v>
      </c>
      <c r="C10" s="22" t="s">
        <v>15</v>
      </c>
      <c r="D10" s="8" t="s">
        <v>16</v>
      </c>
      <c r="E10" s="38" t="s">
        <v>17</v>
      </c>
      <c r="F10" s="25" t="s">
        <v>18</v>
      </c>
      <c r="G10" s="3">
        <v>46042</v>
      </c>
      <c r="H10" s="3">
        <v>46325</v>
      </c>
      <c r="I10" s="8" t="s">
        <v>19</v>
      </c>
      <c r="J10" s="12" t="s">
        <v>20</v>
      </c>
      <c r="K10" s="66"/>
      <c r="L10" s="67"/>
      <c r="M10" s="54"/>
      <c r="O10" s="16" t="s">
        <v>21</v>
      </c>
      <c r="P10" s="9">
        <f>COUNTIF(J10:J79,"Cumplido")</f>
        <v>13</v>
      </c>
    </row>
    <row r="11" spans="1:22" ht="57.75" customHeight="1" x14ac:dyDescent="0.25">
      <c r="B11" s="2" t="s">
        <v>22</v>
      </c>
      <c r="C11" s="22" t="s">
        <v>23</v>
      </c>
      <c r="D11" s="8" t="s">
        <v>24</v>
      </c>
      <c r="E11" s="38" t="s">
        <v>25</v>
      </c>
      <c r="F11" s="25" t="s">
        <v>18</v>
      </c>
      <c r="G11" s="3">
        <v>46055</v>
      </c>
      <c r="H11" s="3">
        <v>46234</v>
      </c>
      <c r="I11" s="8" t="s">
        <v>19</v>
      </c>
      <c r="J11" s="12" t="s">
        <v>20</v>
      </c>
      <c r="K11" s="66"/>
      <c r="L11" s="67"/>
      <c r="M11" s="54"/>
      <c r="O11" s="16" t="s">
        <v>20</v>
      </c>
      <c r="P11" s="13">
        <f>COUNTIF(J10:J79,"En Curso")</f>
        <v>19</v>
      </c>
    </row>
    <row r="12" spans="1:22" ht="63" customHeight="1" x14ac:dyDescent="0.25">
      <c r="B12" s="84" t="s">
        <v>26</v>
      </c>
      <c r="C12" s="22" t="s">
        <v>27</v>
      </c>
      <c r="D12" s="8" t="s">
        <v>28</v>
      </c>
      <c r="E12" s="25" t="s">
        <v>29</v>
      </c>
      <c r="F12" s="25" t="s">
        <v>18</v>
      </c>
      <c r="G12" s="3">
        <v>46069</v>
      </c>
      <c r="H12" s="3">
        <v>46112</v>
      </c>
      <c r="I12" s="8" t="s">
        <v>30</v>
      </c>
      <c r="J12" s="12" t="s">
        <v>20</v>
      </c>
      <c r="K12" s="66"/>
      <c r="L12" s="67"/>
      <c r="M12" s="54"/>
      <c r="O12" s="16" t="s">
        <v>31</v>
      </c>
      <c r="P12" s="9">
        <f>COUNTIF(J10:J79,"Parcial")</f>
        <v>0</v>
      </c>
      <c r="V12" t="s">
        <v>32</v>
      </c>
    </row>
    <row r="13" spans="1:22" ht="63" customHeight="1" x14ac:dyDescent="0.25">
      <c r="B13" s="85"/>
      <c r="C13" s="22" t="s">
        <v>27</v>
      </c>
      <c r="D13" s="8" t="s">
        <v>28</v>
      </c>
      <c r="E13" s="25" t="s">
        <v>33</v>
      </c>
      <c r="F13" s="25" t="s">
        <v>34</v>
      </c>
      <c r="G13" s="3">
        <v>46113</v>
      </c>
      <c r="H13" s="3">
        <v>46387</v>
      </c>
      <c r="I13" s="8" t="s">
        <v>30</v>
      </c>
      <c r="J13" s="12" t="s">
        <v>20</v>
      </c>
      <c r="K13" s="63"/>
      <c r="L13" s="67"/>
      <c r="M13" s="54"/>
      <c r="O13" s="47" t="s">
        <v>35</v>
      </c>
      <c r="P13" s="13">
        <f>COUNTIF(J10:J79,"No ejecutado")</f>
        <v>0</v>
      </c>
    </row>
    <row r="14" spans="1:22" ht="55.5" customHeight="1" x14ac:dyDescent="0.25">
      <c r="B14" s="85"/>
      <c r="C14" s="22" t="s">
        <v>36</v>
      </c>
      <c r="D14" s="8" t="s">
        <v>24</v>
      </c>
      <c r="E14" s="25" t="s">
        <v>37</v>
      </c>
      <c r="F14" s="25" t="s">
        <v>18</v>
      </c>
      <c r="G14" s="3">
        <v>46055</v>
      </c>
      <c r="H14" s="3">
        <v>46234</v>
      </c>
      <c r="I14" s="8" t="s">
        <v>19</v>
      </c>
      <c r="J14" s="12" t="s">
        <v>20</v>
      </c>
      <c r="K14" s="66"/>
      <c r="L14" s="67"/>
      <c r="M14" s="54"/>
      <c r="O14" s="18" t="s">
        <v>38</v>
      </c>
      <c r="P14" s="9">
        <f>+COUNTBLANK(J10:J79)</f>
        <v>38</v>
      </c>
    </row>
    <row r="15" spans="1:22" ht="84" customHeight="1" x14ac:dyDescent="0.25">
      <c r="B15" s="85"/>
      <c r="C15" s="22" t="s">
        <v>39</v>
      </c>
      <c r="D15" s="8" t="s">
        <v>40</v>
      </c>
      <c r="E15" s="25" t="s">
        <v>41</v>
      </c>
      <c r="F15" s="25" t="s">
        <v>18</v>
      </c>
      <c r="G15" s="3">
        <v>46055</v>
      </c>
      <c r="H15" s="3">
        <v>46171</v>
      </c>
      <c r="I15" s="8" t="s">
        <v>30</v>
      </c>
      <c r="J15" s="12" t="s">
        <v>21</v>
      </c>
      <c r="K15" s="83" t="s">
        <v>42</v>
      </c>
      <c r="L15" s="70"/>
      <c r="M15" s="54"/>
      <c r="O15" s="49" t="s">
        <v>43</v>
      </c>
      <c r="P15" s="50">
        <f>SUM(P10:P14)</f>
        <v>70</v>
      </c>
    </row>
    <row r="16" spans="1:22" ht="64.5" customHeight="1" x14ac:dyDescent="0.25">
      <c r="B16" s="85"/>
      <c r="C16" s="22" t="s">
        <v>44</v>
      </c>
      <c r="D16" s="8" t="s">
        <v>45</v>
      </c>
      <c r="E16" s="25" t="s">
        <v>46</v>
      </c>
      <c r="F16" s="25" t="s">
        <v>18</v>
      </c>
      <c r="G16" s="3">
        <v>46055</v>
      </c>
      <c r="H16" s="3">
        <v>46171</v>
      </c>
      <c r="I16" s="8" t="s">
        <v>19</v>
      </c>
      <c r="J16" s="12" t="s">
        <v>20</v>
      </c>
      <c r="K16" s="66"/>
      <c r="L16" s="67"/>
      <c r="M16" s="54"/>
      <c r="O16" s="19" t="s">
        <v>47</v>
      </c>
      <c r="P16" s="48">
        <f>(SUM(P10+P11+P12))/P15</f>
        <v>0.45714285714285713</v>
      </c>
    </row>
    <row r="17" spans="2:13" ht="64.5" customHeight="1" x14ac:dyDescent="0.25">
      <c r="B17" s="86"/>
      <c r="C17" s="22" t="s">
        <v>39</v>
      </c>
      <c r="D17" s="8" t="s">
        <v>40</v>
      </c>
      <c r="E17" s="25" t="s">
        <v>48</v>
      </c>
      <c r="F17" s="25" t="s">
        <v>18</v>
      </c>
      <c r="G17" s="3">
        <v>46055</v>
      </c>
      <c r="H17" s="3">
        <v>46387</v>
      </c>
      <c r="I17" s="8" t="s">
        <v>19</v>
      </c>
      <c r="J17" s="12" t="s">
        <v>20</v>
      </c>
      <c r="K17" s="66"/>
      <c r="L17" s="67"/>
      <c r="M17" s="54"/>
    </row>
    <row r="18" spans="2:13" ht="45" customHeight="1" x14ac:dyDescent="0.25">
      <c r="B18" s="84" t="s">
        <v>49</v>
      </c>
      <c r="C18" s="22" t="s">
        <v>50</v>
      </c>
      <c r="D18" s="8" t="s">
        <v>24</v>
      </c>
      <c r="E18" s="25" t="s">
        <v>51</v>
      </c>
      <c r="F18" s="25" t="s">
        <v>18</v>
      </c>
      <c r="G18" s="3">
        <v>46038</v>
      </c>
      <c r="H18" s="3">
        <v>46387</v>
      </c>
      <c r="I18" s="8" t="s">
        <v>19</v>
      </c>
      <c r="J18" s="12" t="s">
        <v>20</v>
      </c>
      <c r="K18" s="66"/>
      <c r="L18" s="67"/>
      <c r="M18" s="54"/>
    </row>
    <row r="19" spans="2:13" ht="88.5" customHeight="1" x14ac:dyDescent="0.25">
      <c r="B19" s="85"/>
      <c r="C19" s="43" t="s">
        <v>52</v>
      </c>
      <c r="D19" s="8" t="s">
        <v>53</v>
      </c>
      <c r="E19" s="25" t="s">
        <v>54</v>
      </c>
      <c r="F19" s="25" t="s">
        <v>18</v>
      </c>
      <c r="G19" s="3">
        <v>46055</v>
      </c>
      <c r="H19" s="39">
        <v>46203</v>
      </c>
      <c r="I19" s="8" t="s">
        <v>30</v>
      </c>
      <c r="J19" s="40" t="s">
        <v>20</v>
      </c>
      <c r="K19" s="63"/>
      <c r="L19" s="64"/>
      <c r="M19" s="8"/>
    </row>
    <row r="20" spans="2:13" ht="60" customHeight="1" x14ac:dyDescent="0.25">
      <c r="B20" s="85"/>
      <c r="C20" s="22" t="s">
        <v>55</v>
      </c>
      <c r="D20" s="8" t="s">
        <v>56</v>
      </c>
      <c r="E20" s="25" t="s">
        <v>57</v>
      </c>
      <c r="F20" s="25" t="s">
        <v>18</v>
      </c>
      <c r="G20" s="3">
        <v>46055</v>
      </c>
      <c r="H20" s="3">
        <v>46081</v>
      </c>
      <c r="I20" s="8" t="s">
        <v>30</v>
      </c>
      <c r="J20" s="12" t="s">
        <v>21</v>
      </c>
      <c r="K20" s="87" t="s">
        <v>58</v>
      </c>
      <c r="L20" s="88"/>
      <c r="M20" s="54"/>
    </row>
    <row r="21" spans="2:13" ht="45" x14ac:dyDescent="0.25">
      <c r="B21" s="85"/>
      <c r="C21" s="22" t="s">
        <v>55</v>
      </c>
      <c r="D21" s="8" t="s">
        <v>56</v>
      </c>
      <c r="E21" s="25" t="s">
        <v>59</v>
      </c>
      <c r="F21" s="25" t="s">
        <v>18</v>
      </c>
      <c r="G21" s="3">
        <v>46113</v>
      </c>
      <c r="H21" s="3">
        <v>46171</v>
      </c>
      <c r="I21" s="8" t="s">
        <v>30</v>
      </c>
      <c r="J21" s="12" t="s">
        <v>21</v>
      </c>
      <c r="K21" s="66"/>
      <c r="L21" s="67"/>
      <c r="M21" s="54"/>
    </row>
    <row r="22" spans="2:13" ht="45" x14ac:dyDescent="0.25">
      <c r="B22" s="85"/>
      <c r="C22" s="22" t="s">
        <v>55</v>
      </c>
      <c r="D22" s="8" t="s">
        <v>56</v>
      </c>
      <c r="E22" s="25" t="s">
        <v>60</v>
      </c>
      <c r="F22" s="25" t="s">
        <v>18</v>
      </c>
      <c r="G22" s="3">
        <v>46146</v>
      </c>
      <c r="H22" s="3">
        <v>46203</v>
      </c>
      <c r="I22" s="8" t="s">
        <v>19</v>
      </c>
      <c r="J22" s="12" t="s">
        <v>21</v>
      </c>
      <c r="K22" s="71" t="s">
        <v>61</v>
      </c>
      <c r="L22" s="72"/>
      <c r="M22" s="54"/>
    </row>
    <row r="23" spans="2:13" ht="62.25" customHeight="1" x14ac:dyDescent="0.25">
      <c r="B23" s="85"/>
      <c r="C23" s="22" t="s">
        <v>55</v>
      </c>
      <c r="D23" s="8" t="s">
        <v>56</v>
      </c>
      <c r="E23" s="25" t="s">
        <v>62</v>
      </c>
      <c r="F23" s="25" t="s">
        <v>18</v>
      </c>
      <c r="G23" s="3">
        <v>46174</v>
      </c>
      <c r="H23" s="3">
        <v>46234</v>
      </c>
      <c r="I23" s="8" t="s">
        <v>19</v>
      </c>
      <c r="J23" s="12"/>
      <c r="K23" s="66"/>
      <c r="L23" s="67"/>
      <c r="M23" s="54"/>
    </row>
    <row r="24" spans="2:13" ht="51" customHeight="1" x14ac:dyDescent="0.25">
      <c r="B24" s="85"/>
      <c r="C24" s="22" t="s">
        <v>55</v>
      </c>
      <c r="D24" s="8" t="s">
        <v>56</v>
      </c>
      <c r="E24" s="25" t="s">
        <v>63</v>
      </c>
      <c r="F24" s="25" t="s">
        <v>18</v>
      </c>
      <c r="G24" s="3">
        <v>46266</v>
      </c>
      <c r="H24" s="3">
        <v>46325</v>
      </c>
      <c r="I24" s="8" t="s">
        <v>19</v>
      </c>
      <c r="J24" s="12"/>
      <c r="K24" s="66"/>
      <c r="L24" s="67"/>
      <c r="M24" s="54"/>
    </row>
    <row r="25" spans="2:13" ht="51" customHeight="1" x14ac:dyDescent="0.25">
      <c r="B25" s="85"/>
      <c r="C25" s="22" t="s">
        <v>55</v>
      </c>
      <c r="D25" s="8" t="s">
        <v>56</v>
      </c>
      <c r="E25" s="25" t="s">
        <v>64</v>
      </c>
      <c r="F25" s="25" t="s">
        <v>18</v>
      </c>
      <c r="G25" s="3">
        <v>46296</v>
      </c>
      <c r="H25" s="3">
        <v>46356</v>
      </c>
      <c r="I25" s="8" t="s">
        <v>19</v>
      </c>
      <c r="J25" s="12"/>
      <c r="K25" s="66"/>
      <c r="L25" s="67"/>
      <c r="M25" s="54"/>
    </row>
    <row r="26" spans="2:13" ht="51" customHeight="1" x14ac:dyDescent="0.25">
      <c r="B26" s="85"/>
      <c r="C26" s="22" t="s">
        <v>55</v>
      </c>
      <c r="D26" s="8" t="s">
        <v>56</v>
      </c>
      <c r="E26" s="25" t="s">
        <v>65</v>
      </c>
      <c r="F26" s="25" t="s">
        <v>66</v>
      </c>
      <c r="G26" s="3">
        <v>46083</v>
      </c>
      <c r="H26" s="3">
        <v>46142</v>
      </c>
      <c r="I26" s="8" t="s">
        <v>19</v>
      </c>
      <c r="J26" s="12" t="s">
        <v>21</v>
      </c>
      <c r="K26" s="68" t="s">
        <v>67</v>
      </c>
      <c r="L26" s="70"/>
      <c r="M26" s="54"/>
    </row>
    <row r="27" spans="2:13" ht="51" customHeight="1" x14ac:dyDescent="0.25">
      <c r="B27" s="85"/>
      <c r="C27" s="22" t="s">
        <v>55</v>
      </c>
      <c r="D27" s="8" t="s">
        <v>56</v>
      </c>
      <c r="E27" s="25" t="s">
        <v>68</v>
      </c>
      <c r="F27" s="25" t="s">
        <v>18</v>
      </c>
      <c r="G27" s="3">
        <v>46083</v>
      </c>
      <c r="H27" s="3">
        <v>46142</v>
      </c>
      <c r="I27" s="8" t="s">
        <v>19</v>
      </c>
      <c r="J27" s="12"/>
      <c r="K27" s="66"/>
      <c r="L27" s="67"/>
      <c r="M27" s="54"/>
    </row>
    <row r="28" spans="2:13" ht="51" customHeight="1" x14ac:dyDescent="0.25">
      <c r="B28" s="85"/>
      <c r="C28" s="22" t="s">
        <v>55</v>
      </c>
      <c r="D28" s="8" t="s">
        <v>56</v>
      </c>
      <c r="E28" s="25" t="s">
        <v>69</v>
      </c>
      <c r="F28" s="25" t="s">
        <v>18</v>
      </c>
      <c r="G28" s="3">
        <v>46055</v>
      </c>
      <c r="H28" s="3">
        <v>46326</v>
      </c>
      <c r="I28" s="8" t="s">
        <v>19</v>
      </c>
      <c r="J28" s="12"/>
      <c r="K28" s="63"/>
      <c r="L28" s="67"/>
      <c r="M28" s="54"/>
    </row>
    <row r="29" spans="2:13" ht="46.5" customHeight="1" x14ac:dyDescent="0.25">
      <c r="B29" s="85"/>
      <c r="C29" s="22" t="s">
        <v>55</v>
      </c>
      <c r="D29" s="8" t="s">
        <v>56</v>
      </c>
      <c r="E29" s="38" t="s">
        <v>70</v>
      </c>
      <c r="F29" s="25" t="s">
        <v>18</v>
      </c>
      <c r="G29" s="3">
        <v>46055</v>
      </c>
      <c r="H29" s="3">
        <v>46356</v>
      </c>
      <c r="I29" s="8" t="s">
        <v>19</v>
      </c>
      <c r="J29" s="12" t="s">
        <v>20</v>
      </c>
      <c r="K29" s="66"/>
      <c r="L29" s="67"/>
      <c r="M29" s="54"/>
    </row>
    <row r="30" spans="2:13" ht="46.5" customHeight="1" x14ac:dyDescent="0.25">
      <c r="B30" s="85"/>
      <c r="C30" s="22" t="s">
        <v>55</v>
      </c>
      <c r="D30" s="8" t="s">
        <v>56</v>
      </c>
      <c r="E30" s="38" t="s">
        <v>71</v>
      </c>
      <c r="F30" s="25" t="s">
        <v>18</v>
      </c>
      <c r="G30" s="3">
        <v>46055</v>
      </c>
      <c r="H30" s="3">
        <v>46356</v>
      </c>
      <c r="I30" s="8" t="s">
        <v>19</v>
      </c>
      <c r="J30" s="12" t="s">
        <v>21</v>
      </c>
      <c r="K30" s="71" t="s">
        <v>72</v>
      </c>
      <c r="L30" s="72"/>
      <c r="M30" s="54"/>
    </row>
    <row r="31" spans="2:13" ht="46.5" customHeight="1" x14ac:dyDescent="0.25">
      <c r="B31" s="85"/>
      <c r="C31" s="22" t="s">
        <v>55</v>
      </c>
      <c r="D31" s="8" t="s">
        <v>56</v>
      </c>
      <c r="E31" s="25" t="s">
        <v>73</v>
      </c>
      <c r="F31" s="25" t="s">
        <v>18</v>
      </c>
      <c r="G31" s="3">
        <v>46055</v>
      </c>
      <c r="H31" s="3">
        <v>46265</v>
      </c>
      <c r="I31" s="8" t="s">
        <v>19</v>
      </c>
      <c r="J31" s="12"/>
      <c r="K31" s="66"/>
      <c r="L31" s="67"/>
      <c r="M31" s="54"/>
    </row>
    <row r="32" spans="2:13" ht="46.5" customHeight="1" x14ac:dyDescent="0.25">
      <c r="B32" s="85"/>
      <c r="C32" s="22" t="s">
        <v>55</v>
      </c>
      <c r="D32" s="8" t="s">
        <v>56</v>
      </c>
      <c r="E32" s="25" t="s">
        <v>74</v>
      </c>
      <c r="F32" s="25" t="s">
        <v>18</v>
      </c>
      <c r="G32" s="3">
        <v>46055</v>
      </c>
      <c r="H32" s="3">
        <v>46142</v>
      </c>
      <c r="I32" s="8" t="s">
        <v>19</v>
      </c>
      <c r="J32" s="12"/>
      <c r="K32" s="66"/>
      <c r="L32" s="67"/>
      <c r="M32" s="54"/>
    </row>
    <row r="33" spans="2:13" ht="44.25" customHeight="1" x14ac:dyDescent="0.25">
      <c r="B33" s="85"/>
      <c r="C33" s="22" t="s">
        <v>55</v>
      </c>
      <c r="D33" s="8" t="s">
        <v>56</v>
      </c>
      <c r="E33" s="25" t="s">
        <v>75</v>
      </c>
      <c r="F33" s="25" t="s">
        <v>18</v>
      </c>
      <c r="G33" s="3">
        <v>46055</v>
      </c>
      <c r="H33" s="3">
        <v>46264</v>
      </c>
      <c r="I33" s="8" t="s">
        <v>19</v>
      </c>
      <c r="J33" s="12" t="s">
        <v>21</v>
      </c>
      <c r="K33" s="66"/>
      <c r="L33" s="67"/>
      <c r="M33" s="54"/>
    </row>
    <row r="34" spans="2:13" ht="44.25" customHeight="1" x14ac:dyDescent="0.25">
      <c r="B34" s="85"/>
      <c r="C34" s="22" t="s">
        <v>76</v>
      </c>
      <c r="D34" s="8" t="s">
        <v>56</v>
      </c>
      <c r="E34" s="60" t="s">
        <v>77</v>
      </c>
      <c r="F34" s="25" t="s">
        <v>18</v>
      </c>
      <c r="G34" s="3">
        <v>46055</v>
      </c>
      <c r="H34" s="39">
        <v>46387</v>
      </c>
      <c r="I34" s="8" t="s">
        <v>19</v>
      </c>
      <c r="J34" s="40"/>
      <c r="K34" s="66"/>
      <c r="L34" s="67"/>
      <c r="M34" s="54"/>
    </row>
    <row r="35" spans="2:13" ht="44.25" customHeight="1" x14ac:dyDescent="0.25">
      <c r="B35" s="85"/>
      <c r="C35" s="22" t="s">
        <v>76</v>
      </c>
      <c r="D35" s="8" t="s">
        <v>56</v>
      </c>
      <c r="E35" s="60" t="s">
        <v>78</v>
      </c>
      <c r="F35" s="25" t="s">
        <v>18</v>
      </c>
      <c r="G35" s="3">
        <v>46055</v>
      </c>
      <c r="H35" s="39">
        <v>46387</v>
      </c>
      <c r="I35" s="8" t="s">
        <v>19</v>
      </c>
      <c r="J35" s="40" t="s">
        <v>20</v>
      </c>
      <c r="K35" s="66"/>
      <c r="L35" s="67"/>
      <c r="M35" s="54"/>
    </row>
    <row r="36" spans="2:13" ht="75" customHeight="1" x14ac:dyDescent="0.25">
      <c r="B36" s="85"/>
      <c r="C36" s="22" t="s">
        <v>76</v>
      </c>
      <c r="D36" s="8" t="s">
        <v>56</v>
      </c>
      <c r="E36" s="60" t="s">
        <v>79</v>
      </c>
      <c r="F36" s="25" t="s">
        <v>18</v>
      </c>
      <c r="G36" s="3">
        <v>46055</v>
      </c>
      <c r="H36" s="39">
        <v>46387</v>
      </c>
      <c r="I36" s="8" t="s">
        <v>19</v>
      </c>
      <c r="J36" s="12"/>
      <c r="K36" s="66"/>
      <c r="L36" s="67"/>
      <c r="M36" s="54"/>
    </row>
    <row r="37" spans="2:13" ht="44.25" customHeight="1" x14ac:dyDescent="0.25">
      <c r="B37" s="85"/>
      <c r="C37" s="22" t="s">
        <v>76</v>
      </c>
      <c r="D37" s="8" t="s">
        <v>56</v>
      </c>
      <c r="E37" s="60" t="s">
        <v>80</v>
      </c>
      <c r="F37" s="25" t="s">
        <v>18</v>
      </c>
      <c r="G37" s="3">
        <v>46055</v>
      </c>
      <c r="H37" s="39">
        <v>46387</v>
      </c>
      <c r="I37" s="8" t="s">
        <v>19</v>
      </c>
      <c r="J37" s="12" t="s">
        <v>21</v>
      </c>
      <c r="K37" s="66"/>
      <c r="L37" s="67"/>
      <c r="M37" s="54"/>
    </row>
    <row r="38" spans="2:13" ht="44.25" customHeight="1" x14ac:dyDescent="0.25">
      <c r="B38" s="85"/>
      <c r="C38" s="22" t="s">
        <v>76</v>
      </c>
      <c r="D38" s="8" t="s">
        <v>56</v>
      </c>
      <c r="E38" s="60" t="s">
        <v>81</v>
      </c>
      <c r="F38" s="25" t="s">
        <v>18</v>
      </c>
      <c r="G38" s="3">
        <v>46055</v>
      </c>
      <c r="H38" s="39">
        <v>46387</v>
      </c>
      <c r="I38" s="8" t="s">
        <v>19</v>
      </c>
      <c r="J38" s="12"/>
      <c r="K38" s="63"/>
      <c r="L38" s="64"/>
      <c r="M38" s="8"/>
    </row>
    <row r="39" spans="2:13" ht="44.25" customHeight="1" x14ac:dyDescent="0.25">
      <c r="B39" s="85"/>
      <c r="C39" s="22" t="s">
        <v>76</v>
      </c>
      <c r="D39" s="8" t="s">
        <v>56</v>
      </c>
      <c r="E39" s="60" t="s">
        <v>82</v>
      </c>
      <c r="F39" s="25" t="s">
        <v>18</v>
      </c>
      <c r="G39" s="3">
        <v>46055</v>
      </c>
      <c r="H39" s="39">
        <v>46387</v>
      </c>
      <c r="I39" s="8" t="s">
        <v>19</v>
      </c>
      <c r="J39" s="12"/>
      <c r="K39" s="66"/>
      <c r="L39" s="67"/>
      <c r="M39" s="54"/>
    </row>
    <row r="40" spans="2:13" ht="44.25" customHeight="1" x14ac:dyDescent="0.25">
      <c r="B40" s="85"/>
      <c r="C40" s="22" t="s">
        <v>76</v>
      </c>
      <c r="D40" s="8" t="s">
        <v>56</v>
      </c>
      <c r="E40" s="60" t="s">
        <v>83</v>
      </c>
      <c r="F40" s="25" t="s">
        <v>18</v>
      </c>
      <c r="G40" s="3">
        <v>46055</v>
      </c>
      <c r="H40" s="39">
        <v>46387</v>
      </c>
      <c r="I40" s="8" t="s">
        <v>19</v>
      </c>
      <c r="J40" s="12"/>
      <c r="K40" s="66"/>
      <c r="L40" s="67"/>
      <c r="M40" s="54"/>
    </row>
    <row r="41" spans="2:13" ht="44.25" customHeight="1" x14ac:dyDescent="0.25">
      <c r="B41" s="85"/>
      <c r="C41" s="22" t="s">
        <v>76</v>
      </c>
      <c r="D41" s="8" t="s">
        <v>56</v>
      </c>
      <c r="E41" s="60" t="s">
        <v>84</v>
      </c>
      <c r="F41" s="25" t="s">
        <v>85</v>
      </c>
      <c r="G41" s="3">
        <v>46055</v>
      </c>
      <c r="H41" s="39">
        <v>46387</v>
      </c>
      <c r="I41" s="8" t="s">
        <v>19</v>
      </c>
      <c r="J41" s="12"/>
      <c r="K41" s="66"/>
      <c r="L41" s="67"/>
      <c r="M41" s="54"/>
    </row>
    <row r="42" spans="2:13" ht="44.25" customHeight="1" x14ac:dyDescent="0.25">
      <c r="B42" s="85"/>
      <c r="C42" s="22" t="s">
        <v>76</v>
      </c>
      <c r="D42" s="8" t="s">
        <v>56</v>
      </c>
      <c r="E42" s="60" t="s">
        <v>86</v>
      </c>
      <c r="F42" s="25" t="s">
        <v>85</v>
      </c>
      <c r="G42" s="3">
        <v>46055</v>
      </c>
      <c r="H42" s="39">
        <v>46387</v>
      </c>
      <c r="I42" s="8" t="s">
        <v>19</v>
      </c>
      <c r="J42" s="12"/>
      <c r="K42" s="66"/>
      <c r="L42" s="67"/>
      <c r="M42" s="54"/>
    </row>
    <row r="43" spans="2:13" ht="44.25" customHeight="1" x14ac:dyDescent="0.25">
      <c r="B43" s="85"/>
      <c r="C43" s="22" t="s">
        <v>76</v>
      </c>
      <c r="D43" s="8" t="s">
        <v>56</v>
      </c>
      <c r="E43" s="60" t="s">
        <v>87</v>
      </c>
      <c r="F43" s="25" t="s">
        <v>18</v>
      </c>
      <c r="G43" s="3">
        <v>46055</v>
      </c>
      <c r="H43" s="39">
        <v>46387</v>
      </c>
      <c r="I43" s="8" t="s">
        <v>19</v>
      </c>
      <c r="J43" s="12"/>
      <c r="K43" s="65"/>
      <c r="L43" s="65"/>
      <c r="M43" s="8"/>
    </row>
    <row r="44" spans="2:13" ht="44.25" customHeight="1" x14ac:dyDescent="0.25">
      <c r="B44" s="85"/>
      <c r="C44" s="22" t="s">
        <v>76</v>
      </c>
      <c r="D44" s="8" t="s">
        <v>56</v>
      </c>
      <c r="E44" s="60" t="s">
        <v>88</v>
      </c>
      <c r="F44" s="25" t="s">
        <v>18</v>
      </c>
      <c r="G44" s="3">
        <v>46055</v>
      </c>
      <c r="H44" s="39">
        <v>46387</v>
      </c>
      <c r="I44" s="8" t="s">
        <v>19</v>
      </c>
      <c r="J44" s="12"/>
      <c r="K44" s="65"/>
      <c r="L44" s="65"/>
      <c r="M44" s="8"/>
    </row>
    <row r="45" spans="2:13" ht="44.25" customHeight="1" x14ac:dyDescent="0.25">
      <c r="B45" s="85"/>
      <c r="C45" s="22" t="s">
        <v>76</v>
      </c>
      <c r="D45" s="8" t="s">
        <v>56</v>
      </c>
      <c r="E45" s="60" t="s">
        <v>89</v>
      </c>
      <c r="F45" s="25" t="s">
        <v>18</v>
      </c>
      <c r="G45" s="3">
        <v>46055</v>
      </c>
      <c r="H45" s="39">
        <v>46387</v>
      </c>
      <c r="I45" s="8" t="s">
        <v>19</v>
      </c>
      <c r="J45" s="12"/>
      <c r="K45" s="65"/>
      <c r="L45" s="65"/>
      <c r="M45" s="8"/>
    </row>
    <row r="46" spans="2:13" ht="44.25" customHeight="1" x14ac:dyDescent="0.25">
      <c r="B46" s="85"/>
      <c r="C46" s="22" t="s">
        <v>76</v>
      </c>
      <c r="D46" s="8" t="s">
        <v>56</v>
      </c>
      <c r="E46" s="60" t="s">
        <v>90</v>
      </c>
      <c r="F46" s="25" t="s">
        <v>18</v>
      </c>
      <c r="G46" s="3">
        <v>46055</v>
      </c>
      <c r="H46" s="39">
        <v>46387</v>
      </c>
      <c r="I46" s="8" t="s">
        <v>19</v>
      </c>
      <c r="J46" s="12"/>
      <c r="K46" s="66"/>
      <c r="L46" s="67"/>
      <c r="M46" s="54"/>
    </row>
    <row r="47" spans="2:13" ht="83.25" customHeight="1" x14ac:dyDescent="0.25">
      <c r="B47" s="85"/>
      <c r="C47" s="22" t="s">
        <v>55</v>
      </c>
      <c r="D47" s="8" t="s">
        <v>56</v>
      </c>
      <c r="E47" s="25" t="s">
        <v>91</v>
      </c>
      <c r="F47" s="25" t="s">
        <v>18</v>
      </c>
      <c r="G47" s="3">
        <v>46118</v>
      </c>
      <c r="H47" s="3">
        <v>46264</v>
      </c>
      <c r="I47" s="8" t="s">
        <v>19</v>
      </c>
      <c r="J47" s="12" t="s">
        <v>21</v>
      </c>
      <c r="K47" s="71" t="s">
        <v>92</v>
      </c>
      <c r="L47" s="72"/>
      <c r="M47" s="8"/>
    </row>
    <row r="48" spans="2:13" ht="51" customHeight="1" x14ac:dyDescent="0.25">
      <c r="B48" s="86"/>
      <c r="C48" s="22" t="s">
        <v>93</v>
      </c>
      <c r="D48" s="8" t="s">
        <v>16</v>
      </c>
      <c r="E48" s="25" t="s">
        <v>94</v>
      </c>
      <c r="F48" s="25" t="s">
        <v>66</v>
      </c>
      <c r="G48" s="3"/>
      <c r="H48" s="3"/>
      <c r="I48" s="8" t="s">
        <v>19</v>
      </c>
      <c r="J48" s="12"/>
      <c r="K48" s="63"/>
      <c r="L48" s="67"/>
      <c r="M48" s="54"/>
    </row>
    <row r="49" spans="2:13" ht="58.5" customHeight="1" x14ac:dyDescent="0.25">
      <c r="B49" s="84" t="s">
        <v>95</v>
      </c>
      <c r="C49" s="22" t="s">
        <v>96</v>
      </c>
      <c r="D49" s="8" t="s">
        <v>40</v>
      </c>
      <c r="E49" s="27" t="s">
        <v>97</v>
      </c>
      <c r="F49" s="27" t="s">
        <v>98</v>
      </c>
      <c r="G49" s="3">
        <v>46024</v>
      </c>
      <c r="H49" s="3">
        <v>46387</v>
      </c>
      <c r="I49" s="8" t="s">
        <v>99</v>
      </c>
      <c r="J49" s="12" t="s">
        <v>20</v>
      </c>
      <c r="K49" s="63"/>
      <c r="L49" s="67"/>
      <c r="M49" s="54"/>
    </row>
    <row r="50" spans="2:13" ht="46.5" customHeight="1" x14ac:dyDescent="0.25">
      <c r="B50" s="85"/>
      <c r="C50" s="22" t="s">
        <v>96</v>
      </c>
      <c r="D50" s="8" t="s">
        <v>40</v>
      </c>
      <c r="E50" s="28" t="s">
        <v>100</v>
      </c>
      <c r="F50" s="28" t="s">
        <v>85</v>
      </c>
      <c r="G50" s="3">
        <v>46024</v>
      </c>
      <c r="H50" s="3">
        <v>46387</v>
      </c>
      <c r="I50" s="8" t="s">
        <v>19</v>
      </c>
      <c r="J50" s="12" t="s">
        <v>20</v>
      </c>
      <c r="K50" s="66"/>
      <c r="L50" s="67"/>
      <c r="M50" s="54"/>
    </row>
    <row r="51" spans="2:13" ht="57" customHeight="1" x14ac:dyDescent="0.25">
      <c r="B51" s="85"/>
      <c r="C51" s="22" t="s">
        <v>101</v>
      </c>
      <c r="D51" s="8" t="s">
        <v>40</v>
      </c>
      <c r="E51" s="28" t="s">
        <v>102</v>
      </c>
      <c r="F51" s="28" t="s">
        <v>18</v>
      </c>
      <c r="G51" s="3">
        <v>46055</v>
      </c>
      <c r="H51" s="3">
        <v>46353</v>
      </c>
      <c r="I51" s="8" t="s">
        <v>19</v>
      </c>
      <c r="J51" s="12" t="s">
        <v>20</v>
      </c>
      <c r="K51" s="66"/>
      <c r="L51" s="67"/>
      <c r="M51" s="54"/>
    </row>
    <row r="52" spans="2:13" ht="100.5" customHeight="1" x14ac:dyDescent="0.25">
      <c r="B52" s="85"/>
      <c r="C52" s="43" t="s">
        <v>103</v>
      </c>
      <c r="D52" s="8" t="s">
        <v>40</v>
      </c>
      <c r="E52" s="42" t="s">
        <v>104</v>
      </c>
      <c r="F52" s="29" t="s">
        <v>18</v>
      </c>
      <c r="G52" s="3">
        <v>46055</v>
      </c>
      <c r="H52" s="3">
        <v>46387</v>
      </c>
      <c r="I52" s="8" t="s">
        <v>99</v>
      </c>
      <c r="J52" s="12"/>
      <c r="K52" s="66"/>
      <c r="L52" s="67"/>
      <c r="M52" s="54"/>
    </row>
    <row r="53" spans="2:13" ht="100.5" customHeight="1" x14ac:dyDescent="0.25">
      <c r="B53" s="85"/>
      <c r="C53" s="22" t="s">
        <v>103</v>
      </c>
      <c r="D53" s="8" t="s">
        <v>45</v>
      </c>
      <c r="E53" s="42" t="s">
        <v>105</v>
      </c>
      <c r="F53" s="29" t="s">
        <v>18</v>
      </c>
      <c r="G53" s="3">
        <v>46055</v>
      </c>
      <c r="H53" s="3">
        <v>46387</v>
      </c>
      <c r="I53" s="8" t="s">
        <v>30</v>
      </c>
      <c r="J53" s="12"/>
      <c r="K53" s="63"/>
      <c r="L53" s="64"/>
      <c r="M53" s="8"/>
    </row>
    <row r="54" spans="2:13" ht="81" customHeight="1" x14ac:dyDescent="0.25">
      <c r="B54" s="85"/>
      <c r="C54" s="22" t="s">
        <v>106</v>
      </c>
      <c r="D54" s="8" t="s">
        <v>40</v>
      </c>
      <c r="E54" s="28" t="s">
        <v>107</v>
      </c>
      <c r="F54" s="28" t="s">
        <v>34</v>
      </c>
      <c r="G54" s="3">
        <v>46055</v>
      </c>
      <c r="H54" s="3">
        <v>46387</v>
      </c>
      <c r="I54" s="8" t="s">
        <v>30</v>
      </c>
      <c r="J54" s="12" t="s">
        <v>20</v>
      </c>
      <c r="K54" s="63"/>
      <c r="L54" s="67"/>
      <c r="M54" s="54"/>
    </row>
    <row r="55" spans="2:13" ht="57" customHeight="1" x14ac:dyDescent="0.25">
      <c r="B55" s="85"/>
      <c r="C55" s="22" t="s">
        <v>52</v>
      </c>
      <c r="D55" s="8" t="s">
        <v>45</v>
      </c>
      <c r="E55" s="28" t="s">
        <v>108</v>
      </c>
      <c r="F55" s="28" t="s">
        <v>66</v>
      </c>
      <c r="G55" s="3">
        <v>46055</v>
      </c>
      <c r="H55" s="3">
        <v>46387</v>
      </c>
      <c r="I55" s="8" t="s">
        <v>30</v>
      </c>
      <c r="J55" s="12"/>
      <c r="K55" s="63"/>
      <c r="L55" s="67"/>
      <c r="M55" s="54"/>
    </row>
    <row r="56" spans="2:13" ht="57" customHeight="1" x14ac:dyDescent="0.25">
      <c r="B56" s="85"/>
      <c r="C56" s="22" t="s">
        <v>52</v>
      </c>
      <c r="D56" s="8" t="s">
        <v>45</v>
      </c>
      <c r="E56" s="28" t="s">
        <v>109</v>
      </c>
      <c r="F56" s="28" t="s">
        <v>66</v>
      </c>
      <c r="G56" s="3">
        <v>46055</v>
      </c>
      <c r="H56" s="3">
        <v>46387</v>
      </c>
      <c r="I56" s="8" t="s">
        <v>30</v>
      </c>
      <c r="J56" s="12"/>
      <c r="K56" s="63"/>
      <c r="L56" s="67"/>
      <c r="M56" s="54"/>
    </row>
    <row r="57" spans="2:13" ht="83.25" customHeight="1" x14ac:dyDescent="0.25">
      <c r="B57" s="85"/>
      <c r="C57" s="22" t="s">
        <v>110</v>
      </c>
      <c r="D57" s="8" t="s">
        <v>111</v>
      </c>
      <c r="E57" s="28" t="s">
        <v>112</v>
      </c>
      <c r="F57" s="28" t="s">
        <v>18</v>
      </c>
      <c r="G57" s="3">
        <v>46041</v>
      </c>
      <c r="H57" s="3">
        <v>46387</v>
      </c>
      <c r="I57" s="8" t="s">
        <v>19</v>
      </c>
      <c r="J57" s="12" t="s">
        <v>20</v>
      </c>
      <c r="K57" s="91"/>
      <c r="L57" s="92"/>
      <c r="M57" s="55"/>
    </row>
    <row r="58" spans="2:13" ht="57" customHeight="1" x14ac:dyDescent="0.25">
      <c r="B58" s="85"/>
      <c r="C58" s="22" t="s">
        <v>110</v>
      </c>
      <c r="D58" s="8" t="s">
        <v>111</v>
      </c>
      <c r="E58" s="28" t="s">
        <v>113</v>
      </c>
      <c r="F58" s="28" t="s">
        <v>66</v>
      </c>
      <c r="G58" s="3">
        <v>46055</v>
      </c>
      <c r="H58" s="3">
        <v>46387</v>
      </c>
      <c r="I58" s="8" t="s">
        <v>99</v>
      </c>
      <c r="J58" s="12"/>
      <c r="K58" s="63"/>
      <c r="L58" s="67"/>
      <c r="M58" s="54"/>
    </row>
    <row r="59" spans="2:13" ht="57" customHeight="1" x14ac:dyDescent="0.25">
      <c r="B59" s="86"/>
      <c r="C59" s="22" t="s">
        <v>110</v>
      </c>
      <c r="D59" s="8" t="s">
        <v>40</v>
      </c>
      <c r="E59" s="32" t="s">
        <v>114</v>
      </c>
      <c r="F59" s="27" t="s">
        <v>18</v>
      </c>
      <c r="G59" s="11">
        <v>46146</v>
      </c>
      <c r="H59" s="3">
        <v>46262</v>
      </c>
      <c r="I59" s="8" t="s">
        <v>30</v>
      </c>
      <c r="J59" s="12"/>
      <c r="K59" s="66"/>
      <c r="L59" s="67"/>
      <c r="M59" s="54"/>
    </row>
    <row r="60" spans="2:13" ht="45" customHeight="1" x14ac:dyDescent="0.25">
      <c r="B60" s="89" t="s">
        <v>115</v>
      </c>
      <c r="C60" s="22" t="s">
        <v>116</v>
      </c>
      <c r="D60" s="8" t="s">
        <v>40</v>
      </c>
      <c r="E60" s="33" t="s">
        <v>117</v>
      </c>
      <c r="F60" s="27" t="s">
        <v>18</v>
      </c>
      <c r="G60" s="11">
        <v>46055</v>
      </c>
      <c r="H60" s="3">
        <v>46081</v>
      </c>
      <c r="I60" s="8" t="s">
        <v>19</v>
      </c>
      <c r="J60" s="12" t="s">
        <v>21</v>
      </c>
      <c r="K60" s="68" t="s">
        <v>118</v>
      </c>
      <c r="L60" s="69"/>
      <c r="M60" s="54"/>
    </row>
    <row r="61" spans="2:13" ht="45" customHeight="1" x14ac:dyDescent="0.25">
      <c r="B61" s="90"/>
      <c r="C61" s="22" t="s">
        <v>116</v>
      </c>
      <c r="D61" s="8" t="s">
        <v>40</v>
      </c>
      <c r="E61" s="33" t="s">
        <v>119</v>
      </c>
      <c r="F61" s="27" t="s">
        <v>85</v>
      </c>
      <c r="G61" s="11">
        <v>46055</v>
      </c>
      <c r="H61" s="3">
        <v>46387</v>
      </c>
      <c r="I61" s="8" t="s">
        <v>19</v>
      </c>
      <c r="J61" s="12"/>
      <c r="K61" s="66"/>
      <c r="L61" s="67"/>
      <c r="M61" s="54"/>
    </row>
    <row r="62" spans="2:13" ht="45" customHeight="1" x14ac:dyDescent="0.25">
      <c r="B62" s="90"/>
      <c r="C62" s="22" t="s">
        <v>120</v>
      </c>
      <c r="D62" s="10" t="s">
        <v>121</v>
      </c>
      <c r="E62" s="34" t="s">
        <v>122</v>
      </c>
      <c r="F62" s="27" t="s">
        <v>18</v>
      </c>
      <c r="G62" s="11">
        <v>46266</v>
      </c>
      <c r="H62" s="3">
        <v>46325</v>
      </c>
      <c r="I62" s="8" t="s">
        <v>19</v>
      </c>
      <c r="J62" s="12"/>
      <c r="K62" s="66"/>
      <c r="L62" s="67"/>
      <c r="M62" s="54"/>
    </row>
    <row r="63" spans="2:13" ht="45" customHeight="1" x14ac:dyDescent="0.25">
      <c r="B63" s="90"/>
      <c r="C63" s="22" t="s">
        <v>116</v>
      </c>
      <c r="D63" s="10" t="s">
        <v>40</v>
      </c>
      <c r="E63" s="34" t="s">
        <v>123</v>
      </c>
      <c r="F63" s="27" t="s">
        <v>18</v>
      </c>
      <c r="G63" s="11">
        <v>46055</v>
      </c>
      <c r="H63" s="3">
        <v>46264</v>
      </c>
      <c r="I63" s="8" t="s">
        <v>19</v>
      </c>
      <c r="J63" s="12"/>
      <c r="K63" s="66"/>
      <c r="L63" s="67"/>
      <c r="M63" s="54"/>
    </row>
    <row r="64" spans="2:13" ht="45" customHeight="1" x14ac:dyDescent="0.25">
      <c r="B64" s="90"/>
      <c r="C64" s="22" t="s">
        <v>116</v>
      </c>
      <c r="D64" s="10" t="s">
        <v>40</v>
      </c>
      <c r="E64" s="27" t="s">
        <v>124</v>
      </c>
      <c r="F64" s="27" t="s">
        <v>18</v>
      </c>
      <c r="G64" s="11">
        <v>46055</v>
      </c>
      <c r="H64" s="3">
        <v>46264</v>
      </c>
      <c r="I64" s="8" t="s">
        <v>19</v>
      </c>
      <c r="J64" s="12"/>
      <c r="K64" s="66"/>
      <c r="L64" s="67"/>
      <c r="M64" s="54"/>
    </row>
    <row r="65" spans="2:13" ht="45" customHeight="1" x14ac:dyDescent="0.25">
      <c r="B65" s="90"/>
      <c r="C65" s="22" t="s">
        <v>116</v>
      </c>
      <c r="D65" s="8" t="s">
        <v>121</v>
      </c>
      <c r="E65" s="35" t="s">
        <v>125</v>
      </c>
      <c r="F65" s="27" t="s">
        <v>85</v>
      </c>
      <c r="G65" s="11">
        <v>46055</v>
      </c>
      <c r="H65" s="3">
        <v>46387</v>
      </c>
      <c r="I65" s="8" t="s">
        <v>19</v>
      </c>
      <c r="J65" s="12" t="s">
        <v>21</v>
      </c>
      <c r="K65" s="66"/>
      <c r="L65" s="67"/>
      <c r="M65" s="54"/>
    </row>
    <row r="66" spans="2:13" ht="60" customHeight="1" x14ac:dyDescent="0.25">
      <c r="B66" s="90"/>
      <c r="C66" s="22" t="s">
        <v>44</v>
      </c>
      <c r="D66" s="8" t="s">
        <v>45</v>
      </c>
      <c r="E66" s="36" t="s">
        <v>126</v>
      </c>
      <c r="F66" s="27" t="s">
        <v>85</v>
      </c>
      <c r="G66" s="11">
        <v>46055</v>
      </c>
      <c r="H66" s="3">
        <v>46387</v>
      </c>
      <c r="I66" s="8" t="s">
        <v>19</v>
      </c>
      <c r="J66" s="12"/>
      <c r="K66" s="66"/>
      <c r="L66" s="67"/>
      <c r="M66" s="54"/>
    </row>
    <row r="67" spans="2:13" ht="45" customHeight="1" x14ac:dyDescent="0.25">
      <c r="B67" s="90"/>
      <c r="C67" s="22" t="s">
        <v>120</v>
      </c>
      <c r="D67" s="8" t="s">
        <v>121</v>
      </c>
      <c r="E67" s="32" t="s">
        <v>127</v>
      </c>
      <c r="F67" s="27" t="s">
        <v>18</v>
      </c>
      <c r="G67" s="11">
        <v>46118</v>
      </c>
      <c r="H67" s="3">
        <v>46264</v>
      </c>
      <c r="I67" s="8" t="s">
        <v>19</v>
      </c>
      <c r="J67" s="12"/>
      <c r="K67" s="66"/>
      <c r="L67" s="67"/>
      <c r="M67" s="54"/>
    </row>
    <row r="68" spans="2:13" ht="60" customHeight="1" x14ac:dyDescent="0.25">
      <c r="B68" s="90"/>
      <c r="C68" s="22" t="s">
        <v>44</v>
      </c>
      <c r="D68" s="10" t="s">
        <v>45</v>
      </c>
      <c r="E68" s="33" t="s">
        <v>128</v>
      </c>
      <c r="F68" s="27" t="s">
        <v>18</v>
      </c>
      <c r="G68" s="11">
        <v>46082</v>
      </c>
      <c r="H68" s="3">
        <v>46387</v>
      </c>
      <c r="I68" s="8" t="s">
        <v>19</v>
      </c>
      <c r="J68" s="12" t="s">
        <v>21</v>
      </c>
      <c r="K68" s="66"/>
      <c r="L68" s="67"/>
      <c r="M68" s="54"/>
    </row>
    <row r="69" spans="2:13" ht="60" customHeight="1" x14ac:dyDescent="0.25">
      <c r="B69" s="90"/>
      <c r="C69" s="22" t="s">
        <v>44</v>
      </c>
      <c r="D69" s="52" t="s">
        <v>45</v>
      </c>
      <c r="E69" s="34" t="s">
        <v>129</v>
      </c>
      <c r="F69" s="27" t="s">
        <v>18</v>
      </c>
      <c r="G69" s="11">
        <v>46082</v>
      </c>
      <c r="H69" s="3">
        <v>46387</v>
      </c>
      <c r="I69" s="8" t="s">
        <v>19</v>
      </c>
      <c r="J69" s="12" t="s">
        <v>21</v>
      </c>
      <c r="K69" s="66"/>
      <c r="L69" s="67"/>
      <c r="M69" s="54"/>
    </row>
    <row r="70" spans="2:13" ht="60" customHeight="1" x14ac:dyDescent="0.25">
      <c r="B70" s="56"/>
      <c r="C70" s="22" t="s">
        <v>130</v>
      </c>
      <c r="D70" s="8" t="s">
        <v>121</v>
      </c>
      <c r="E70" s="27" t="s">
        <v>131</v>
      </c>
      <c r="F70" s="27" t="s">
        <v>66</v>
      </c>
      <c r="G70" s="11">
        <v>46055</v>
      </c>
      <c r="H70" s="3">
        <v>46387</v>
      </c>
      <c r="I70" s="8" t="s">
        <v>19</v>
      </c>
      <c r="J70" s="12" t="s">
        <v>20</v>
      </c>
      <c r="K70" s="66"/>
      <c r="L70" s="67"/>
      <c r="M70" s="54"/>
    </row>
    <row r="71" spans="2:13" ht="47.25" customHeight="1" x14ac:dyDescent="0.25">
      <c r="B71" s="84" t="s">
        <v>132</v>
      </c>
      <c r="C71" s="22" t="s">
        <v>133</v>
      </c>
      <c r="D71" s="41" t="s">
        <v>24</v>
      </c>
      <c r="E71" s="37" t="s">
        <v>134</v>
      </c>
      <c r="F71" s="25" t="s">
        <v>18</v>
      </c>
      <c r="G71" s="3">
        <v>46174</v>
      </c>
      <c r="H71" s="3">
        <v>46387</v>
      </c>
      <c r="I71" s="8" t="s">
        <v>19</v>
      </c>
      <c r="J71" s="12"/>
      <c r="K71" s="66"/>
      <c r="L71" s="67"/>
      <c r="M71" s="54"/>
    </row>
    <row r="72" spans="2:13" ht="45" customHeight="1" x14ac:dyDescent="0.25">
      <c r="B72" s="85"/>
      <c r="C72" s="22" t="s">
        <v>135</v>
      </c>
      <c r="D72" s="8" t="s">
        <v>24</v>
      </c>
      <c r="E72" s="25" t="s">
        <v>136</v>
      </c>
      <c r="F72" s="25" t="s">
        <v>18</v>
      </c>
      <c r="G72" s="3">
        <v>46038</v>
      </c>
      <c r="H72" s="3">
        <v>46052</v>
      </c>
      <c r="I72" s="8" t="s">
        <v>19</v>
      </c>
      <c r="J72" s="12" t="s">
        <v>20</v>
      </c>
      <c r="K72" s="66"/>
      <c r="L72" s="67"/>
      <c r="M72" s="54"/>
    </row>
    <row r="73" spans="2:13" ht="45" customHeight="1" x14ac:dyDescent="0.25">
      <c r="B73" s="85"/>
      <c r="C73" s="22" t="s">
        <v>135</v>
      </c>
      <c r="D73" s="8" t="s">
        <v>24</v>
      </c>
      <c r="E73" s="27" t="s">
        <v>137</v>
      </c>
      <c r="F73" s="27" t="s">
        <v>18</v>
      </c>
      <c r="G73" s="3">
        <v>46038</v>
      </c>
      <c r="H73" s="3">
        <v>46052</v>
      </c>
      <c r="I73" s="8" t="s">
        <v>19</v>
      </c>
      <c r="J73" s="12" t="s">
        <v>20</v>
      </c>
      <c r="K73" s="66"/>
      <c r="L73" s="67"/>
      <c r="M73" s="54"/>
    </row>
    <row r="74" spans="2:13" ht="45" customHeight="1" x14ac:dyDescent="0.25">
      <c r="B74" s="85"/>
      <c r="C74" s="22" t="s">
        <v>135</v>
      </c>
      <c r="D74" s="8" t="s">
        <v>24</v>
      </c>
      <c r="E74" s="27" t="s">
        <v>138</v>
      </c>
      <c r="F74" s="27" t="s">
        <v>18</v>
      </c>
      <c r="G74" s="3">
        <v>46055</v>
      </c>
      <c r="H74" s="3">
        <v>46387</v>
      </c>
      <c r="I74" s="8" t="s">
        <v>30</v>
      </c>
      <c r="J74" s="12"/>
      <c r="K74" s="66"/>
      <c r="L74" s="67"/>
      <c r="M74" s="54"/>
    </row>
    <row r="75" spans="2:13" ht="74.25" customHeight="1" x14ac:dyDescent="0.25">
      <c r="B75" s="85"/>
      <c r="C75" s="22" t="s">
        <v>139</v>
      </c>
      <c r="D75" s="8" t="s">
        <v>24</v>
      </c>
      <c r="E75" s="25" t="s">
        <v>140</v>
      </c>
      <c r="F75" s="27" t="s">
        <v>18</v>
      </c>
      <c r="G75" s="3">
        <v>46056</v>
      </c>
      <c r="H75" s="3">
        <v>46388</v>
      </c>
      <c r="I75" s="8" t="s">
        <v>30</v>
      </c>
      <c r="J75" s="12"/>
      <c r="K75" s="62"/>
      <c r="L75" s="61"/>
      <c r="M75" s="54"/>
    </row>
    <row r="76" spans="2:13" ht="74.25" customHeight="1" x14ac:dyDescent="0.25">
      <c r="B76" s="85"/>
      <c r="C76" s="22" t="s">
        <v>139</v>
      </c>
      <c r="D76" s="8" t="s">
        <v>24</v>
      </c>
      <c r="E76" s="25" t="s">
        <v>141</v>
      </c>
      <c r="F76" s="27" t="s">
        <v>18</v>
      </c>
      <c r="G76" s="3">
        <v>46057</v>
      </c>
      <c r="H76" s="3">
        <v>46389</v>
      </c>
      <c r="I76" s="8" t="s">
        <v>30</v>
      </c>
      <c r="J76" s="12"/>
      <c r="K76" s="62"/>
      <c r="L76" s="61"/>
      <c r="M76" s="54"/>
    </row>
    <row r="77" spans="2:13" ht="90" customHeight="1" x14ac:dyDescent="0.25">
      <c r="B77" s="85"/>
      <c r="C77" s="22" t="s">
        <v>139</v>
      </c>
      <c r="D77" s="8" t="s">
        <v>24</v>
      </c>
      <c r="E77" s="25" t="s">
        <v>142</v>
      </c>
      <c r="F77" s="27" t="s">
        <v>18</v>
      </c>
      <c r="G77" s="3">
        <v>46058</v>
      </c>
      <c r="H77" s="3">
        <v>46390</v>
      </c>
      <c r="I77" s="8" t="s">
        <v>30</v>
      </c>
      <c r="J77" s="12"/>
      <c r="K77" s="62"/>
      <c r="L77" s="61"/>
      <c r="M77" s="54"/>
    </row>
    <row r="78" spans="2:13" ht="90" customHeight="1" x14ac:dyDescent="0.25">
      <c r="B78" s="86"/>
      <c r="C78" s="22" t="s">
        <v>139</v>
      </c>
      <c r="D78" s="8" t="s">
        <v>24</v>
      </c>
      <c r="E78" s="25" t="s">
        <v>143</v>
      </c>
      <c r="F78" s="27" t="s">
        <v>18</v>
      </c>
      <c r="G78" s="3">
        <v>46059</v>
      </c>
      <c r="H78" s="3">
        <v>46391</v>
      </c>
      <c r="I78" s="8" t="s">
        <v>30</v>
      </c>
      <c r="J78" s="12"/>
      <c r="K78" s="62"/>
      <c r="L78" s="61"/>
      <c r="M78" s="54"/>
    </row>
    <row r="79" spans="2:13" ht="48" customHeight="1" x14ac:dyDescent="0.25">
      <c r="B79" s="57" t="s">
        <v>144</v>
      </c>
      <c r="C79" s="58" t="s">
        <v>145</v>
      </c>
      <c r="D79" s="12" t="s">
        <v>144</v>
      </c>
      <c r="E79" s="25" t="s">
        <v>146</v>
      </c>
      <c r="F79" s="27" t="s">
        <v>18</v>
      </c>
      <c r="G79" s="3">
        <v>46055</v>
      </c>
      <c r="H79" s="3">
        <v>46172</v>
      </c>
      <c r="I79" s="8" t="s">
        <v>19</v>
      </c>
      <c r="J79" s="59"/>
      <c r="K79" s="63"/>
      <c r="L79" s="64"/>
      <c r="M79" s="59"/>
    </row>
    <row r="219" spans="2:8" ht="60" x14ac:dyDescent="0.25">
      <c r="B219" s="5" t="s">
        <v>16</v>
      </c>
      <c r="C219" s="23"/>
      <c r="D219" s="4"/>
      <c r="E219" s="30"/>
      <c r="F219" s="30"/>
      <c r="G219" s="4"/>
      <c r="H219" s="4"/>
    </row>
    <row r="220" spans="2:8" ht="78.75" x14ac:dyDescent="0.25">
      <c r="B220" s="6" t="s">
        <v>24</v>
      </c>
      <c r="C220" s="23"/>
      <c r="D220" s="4"/>
      <c r="E220" s="30"/>
      <c r="F220" s="30"/>
      <c r="G220" s="4"/>
      <c r="H220" s="4"/>
    </row>
    <row r="221" spans="2:8" ht="105" x14ac:dyDescent="0.25">
      <c r="B221" s="5" t="s">
        <v>45</v>
      </c>
      <c r="C221" s="23"/>
      <c r="D221" s="4"/>
      <c r="E221" s="30"/>
      <c r="F221" s="30"/>
      <c r="G221" s="4"/>
      <c r="H221" s="4"/>
    </row>
    <row r="222" spans="2:8" ht="47.25" x14ac:dyDescent="0.25">
      <c r="B222" s="6" t="s">
        <v>53</v>
      </c>
      <c r="C222" s="23"/>
      <c r="D222" s="4"/>
      <c r="E222" s="30"/>
      <c r="F222" s="30"/>
      <c r="G222" s="4"/>
      <c r="H222" s="4"/>
    </row>
    <row r="223" spans="2:8" ht="75" x14ac:dyDescent="0.25">
      <c r="B223" s="5" t="s">
        <v>111</v>
      </c>
      <c r="C223" s="23"/>
      <c r="D223" s="4"/>
      <c r="E223" s="30"/>
      <c r="F223" s="30"/>
      <c r="G223" s="4"/>
      <c r="H223" s="4"/>
    </row>
    <row r="224" spans="2:8" ht="94.5" x14ac:dyDescent="0.25">
      <c r="B224" s="6" t="s">
        <v>40</v>
      </c>
      <c r="C224" s="23"/>
      <c r="D224" s="4"/>
      <c r="E224" s="30"/>
      <c r="F224" s="30"/>
      <c r="G224" s="4"/>
      <c r="H224" s="4"/>
    </row>
    <row r="225" spans="2:8" ht="78.75" x14ac:dyDescent="0.25">
      <c r="B225" s="6" t="s">
        <v>28</v>
      </c>
      <c r="C225" s="23"/>
      <c r="D225" s="4"/>
      <c r="E225" s="30"/>
      <c r="F225" s="30"/>
      <c r="G225" s="4"/>
      <c r="H225" s="4"/>
    </row>
    <row r="226" spans="2:8" ht="94.5" x14ac:dyDescent="0.25">
      <c r="B226" s="7" t="s">
        <v>56</v>
      </c>
      <c r="C226" s="23"/>
      <c r="D226" s="4"/>
      <c r="E226" s="30"/>
      <c r="F226" s="30"/>
      <c r="G226" s="4"/>
      <c r="H226" s="4"/>
    </row>
    <row r="227" spans="2:8" ht="94.5" x14ac:dyDescent="0.25">
      <c r="B227" s="6" t="s">
        <v>121</v>
      </c>
      <c r="C227" s="23"/>
      <c r="D227" s="4"/>
      <c r="E227" s="30"/>
      <c r="F227" s="30"/>
      <c r="G227" s="4"/>
      <c r="H227" s="4"/>
    </row>
    <row r="228" spans="2:8" ht="105" x14ac:dyDescent="0.25">
      <c r="B228" s="5" t="s">
        <v>147</v>
      </c>
      <c r="C228" s="23"/>
      <c r="D228" s="4"/>
      <c r="E228" s="30"/>
      <c r="F228" s="30"/>
      <c r="G228" s="4"/>
      <c r="H228" s="4"/>
    </row>
    <row r="229" spans="2:8" x14ac:dyDescent="0.25">
      <c r="B229" s="4"/>
      <c r="C229" s="23"/>
      <c r="D229" s="4"/>
      <c r="E229" s="30"/>
      <c r="F229" s="30"/>
      <c r="G229" s="4"/>
      <c r="H229" s="4"/>
    </row>
  </sheetData>
  <autoFilter ref="B9:L79" xr:uid="{00000000-0009-0000-0000-000000000000}">
    <filterColumn colId="9" showButton="0"/>
  </autoFilter>
  <mergeCells count="76">
    <mergeCell ref="B71:B78"/>
    <mergeCell ref="B60:B69"/>
    <mergeCell ref="K55:L55"/>
    <mergeCell ref="K56:L56"/>
    <mergeCell ref="K57:L57"/>
    <mergeCell ref="K58:L58"/>
    <mergeCell ref="K62:L62"/>
    <mergeCell ref="K63:L63"/>
    <mergeCell ref="K65:L65"/>
    <mergeCell ref="K66:L66"/>
    <mergeCell ref="K67:L67"/>
    <mergeCell ref="B18:B48"/>
    <mergeCell ref="B49:B59"/>
    <mergeCell ref="K18:L18"/>
    <mergeCell ref="K48:L48"/>
    <mergeCell ref="K49:L49"/>
    <mergeCell ref="K59:L59"/>
    <mergeCell ref="K19:L19"/>
    <mergeCell ref="K20:L20"/>
    <mergeCell ref="K39:L39"/>
    <mergeCell ref="K21:L21"/>
    <mergeCell ref="K22:L22"/>
    <mergeCell ref="K23:L23"/>
    <mergeCell ref="K35:L35"/>
    <mergeCell ref="K24:L24"/>
    <mergeCell ref="K25:L25"/>
    <mergeCell ref="K53:L53"/>
    <mergeCell ref="K17:L17"/>
    <mergeCell ref="B2:L4"/>
    <mergeCell ref="B8:L8"/>
    <mergeCell ref="K9:L9"/>
    <mergeCell ref="K10:L10"/>
    <mergeCell ref="B7:L7"/>
    <mergeCell ref="K11:L11"/>
    <mergeCell ref="K12:L12"/>
    <mergeCell ref="K14:L14"/>
    <mergeCell ref="K15:L15"/>
    <mergeCell ref="K16:L16"/>
    <mergeCell ref="K13:L13"/>
    <mergeCell ref="B6:L6"/>
    <mergeCell ref="B12:B17"/>
    <mergeCell ref="K34:L34"/>
    <mergeCell ref="K30:L30"/>
    <mergeCell ref="K31:L31"/>
    <mergeCell ref="K32:L32"/>
    <mergeCell ref="K54:L54"/>
    <mergeCell ref="K50:L50"/>
    <mergeCell ref="K51:L51"/>
    <mergeCell ref="K52:L52"/>
    <mergeCell ref="K46:L46"/>
    <mergeCell ref="K47:L47"/>
    <mergeCell ref="K36:L36"/>
    <mergeCell ref="K41:L41"/>
    <mergeCell ref="K42:L42"/>
    <mergeCell ref="K37:L37"/>
    <mergeCell ref="K38:L38"/>
    <mergeCell ref="K40:L40"/>
    <mergeCell ref="K28:L28"/>
    <mergeCell ref="K29:L29"/>
    <mergeCell ref="K33:L33"/>
    <mergeCell ref="K26:L26"/>
    <mergeCell ref="K27:L27"/>
    <mergeCell ref="K79:L79"/>
    <mergeCell ref="K43:L43"/>
    <mergeCell ref="K44:L44"/>
    <mergeCell ref="K45:L45"/>
    <mergeCell ref="K64:L64"/>
    <mergeCell ref="K73:L73"/>
    <mergeCell ref="K60:L60"/>
    <mergeCell ref="K68:L68"/>
    <mergeCell ref="K61:L61"/>
    <mergeCell ref="K72:L72"/>
    <mergeCell ref="K74:L74"/>
    <mergeCell ref="K71:L71"/>
    <mergeCell ref="K69:L69"/>
    <mergeCell ref="K70:L70"/>
  </mergeCells>
  <conditionalFormatting sqref="J10:J78">
    <cfRule type="containsText" dxfId="7" priority="13" operator="containsText" text="No ejecutado">
      <formula>NOT(ISERROR(SEARCH("No ejecutado",J10)))</formula>
    </cfRule>
    <cfRule type="containsText" dxfId="6" priority="14" operator="containsText" text="Parcial">
      <formula>NOT(ISERROR(SEARCH("Parcial",J10)))</formula>
    </cfRule>
    <cfRule type="containsText" dxfId="5" priority="15" operator="containsText" text="En curso">
      <formula>NOT(ISERROR(SEARCH("En curso",J10)))</formula>
    </cfRule>
    <cfRule type="containsText" dxfId="4" priority="16" operator="containsText" text="Cumplido">
      <formula>NOT(ISERROR(SEARCH("Cumplido",J10)))</formula>
    </cfRule>
  </conditionalFormatting>
  <conditionalFormatting sqref="O10:O13">
    <cfRule type="containsText" dxfId="3" priority="5" operator="containsText" text="No ejecutado">
      <formula>NOT(ISERROR(SEARCH("No ejecutado",O10)))</formula>
    </cfRule>
    <cfRule type="containsText" dxfId="2" priority="6" operator="containsText" text="Parcial">
      <formula>NOT(ISERROR(SEARCH("Parcial",O10)))</formula>
    </cfRule>
    <cfRule type="containsText" dxfId="1" priority="7" operator="containsText" text="En curso">
      <formula>NOT(ISERROR(SEARCH("En curso",O10)))</formula>
    </cfRule>
    <cfRule type="containsText" dxfId="0" priority="8" operator="containsText" text="Cumplido">
      <formula>NOT(ISERROR(SEARCH("Cumplido",O10)))</formula>
    </cfRule>
  </conditionalFormatting>
  <dataValidations count="3">
    <dataValidation type="list" allowBlank="1" showInputMessage="1" showErrorMessage="1" sqref="O10:O13 J10:J78" xr:uid="{00000000-0002-0000-0000-000000000000}">
      <formula1>"Cumplido, En curso, Parcial, No ejecutado"</formula1>
    </dataValidation>
    <dataValidation type="list" allowBlank="1" showInputMessage="1" showErrorMessage="1" sqref="D10:D78" xr:uid="{00000000-0002-0000-0000-000001000000}">
      <formula1>$B$219:$B$228</formula1>
    </dataValidation>
    <dataValidation type="list" allowBlank="1" showInputMessage="1" showErrorMessage="1" sqref="I10:I79" xr:uid="{00000000-0002-0000-0000-000002000000}">
      <formula1>"Oficina de Planeación y Gestión Internacional(OPGI), Subdirección Administrativa y Financiera (SAF), OPGI y SAF"</formula1>
    </dataValidation>
  </dataValidations>
  <hyperlinks>
    <hyperlink ref="K20:L20" r:id="rId1" display="https://minenergiacol.sharepoint.com/:f:/s/SistemadeGestinAmbiental/IgA7QI9teVj3RIq4bjXInuZYAWnAj6E3ibaQIb_-tNFASyY?e=NJuFM9" xr:uid="{BADFB4A8-8D73-4662-BFB9-12E8F9FAB5BE}"/>
    <hyperlink ref="K26" r:id="rId2" xr:uid="{8A27145A-74AB-46C3-BF64-32976DA9F45F}"/>
    <hyperlink ref="K60" r:id="rId3" xr:uid="{808E9E02-3F73-408F-B902-06E8FF372817}"/>
    <hyperlink ref="K15" r:id="rId4" xr:uid="{7E62EF1C-7039-4EF8-96A4-28FDAFC3A89B}"/>
    <hyperlink ref="K30:L30" r:id="rId5" display="https://minenergiacol.sharepoint.com/:f:/s/SistemadeGestinAmbiental/IgBq43SBPIjRQqSqs3NIPSRAAWCmi5vgy2nXqqvxT8k1wxM?e=qf6yu2" xr:uid="{415D6BA2-2F54-4803-89FD-A780DCA01BBB}"/>
    <hyperlink ref="K47:L47" r:id="rId6" display="https://minenergiacol.sharepoint.com/:f:/s/SistemadeGestinAmbiental/IgCq18g9aW36Rob2KvvFztA3AVoIbvpopmKz6oTy05zg3Sc?e=T2fLOO" xr:uid="{41225BEA-F87C-49B9-A719-42B3E9B574FC}"/>
    <hyperlink ref="K22:L22" r:id="rId7" display="https://minenergiacol.sharepoint.com/:f:/s/SistemadeGestinAmbiental/IgCq18g9aW36Rob2KvvFztA3AVoIbvpopmKz6oTy05zg3Sc?e=1HMuRg" xr:uid="{23CC0D00-60C0-4BA9-BF51-9977C5FD4949}"/>
  </hyperlinks>
  <pageMargins left="0.7" right="0.7" top="0.75" bottom="0.75" header="0.3" footer="0.3"/>
  <pageSetup scale="30" fitToWidth="0" fitToHeight="0" orientation="landscape" r:id="rId8"/>
  <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f68b2c5-a545-4c46-b220-1001e54cad41">
      <UserInfo>
        <DisplayName/>
        <AccountId xsi:nil="true"/>
        <AccountType/>
      </UserInfo>
    </SharedWithUsers>
    <lcf76f155ced4ddcb4097134ff3c332f xmlns="db7a45a9-dd8e-4add-a6d4-c3483b2ae140">
      <Terms xmlns="http://schemas.microsoft.com/office/infopath/2007/PartnerControls"/>
    </lcf76f155ced4ddcb4097134ff3c332f>
    <TaxCatchAll xmlns="df68b2c5-a545-4c46-b220-1001e54cad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24EA65678D1FB4AA2278B7B51585556" ma:contentTypeVersion="14" ma:contentTypeDescription="Crear nuevo documento." ma:contentTypeScope="" ma:versionID="ab501ba2a88b0ce9268e941713cf067b">
  <xsd:schema xmlns:xsd="http://www.w3.org/2001/XMLSchema" xmlns:xs="http://www.w3.org/2001/XMLSchema" xmlns:p="http://schemas.microsoft.com/office/2006/metadata/properties" xmlns:ns2="df68b2c5-a545-4c46-b220-1001e54cad41" xmlns:ns3="db7a45a9-dd8e-4add-a6d4-c3483b2ae140" targetNamespace="http://schemas.microsoft.com/office/2006/metadata/properties" ma:root="true" ma:fieldsID="e1f88929c47e4d6f55e309a3b5394907" ns2:_="" ns3:_="">
    <xsd:import namespace="df68b2c5-a545-4c46-b220-1001e54cad41"/>
    <xsd:import namespace="db7a45a9-dd8e-4add-a6d4-c3483b2ae14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8b2c5-a545-4c46-b220-1001e54cad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b586490-e935-4a07-9a73-e8827dea7583}" ma:internalName="TaxCatchAll" ma:showField="CatchAllData" ma:web="df68b2c5-a545-4c46-b220-1001e54cad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a45a9-dd8e-4add-a6d4-c3483b2ae1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2231ce5-edc9-4cf3-bcdc-afedc95ebd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BB115C-A944-49AB-9896-F576615A4886}">
  <ds:schemaRefs>
    <ds:schemaRef ds:uri="http://schemas.microsoft.com/office/2006/metadata/properties"/>
    <ds:schemaRef ds:uri="http://schemas.microsoft.com/office/infopath/2007/PartnerControls"/>
    <ds:schemaRef ds:uri="df68b2c5-a545-4c46-b220-1001e54cad41"/>
    <ds:schemaRef ds:uri="db7a45a9-dd8e-4add-a6d4-c3483b2ae140"/>
  </ds:schemaRefs>
</ds:datastoreItem>
</file>

<file path=customXml/itemProps2.xml><?xml version="1.0" encoding="utf-8"?>
<ds:datastoreItem xmlns:ds="http://schemas.openxmlformats.org/officeDocument/2006/customXml" ds:itemID="{D6E4F3AA-30A8-45A8-8DC2-7BC5C0731D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122063-A7A0-4B26-9C8A-F727C86133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68b2c5-a545-4c46-b220-1001e54cad41"/>
    <ds:schemaRef ds:uri="db7a45a9-dd8e-4add-a6d4-c3483b2ae1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accion </vt:lpstr>
      <vt:lpstr>'plan de accion '!Área_de_impresión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Colaborador</dc:creator>
  <cp:keywords/>
  <dc:description/>
  <cp:lastModifiedBy>Claudia Viviana Villalobos Fagua</cp:lastModifiedBy>
  <cp:revision/>
  <dcterms:created xsi:type="dcterms:W3CDTF">2023-12-11T17:18:25Z</dcterms:created>
  <dcterms:modified xsi:type="dcterms:W3CDTF">2026-07-22T20:38:18Z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0x010100024EA65678D1FB4AA2278B7B51585556</vt:lpwstr>
  </property>
  <property fmtid="{D5CDD505-2E9C-101B-9397-08002B2CF9AE}" pid="3" name="Order">
    <vt:r8>3700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