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815" windowHeight="7650"/>
  </bookViews>
  <sheets>
    <sheet name="PMA" sheetId="1" r:id="rId1"/>
    <sheet name="Instructivo PMA" sheetId="4" r:id="rId2"/>
  </sheets>
  <definedNames>
    <definedName name="_xlnm.Print_Titles" localSheetId="0">PMA!$8:$10</definedName>
  </definedNames>
  <calcPr calcId="145621" iterateCount="10000" iterateDelta="1E-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G41" i="1"/>
  <c r="I41" i="1" s="1"/>
  <c r="H40" i="1"/>
  <c r="G40" i="1"/>
  <c r="L41" i="1"/>
  <c r="L40" i="1"/>
  <c r="I40" i="1" l="1"/>
  <c r="G25" i="1"/>
  <c r="H12" i="1"/>
  <c r="F52" i="1"/>
  <c r="L34" i="1"/>
  <c r="I34" i="1"/>
  <c r="G34" i="1"/>
  <c r="L24" i="1"/>
  <c r="L23" i="1"/>
  <c r="G12" i="1"/>
  <c r="I23" i="1" l="1"/>
  <c r="H24" i="1"/>
  <c r="I24" i="1" s="1"/>
  <c r="G13" i="1"/>
  <c r="H13" i="1" s="1"/>
  <c r="I12" i="1"/>
  <c r="L15" i="1"/>
  <c r="I15" i="1"/>
  <c r="L14" i="1" l="1"/>
  <c r="L13" i="1"/>
  <c r="L38" i="1"/>
  <c r="L29" i="1"/>
  <c r="L30" i="1"/>
  <c r="L26" i="1"/>
  <c r="L27" i="1"/>
  <c r="L28" i="1"/>
  <c r="L22" i="1"/>
  <c r="L25" i="1"/>
  <c r="L17" i="1"/>
  <c r="L18" i="1"/>
  <c r="L19" i="1"/>
  <c r="L20" i="1"/>
  <c r="I13" i="1"/>
  <c r="L37" i="1"/>
  <c r="I38" i="1"/>
  <c r="I37" i="1"/>
  <c r="I36" i="1"/>
  <c r="L33" i="1"/>
  <c r="L35" i="1"/>
  <c r="I35" i="1"/>
  <c r="I20" i="1"/>
  <c r="I19" i="1"/>
  <c r="I18" i="1"/>
  <c r="H16" i="1"/>
  <c r="L11" i="1" l="1"/>
  <c r="I14" i="1" l="1"/>
  <c r="I16" i="1"/>
  <c r="I17" i="1"/>
  <c r="I21" i="1"/>
  <c r="I22" i="1"/>
  <c r="I25" i="1"/>
  <c r="I26" i="1"/>
  <c r="I27" i="1"/>
  <c r="I28" i="1"/>
  <c r="I29" i="1"/>
  <c r="I30" i="1"/>
  <c r="I31" i="1"/>
  <c r="I32" i="1"/>
  <c r="I33" i="1"/>
  <c r="I39" i="1"/>
  <c r="I11" i="1"/>
  <c r="L39" i="1" l="1"/>
  <c r="F51" i="1" s="1"/>
  <c r="L36" i="1"/>
  <c r="F50" i="1" s="1"/>
  <c r="L32" i="1"/>
  <c r="F49" i="1" s="1"/>
  <c r="L31" i="1"/>
  <c r="F48" i="1" s="1"/>
  <c r="F47" i="1"/>
  <c r="F46" i="1"/>
  <c r="L21" i="1"/>
  <c r="F45" i="1" s="1"/>
  <c r="L16" i="1"/>
  <c r="F44" i="1" s="1"/>
  <c r="F43" i="1"/>
  <c r="F42" i="1"/>
  <c r="E54" i="1" l="1"/>
</calcChain>
</file>

<file path=xl/comments1.xml><?xml version="1.0" encoding="utf-8"?>
<comments xmlns="http://schemas.openxmlformats.org/spreadsheetml/2006/main">
  <authors>
    <author>Maria Elvira Zea</author>
    <author>HERNAN ALONSO RODRIGUEZ MORA</author>
  </authors>
  <commentList>
    <comment ref="P9" authorId="0">
      <text>
        <r>
          <rPr>
            <sz val="9"/>
            <color indexed="81"/>
            <rFont val="Tahoma"/>
            <family val="2"/>
          </rPr>
          <t xml:space="preserve">Dejar las observaciones frente al cumplimiento y efectividad de las tareas implementadas. 
</t>
        </r>
      </text>
    </comment>
    <comment ref="R9" authorId="1">
      <text>
        <r>
          <rPr>
            <b/>
            <sz val="9"/>
            <color indexed="81"/>
            <rFont val="Tahoma"/>
            <family val="2"/>
          </rPr>
          <t xml:space="preserve">Fecha en que se cierra completamente el hallazgo
</t>
        </r>
      </text>
    </comment>
    <comment ref="S9" authorId="1">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<sst xmlns="http://schemas.openxmlformats.org/spreadsheetml/2006/main" count="231" uniqueCount="202">
  <si>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</si>
  <si>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</si>
  <si>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</si>
  <si>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</si>
  <si>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</si>
  <si>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</si>
  <si>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</si>
  <si>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</si>
  <si>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</si>
  <si>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</si>
  <si>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</si>
  <si>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</si>
  <si>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</si>
  <si>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</si>
  <si>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</si>
  <si>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</si>
  <si>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</si>
  <si>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</si>
  <si>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</si>
  <si>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</si>
  <si>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</si>
  <si>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</si>
  <si>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</si>
  <si>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</si>
  <si>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</si>
  <si>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</si>
  <si>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</si>
  <si>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</si>
  <si>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</si>
  <si>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</si>
  <si>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</si>
  <si>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</si>
  <si>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</si>
  <si>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</si>
  <si>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</si>
  <si>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</si>
  <si>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OBSERVACIONES OFICINA DE CONTROL INTERNO</t>
  </si>
  <si>
    <t>Seguimiento AGN</t>
  </si>
  <si>
    <t>Seguimiento Control Interno</t>
  </si>
  <si>
    <t>OBSERVACIONES</t>
  </si>
  <si>
    <t>Fecha y número de Acta de aprobación del PMA</t>
  </si>
  <si>
    <t>N° INFORME DE SEGUIMIENTO Y FECHA</t>
  </si>
  <si>
    <t>N°. DE ACCIÓN</t>
  </si>
  <si>
    <t>ACCION 1</t>
  </si>
  <si>
    <t>ACCION 4</t>
  </si>
  <si>
    <t>ACCION 5</t>
  </si>
  <si>
    <t>ACCION 6</t>
  </si>
  <si>
    <t>ACCION 7</t>
  </si>
  <si>
    <t>ACCION 8</t>
  </si>
  <si>
    <t>ACCION 9</t>
  </si>
  <si>
    <t>ACCION 10</t>
  </si>
  <si>
    <t>Establecer  el / los objetivos según el número de acciones que permitan subsanar el hallazgo</t>
  </si>
  <si>
    <t>No. TAREA</t>
  </si>
  <si>
    <t>T1</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</si>
  <si>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</si>
  <si>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</si>
  <si>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</si>
  <si>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</si>
  <si>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</si>
  <si>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</si>
  <si>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</si>
  <si>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</si>
  <si>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</si>
  <si>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</si>
  <si>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</si>
  <si>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</si>
  <si>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</si>
  <si>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</si>
  <si>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</si>
  <si>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</si>
  <si>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</si>
  <si>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</si>
  <si>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</si>
  <si>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</si>
  <si>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</si>
  <si>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</si>
  <si>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</si>
  <si>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</si>
  <si>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</si>
  <si>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 xml:space="preserve">Instrumentos Archivísticos
Política de Gestión Documental 
El Ministerio de Minas y Energía presuntamente incumple lo establecido en el artículo 2.8.2.5.6. del Decreto 1080 de 2015, al no contar con una política de gestión documental conforme a la gestión documental institucional y en atención a los componentes descritos en la norma.   </t>
  </si>
  <si>
    <t>Memorando solicitando ajuste en Comité</t>
  </si>
  <si>
    <t>ACCIÓN 2</t>
  </si>
  <si>
    <t>Solicitar formalización de Comité en los términos y condiciones establecidas por el marco normativo vigente.</t>
  </si>
  <si>
    <t>Resolución modificatoria del Comité</t>
  </si>
  <si>
    <t>Determinar los lineamientos institucionales tendientes a garantizar la efectiva, eficaz y eficiente gestión documental en el MME, aplicada a la totalidad de procesos documentales y archivos en soporte físico y electrónico acorde con las necesidades de la entidad y los requerimientos legales, administrativos, técnicos y tecnológicos en la materia</t>
  </si>
  <si>
    <t>Actualización de la Política de Gestión Documental</t>
  </si>
  <si>
    <t>Política de Gestión Documental Actualizada</t>
  </si>
  <si>
    <t>GAD</t>
  </si>
  <si>
    <t xml:space="preserve">Instrumentos Archivísticos
Tablas de Retención Documental 
El Ministerio de Minas y Energía, presuntamente incumple lo establecido en el artículo 14 del Acuerdo 04 de 2013, al no contar con Tablas de Retención Documental TRD y Cuadros de Clasificación, actualizadas y convalidadas conforme a los cambios que se generaron en atención al último cambio orgánico funcional en la entidad.
</t>
  </si>
  <si>
    <t>Disponer del instrumento archivístico TRD actualizado y aprobado para aplicarse  organización de la producción documental del Ministerio en cumplimiento con las disposiciones técnicas y normativas.</t>
  </si>
  <si>
    <t>TRD Actualizadas para la presente vigencia</t>
  </si>
  <si>
    <t>Radicar ante Archivo General para convalidación.</t>
  </si>
  <si>
    <t>Presentación de instrumento TRD actualizado, ante Comité Institucional de Gestión y Desempeño y ajustes de acuerdo a las disposiciones del Comité</t>
  </si>
  <si>
    <t>Convalidación de TRD actualizada por parte del Archivo General de la Nación</t>
  </si>
  <si>
    <t>Radicación de TRD ante AGN</t>
  </si>
  <si>
    <t>TRD Convalidada</t>
  </si>
  <si>
    <t>Atención y ajuste de TRD de acuerdo a observaciones y requerimientos de AGN</t>
  </si>
  <si>
    <t>TRD ajustada de acuerdo a requerimientos AGN</t>
  </si>
  <si>
    <t>AGN</t>
  </si>
  <si>
    <t>Actualización del Programa de Gestión Documental - PGD</t>
  </si>
  <si>
    <t xml:space="preserve">Instrumentos Archivísticos
Programa de Gestión Documental 
El Ministerio de Minas y Energía, presuntamente incumple lo establecido en el artículo 2.8.2.5.10. del Decreto 1080 de 2015 al no contar con el Programa de Gestión Documental PGD actualizado, no se evidencia seguimiento a su ejecución e implementación, como herramienta de planeación y administración para la gestión documental institucional.  
</t>
  </si>
  <si>
    <t>Disponer el instrumento de planeación estratégica actualizado y alineado con la gestión institucional como mecanismo de seguimiento y control de los procesos documentales.</t>
  </si>
  <si>
    <t>Adelantar el seguimiento al PGD y sus programas</t>
  </si>
  <si>
    <t>PGD Actualizado</t>
  </si>
  <si>
    <t>PGD Actualizado y Aprobado por la instancia pertinente</t>
  </si>
  <si>
    <t>PGD implementado</t>
  </si>
  <si>
    <t xml:space="preserve">Inventario Documental   FUID
El Ministerio de Minas y Energía, no cuenta con inventarios documentales completos conforme a las normas específicas para los Archivos de Gestión; en consecuencia, presuntamente se encuentra incumpliendo lo reglamentado en el artículo 26 de la Ley 594 de 2000 y el artículo 7 del Acuerdo 042 de 2002.
</t>
  </si>
  <si>
    <t>Sensibilización a las áreas  sobre la debida conformación de inventarios documentales en los archivos de gestión.</t>
  </si>
  <si>
    <t>Disponer del instrumento archivístico Inventarios Documentales,  a fine de facilitar el control de la documentación y transparencia administrativa, garantizando de forma precisa la recuperación, acceso a la infomración y su consulta.</t>
  </si>
  <si>
    <t>Plan de trabajo integrado del área</t>
  </si>
  <si>
    <t>Informes de seguimiento</t>
  </si>
  <si>
    <t>Formulación del proyecto de Acto Administrativo de adopción y designación de usuarios autorizados como firmantes de las comunicaciones oficiales internas y externas</t>
  </si>
  <si>
    <t>Suscripción y formalización del Acto Administrativo</t>
  </si>
  <si>
    <t>Oficina de Planeación y Gestión Internacional</t>
  </si>
  <si>
    <t>Establecer los cargos autorizados para emitir comunicaciones oficiales a fin de garantizar la integridad de los documentos en aplicación de las funciones y responsabilidades asignadas a las areas y sus líderes.</t>
  </si>
  <si>
    <t>Proyecto de Acto Administrativo</t>
  </si>
  <si>
    <t>Acto Administrativo Suscrito y Formalizado</t>
  </si>
  <si>
    <t>Unidad de Correspondencia
El Ministerio de Minas y Energía, presuntamente incumple lo establecido en el artículo cuarto del Acuerdo 060 de 2001, toda vez que no se evidenció acto administrativo o  procedimiento que establezca los cargos de los funcionarios autorizados para firmar la documentación con destino interno y externo, así como las firmas digitales que se realizan.
Incumplimiento de establecido en el artículo 13 del Acuerdo 060 de 2001 control de comunicaciones por correo electrónico, al no evidenciarse por parte de la Unidad de Correspondencia dentro de procedimiento control que garanticen el seguimiento de las comunicaciones  oficiales recibidas por correo electrónico, tarea que realiza el grupo de trabajo participación ciudadana</t>
  </si>
  <si>
    <t>Actualizar los instrumentos procedimentales que definen 
- Procedimiento para el tramite de comunicaciones oficiales recibidas y enviadas.
- Manual de organización documental archivos de gestión.</t>
  </si>
  <si>
    <t>Instrumentos procedimentales actualizados en SIGME</t>
  </si>
  <si>
    <t xml:space="preserve">Organización Documental 
Tablas de Valoración Documental TVD
El Ministerio de Minas y Energía, presuntamente incumple lo establecido en el Acuerdo 02 de 2004, al no contar con Tablas de Valoración Documental TVD aprobadas por la entidad y convalidas por el AGN, para la organización del Fondo documental acumulado del Ministerio de Minas y Energía y Tablas de Valoración Documental TVD para los fondos cerrados recibidos de entidades liquidadas. 
</t>
  </si>
  <si>
    <t>TVD del Ministerio de Minas y Energía Formuladas</t>
  </si>
  <si>
    <t>T2</t>
  </si>
  <si>
    <t>T3</t>
  </si>
  <si>
    <t>T4</t>
  </si>
  <si>
    <t>T5</t>
  </si>
  <si>
    <t>T6</t>
  </si>
  <si>
    <t>T7</t>
  </si>
  <si>
    <t>T8</t>
  </si>
  <si>
    <t>T9</t>
  </si>
  <si>
    <t>T10</t>
  </si>
  <si>
    <t>T11</t>
  </si>
  <si>
    <t>T12</t>
  </si>
  <si>
    <t>T13</t>
  </si>
  <si>
    <t>T14</t>
  </si>
  <si>
    <t>T15</t>
  </si>
  <si>
    <t>T16</t>
  </si>
  <si>
    <t>T17</t>
  </si>
  <si>
    <t>T18</t>
  </si>
  <si>
    <t>T19</t>
  </si>
  <si>
    <t>T20</t>
  </si>
  <si>
    <t>Adelantar diagnóstico de los fondos documentales cerrados de electrificadoras liquidadas que hayan remitido sus archivos al Ministerio de Minas y Energía.</t>
  </si>
  <si>
    <t>T21</t>
  </si>
  <si>
    <t>Diagnóstico de Fondos documentales cerrados</t>
  </si>
  <si>
    <t>Disponer de mecanismos procedimentales asociados al proceso de correspondencia, actualizados de acuerdo a las necesidades técnicas y tecnológicas del Ministerio.</t>
  </si>
  <si>
    <t>Disponer los mecanismos técnicos requeridos para organizar y salvaguardar el patrimonio documental con valores históricos bajo responsabilidad y custodia del Ministerio de Minas y Energía.</t>
  </si>
  <si>
    <t xml:space="preserve">Organización Documental 
Organización de Archivos de Gestión 
El Ministerio de Minas y Energía presuntamente incumple con lo establecido en el Acuerdo N° 042 de 2002 articulo 12 (conformación de expedientes) y parágrafo del Acuerdo N° 02 de 2014 Hoja de control, Artículo 6 del Acuerdo 060 de 2001 control de numeración de actos administrativos, ni con el Articulo 15 y el parágrafo del Acuerdo 05 de 2015 hoja de control en los actos administrativos.
</t>
  </si>
  <si>
    <t>T22</t>
  </si>
  <si>
    <t>T23</t>
  </si>
  <si>
    <t>Seguimiento a organización de los archivos de gestión</t>
  </si>
  <si>
    <t>T24</t>
  </si>
  <si>
    <t xml:space="preserve">Sistema Integrado de Conservación SIC
El Ministerio de Minas y Energía, presuntamente incumple las disposiciones del Acuerdo 06 de 2014 al no contar con un Sistema Integrado de Conservación debidamente elaborado y aprobado por el representante legal, el cual debe contener todos los planes y programas que garanticen los controles sistemáticos y periódicos de las condiciones ambientales, de infraestructura, de seguridad de la información, saneamiento, entre otros, con el fin de prevenir los deterioros y las situaciones de riesgo que se puedan presentar. </t>
  </si>
  <si>
    <t>Facilitar el acceso y la recuperación de la información documental del Ministerio de Minas y Energia.</t>
  </si>
  <si>
    <t>Garantizar la debida conservación de los documentos físicos, asi como la preservación de los documentos digitales de archivo.</t>
  </si>
  <si>
    <t>Presentación y aprobación del documento técnico del Sistema Integrado de Conservación - SIC</t>
  </si>
  <si>
    <r>
      <t xml:space="preserve">Instancias Asesoras en Materia Archivística.
El Ministerio de Minas y Energía presuntamente incumple, lo establecido en el Decreto N° 1499 de 2017, al no tener conformado el </t>
    </r>
    <r>
      <rPr>
        <b/>
        <sz val="10"/>
        <rFont val="Arial"/>
        <family val="2"/>
      </rPr>
      <t>Comité Institucional de Gestión y Desempeño</t>
    </r>
    <r>
      <rPr>
        <sz val="10"/>
        <rFont val="Arial"/>
        <family val="2"/>
      </rPr>
      <t xml:space="preserve">.  Se deberán realizar reuniones ordinarias y extraordinarias en la medida de las necesidades que presente la gestión documental y archivo.
</t>
    </r>
  </si>
  <si>
    <t>MINISTERIO DE MINAS Y ENERGÍA</t>
  </si>
  <si>
    <t>COORDINADOR GRUPO DE ADMINISTRACIÓN DOCUMENTAL</t>
  </si>
  <si>
    <t>Solicitar al Comité abordar y desarrollar las funciones contempladas en el Artículo 2.8.2.1.16 Decreto 1080 de 2015. Asi como formalizar la denominación del Comité bajo lo establecido por el Decreto 1499 de 2017.</t>
  </si>
  <si>
    <t>JULIÁN EDUARDO PÁEZ GIL</t>
  </si>
  <si>
    <t>Presentar propuesta de conformación del Comité de Gestión y Desepeño del Ministerio de Minas y Energía</t>
  </si>
  <si>
    <t>Presentar proyecto de acto administrativo a la Ministra, de la conformación del Comité de Gestión y Desempeño del Ministerio de Minas y Energía</t>
  </si>
  <si>
    <t>Secretaría General</t>
  </si>
  <si>
    <t>Adoptar el acto administrativo que modifica el Programa de Gestión Documental - PGD del Ministerio de Minas y Energía</t>
  </si>
  <si>
    <t>Conformar el Comité de Gestión y Desepeño del Ministerio de Minas y Energía, modificando la Resolución 4 0662 de 2015</t>
  </si>
  <si>
    <t>Ministra de Minas y Energía</t>
  </si>
  <si>
    <t>Adoptar el acto administrativo que conforma el Comité de Gestión y Desempeño del Ministerio de Minas y Energía.
Derogando o Modificando la Resolución 40662 de 2015.</t>
  </si>
  <si>
    <t>Actualización de las TRD y el CCD de acuerdo a la actual estructura orgánico funcional del Ministerio de Minas y Energía.</t>
  </si>
  <si>
    <t xml:space="preserve">GAD / Comité de Gestión y  Desempeño </t>
  </si>
  <si>
    <t>Presentación de la Política y aprobación por el Comité Institucional de Desarrollo Administrativo</t>
  </si>
  <si>
    <t>Política de Gestión Documental Aprobada - Acto Administrativo (Acta de Comité) aprobando la política.</t>
  </si>
  <si>
    <t>Presentación y aprobación del instrumento PGD por parte del Comité Institucional de Gestión y Desempeño y ajustes de acuerdo a las disposiciones del Comité</t>
  </si>
  <si>
    <t>Presentar proyecto de acto administrativo de la modificación del Programa de Gestión Documental - PGD del Ministerio de Minas y Energía</t>
  </si>
  <si>
    <t>T25</t>
  </si>
  <si>
    <t>T26</t>
  </si>
  <si>
    <t>T27</t>
  </si>
  <si>
    <t>T28</t>
  </si>
  <si>
    <t>GAD / Control Interno</t>
  </si>
  <si>
    <t>GAD  / Grupo de Participación</t>
  </si>
  <si>
    <t>Presentación ante Comité Interistitucional de Desarrollo Administrativo, las TVD Sucre, Córdoba, APL y Magangue y aprobación mediante Acta de Comité</t>
  </si>
  <si>
    <t>TVD Aprobadas por Comité, Acta de Comité aprobando los instrumentos</t>
  </si>
  <si>
    <t>GAD / Comité Institucional de Desarrollo Administrativo.</t>
  </si>
  <si>
    <t>Fortalecimiento de competencias documentales en el recurso humano encargado de los Archivos de Gestión. (Actas de socialización - Listados de asistencia)</t>
  </si>
  <si>
    <t xml:space="preserve">Formulación de TVD para la organización del Fondo Documental acumulado del Ministerio de Minas y Energía </t>
  </si>
  <si>
    <t>Aprobación de TVD del Fondo del Ministerio de Minas y Energía por parte de  Comité Institucional de Gestión y Desempeño</t>
  </si>
  <si>
    <t>GAD /  Comité Institucional de Desarrollo Administrativo.</t>
  </si>
  <si>
    <t xml:space="preserve">Comité de Gestión y  Desempeño </t>
  </si>
  <si>
    <t xml:space="preserve">
SIC Aprobado y Acta de Comité, aprobando documento técnico del SIC.</t>
  </si>
  <si>
    <t>T29</t>
  </si>
  <si>
    <t>ACCIÓN 3</t>
  </si>
  <si>
    <t>ACCION 11</t>
  </si>
  <si>
    <t>Seguimiento a inventarios documentales en los archivos de gestión.</t>
  </si>
  <si>
    <t>Acción 11</t>
  </si>
  <si>
    <t>TRD actualizada aprobada y Acta de Comité aprobando TRD</t>
  </si>
  <si>
    <t>T30</t>
  </si>
  <si>
    <t>GAD /  Secretaría General</t>
  </si>
  <si>
    <t>T31</t>
  </si>
  <si>
    <t>Proyectar Acto Admnistrativo adoptando el SIC</t>
  </si>
  <si>
    <t>Proyecto de Acto Administrativo aprobando el SIC</t>
  </si>
  <si>
    <t>Formulación de plan de trabajo  - componente inventarios documentales en Archivos de Gestión: sensibilización y seguimiento</t>
  </si>
  <si>
    <t>Formulación de plan de trabajo  - componente organización de Archivos de Gestión, sensibilización y seguimiento.</t>
  </si>
  <si>
    <t>Plan de Mejoramiento Ministerio de Minas y Energía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</si>
</sst>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0"/>
      <color rgb="FFC00000"/>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79">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0" borderId="8" xfId="0" applyFont="1" applyFill="1" applyBorder="1" applyAlignment="1">
      <alignment horizontal="justify" vertical="top"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8" xfId="0" applyFont="1" applyFill="1" applyBorder="1" applyAlignment="1">
      <alignment horizontal="justify" vertical="top"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1" fontId="6" fillId="3"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8" xfId="0" applyFont="1" applyFill="1" applyBorder="1" applyAlignment="1">
      <alignment horizontal="justify" vertical="top" wrapText="1"/>
    </xf>
    <xf numFmtId="9" fontId="6" fillId="3" borderId="8"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8" xfId="0" applyFont="1" applyFill="1" applyBorder="1" applyAlignment="1">
      <alignment horizontal="justify" vertical="top" wrapText="1"/>
    </xf>
    <xf numFmtId="0" fontId="0" fillId="0" borderId="0" xfId="0"/>
    <xf numFmtId="14" fontId="6" fillId="0" borderId="4" xfId="0" applyNumberFormat="1"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27"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0" xfId="0" applyFont="1" applyAlignment="1">
      <alignment horizontal="center" vertical="center" wrapText="1"/>
    </xf>
    <xf numFmtId="0" fontId="6" fillId="3" borderId="8" xfId="0" applyFont="1" applyFill="1" applyBorder="1" applyAlignment="1" applyProtection="1">
      <alignment horizontal="center" vertical="center" wrapText="1"/>
      <protection locked="0"/>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10" fontId="6" fillId="3" borderId="4"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8" xfId="0" applyFont="1" applyFill="1" applyBorder="1" applyAlignment="1">
      <alignment horizontal="justify" vertical="top" wrapText="1"/>
    </xf>
    <xf numFmtId="0" fontId="5" fillId="2" borderId="4" xfId="0" applyFont="1" applyFill="1" applyBorder="1" applyAlignment="1">
      <alignment horizontal="center" vertical="center" textRotation="89" wrapText="1"/>
    </xf>
    <xf numFmtId="0" fontId="8" fillId="0" borderId="8"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justify" vertical="top" wrapText="1"/>
    </xf>
    <xf numFmtId="0" fontId="5" fillId="2" borderId="4" xfId="0" applyFont="1" applyFill="1" applyBorder="1" applyAlignment="1">
      <alignment horizontal="center" vertical="center" textRotation="89" wrapText="1"/>
    </xf>
    <xf numFmtId="0" fontId="6" fillId="0" borderId="4" xfId="0" applyFont="1" applyFill="1" applyBorder="1" applyAlignment="1">
      <alignment horizontal="left" vertical="top"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9" xfId="0" applyFont="1" applyFill="1" applyBorder="1" applyAlignment="1">
      <alignment horizontal="justify" vertical="top" wrapText="1"/>
    </xf>
    <xf numFmtId="0" fontId="6" fillId="0" borderId="35" xfId="0" applyFont="1" applyFill="1" applyBorder="1" applyAlignment="1">
      <alignment horizontal="justify" vertical="top" wrapText="1"/>
    </xf>
    <xf numFmtId="0" fontId="6" fillId="0" borderId="8" xfId="0" applyFont="1" applyFill="1" applyBorder="1" applyAlignment="1">
      <alignment horizontal="justify" vertical="top" wrapText="1"/>
    </xf>
    <xf numFmtId="0" fontId="5" fillId="2" borderId="39" xfId="0" applyFont="1" applyFill="1" applyBorder="1" applyAlignment="1">
      <alignment horizontal="center" vertical="center" textRotation="89" wrapText="1"/>
    </xf>
    <xf numFmtId="0" fontId="5" fillId="2" borderId="35" xfId="0" applyFont="1" applyFill="1" applyBorder="1" applyAlignment="1">
      <alignment horizontal="center" vertical="center" textRotation="89" wrapText="1"/>
    </xf>
    <xf numFmtId="0" fontId="5" fillId="2" borderId="8" xfId="0" applyFont="1" applyFill="1" applyBorder="1" applyAlignment="1">
      <alignment horizontal="center" vertical="center" textRotation="89" wrapText="1"/>
    </xf>
    <xf numFmtId="0" fontId="8" fillId="0" borderId="4" xfId="0" applyFont="1" applyFill="1" applyBorder="1" applyAlignment="1">
      <alignment horizontal="justify" vertical="top" wrapText="1"/>
    </xf>
    <xf numFmtId="0" fontId="15" fillId="0" borderId="36"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6" fillId="0" borderId="32"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8" xfId="0" applyFont="1" applyFill="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7" borderId="1"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5" fontId="2" fillId="0" borderId="1" xfId="0" applyNumberFormat="1" applyFont="1" applyBorder="1" applyAlignment="1">
      <alignment horizontal="left" vertical="center"/>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1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54"/>
  <sheetViews>
    <sheetView showGridLines="0" tabSelected="1" topLeftCell="A8" zoomScale="80" zoomScaleNormal="80" zoomScalePageLayoutView="55" workbookViewId="0">
      <pane xSplit="6" ySplit="3" topLeftCell="G11" activePane="bottomRight" state="frozen"/>
      <selection activeCell="A8" sqref="A8"/>
      <selection pane="topRight" activeCell="G8" sqref="G8"/>
      <selection pane="bottomLeft" activeCell="A11" sqref="A11"/>
      <selection pane="bottomRight" activeCell="D11" sqref="D11"/>
    </sheetView>
  </sheetViews>
  <sheetFormatPr baseColWidth="10" defaultRowHeight="15" x14ac:dyDescent="0.25"/>
  <cols>
    <col min="2" max="2" width="55.42578125" customWidth="1"/>
    <col min="3" max="3" width="11.85546875" customWidth="1"/>
    <col min="4" max="4" width="37.5703125" customWidth="1"/>
    <col min="6" max="6" width="32.140625" customWidth="1"/>
    <col min="8" max="8" width="15.85546875" customWidth="1"/>
    <col min="9" max="9" width="11.42578125" style="40"/>
    <col min="10" max="10" width="13.85546875" style="40" customWidth="1"/>
    <col min="11" max="11" width="26.42578125" customWidth="1"/>
    <col min="12" max="12" width="15.85546875" customWidth="1"/>
    <col min="13" max="13" width="15.5703125" customWidth="1"/>
    <col min="14" max="14" width="26" customWidth="1"/>
    <col min="15" max="15" width="15.85546875" customWidth="1"/>
    <col min="16" max="16" width="37.140625" customWidth="1"/>
    <col min="17" max="17" width="15.7109375" customWidth="1"/>
    <col min="20" max="20" width="20.140625" customWidth="1"/>
  </cols>
  <sheetData>
    <row r="3" spans="1:20" x14ac:dyDescent="0.25">
      <c r="A3" s="141" t="s">
        <v>0</v>
      </c>
      <c r="B3" s="142"/>
      <c r="C3" s="143" t="s">
        <v>156</v>
      </c>
      <c r="D3" s="144"/>
      <c r="E3" s="144"/>
      <c r="F3" s="144"/>
      <c r="G3" s="144"/>
      <c r="H3" s="144"/>
      <c r="I3" s="145"/>
      <c r="J3" s="38" t="s">
        <v>1</v>
      </c>
      <c r="K3" s="146"/>
      <c r="L3" s="147"/>
      <c r="M3" s="147"/>
      <c r="N3" s="147"/>
      <c r="O3" s="147"/>
      <c r="P3" s="147"/>
      <c r="Q3" s="147"/>
      <c r="R3" s="147"/>
      <c r="S3" s="147"/>
      <c r="T3" s="148"/>
    </row>
    <row r="4" spans="1:20" x14ac:dyDescent="0.25">
      <c r="A4" s="149" t="s">
        <v>2</v>
      </c>
      <c r="B4" s="149"/>
      <c r="C4" s="143"/>
      <c r="D4" s="144"/>
      <c r="E4" s="144"/>
      <c r="F4" s="144"/>
      <c r="G4" s="144"/>
      <c r="H4" s="144"/>
      <c r="I4" s="145"/>
      <c r="J4" s="150" t="s">
        <v>3</v>
      </c>
      <c r="K4" s="151"/>
      <c r="L4" s="152"/>
      <c r="M4" s="153"/>
      <c r="N4" s="153"/>
      <c r="O4" s="153"/>
      <c r="P4" s="153"/>
      <c r="Q4" s="153"/>
      <c r="R4" s="153"/>
      <c r="S4" s="153"/>
      <c r="T4" s="154"/>
    </row>
    <row r="5" spans="1:20" x14ac:dyDescent="0.25">
      <c r="A5" s="149" t="s">
        <v>4</v>
      </c>
      <c r="B5" s="149"/>
      <c r="C5" s="155" t="s">
        <v>159</v>
      </c>
      <c r="D5" s="156"/>
      <c r="E5" s="156"/>
      <c r="F5" s="156"/>
      <c r="G5" s="156"/>
      <c r="H5" s="156"/>
      <c r="I5" s="157"/>
      <c r="J5" s="158" t="s">
        <v>5</v>
      </c>
      <c r="K5" s="159"/>
      <c r="L5" s="160">
        <v>44196</v>
      </c>
      <c r="M5" s="144"/>
      <c r="N5" s="144"/>
      <c r="O5" s="144"/>
      <c r="P5" s="144"/>
      <c r="Q5" s="144"/>
      <c r="R5" s="144"/>
      <c r="S5" s="144"/>
      <c r="T5" s="145"/>
    </row>
    <row r="6" spans="1:20" x14ac:dyDescent="0.25">
      <c r="A6" s="149" t="s">
        <v>6</v>
      </c>
      <c r="B6" s="149"/>
      <c r="C6" s="1" t="s">
        <v>157</v>
      </c>
      <c r="D6" s="2"/>
      <c r="E6" s="2"/>
      <c r="F6" s="2"/>
      <c r="G6" s="2"/>
      <c r="H6" s="2"/>
      <c r="I6" s="28"/>
      <c r="J6" s="34"/>
      <c r="K6" s="27"/>
      <c r="L6" s="28"/>
      <c r="M6" s="28"/>
      <c r="N6" s="28"/>
      <c r="O6" s="28"/>
      <c r="P6" s="28"/>
      <c r="Q6" s="28"/>
      <c r="R6" s="28"/>
      <c r="S6" s="28"/>
      <c r="T6" s="29"/>
    </row>
    <row r="7" spans="1:20" ht="26.25" customHeight="1" thickBot="1" x14ac:dyDescent="0.3">
      <c r="A7" s="120" t="s">
        <v>40</v>
      </c>
      <c r="B7" s="120"/>
      <c r="C7" s="117"/>
      <c r="D7" s="118"/>
      <c r="E7" s="118"/>
      <c r="F7" s="118"/>
      <c r="G7" s="118"/>
      <c r="H7" s="118"/>
      <c r="I7" s="118"/>
      <c r="J7" s="118"/>
      <c r="K7" s="118"/>
      <c r="L7" s="118"/>
      <c r="M7" s="118"/>
      <c r="N7" s="118"/>
      <c r="O7" s="118"/>
      <c r="P7" s="118"/>
      <c r="Q7" s="118"/>
      <c r="R7" s="118"/>
      <c r="S7" s="118"/>
      <c r="T7" s="119"/>
    </row>
    <row r="8" spans="1:20" ht="15.75" x14ac:dyDescent="0.25">
      <c r="A8" s="124" t="s">
        <v>201</v>
      </c>
      <c r="B8" s="125"/>
      <c r="C8" s="126"/>
      <c r="D8" s="126"/>
      <c r="E8" s="126"/>
      <c r="F8" s="126"/>
      <c r="G8" s="126"/>
      <c r="H8" s="126"/>
      <c r="I8" s="126"/>
      <c r="J8" s="126"/>
      <c r="K8" s="126"/>
      <c r="L8" s="126"/>
      <c r="M8" s="126"/>
      <c r="N8" s="126"/>
      <c r="O8" s="127"/>
      <c r="P8" s="130" t="s">
        <v>38</v>
      </c>
      <c r="Q8" s="131"/>
      <c r="R8" s="121" t="s">
        <v>37</v>
      </c>
      <c r="S8" s="122"/>
      <c r="T8" s="123"/>
    </row>
    <row r="9" spans="1:20" ht="28.5" customHeight="1" x14ac:dyDescent="0.25">
      <c r="A9" s="136" t="s">
        <v>7</v>
      </c>
      <c r="B9" s="134" t="s">
        <v>8</v>
      </c>
      <c r="C9" s="134" t="s">
        <v>42</v>
      </c>
      <c r="D9" s="134" t="s">
        <v>9</v>
      </c>
      <c r="E9" s="134" t="s">
        <v>52</v>
      </c>
      <c r="F9" s="134" t="s">
        <v>10</v>
      </c>
      <c r="G9" s="134" t="s">
        <v>11</v>
      </c>
      <c r="H9" s="134"/>
      <c r="I9" s="134" t="s">
        <v>12</v>
      </c>
      <c r="J9" s="134" t="s">
        <v>13</v>
      </c>
      <c r="K9" s="167" t="s">
        <v>14</v>
      </c>
      <c r="L9" s="134" t="s">
        <v>15</v>
      </c>
      <c r="M9" s="134" t="s">
        <v>16</v>
      </c>
      <c r="N9" s="134" t="s">
        <v>17</v>
      </c>
      <c r="O9" s="163" t="s">
        <v>20</v>
      </c>
      <c r="P9" s="165" t="s">
        <v>36</v>
      </c>
      <c r="Q9" s="132" t="s">
        <v>41</v>
      </c>
      <c r="R9" s="139" t="s">
        <v>18</v>
      </c>
      <c r="S9" s="161" t="s">
        <v>19</v>
      </c>
      <c r="T9" s="128" t="s">
        <v>39</v>
      </c>
    </row>
    <row r="10" spans="1:20" ht="26.25" customHeight="1" thickBot="1" x14ac:dyDescent="0.3">
      <c r="A10" s="137"/>
      <c r="B10" s="135"/>
      <c r="C10" s="138"/>
      <c r="D10" s="135"/>
      <c r="E10" s="135"/>
      <c r="F10" s="135"/>
      <c r="G10" s="20" t="s">
        <v>21</v>
      </c>
      <c r="H10" s="20" t="s">
        <v>22</v>
      </c>
      <c r="I10" s="135"/>
      <c r="J10" s="135"/>
      <c r="K10" s="168"/>
      <c r="L10" s="135"/>
      <c r="M10" s="135"/>
      <c r="N10" s="135"/>
      <c r="O10" s="164"/>
      <c r="P10" s="166"/>
      <c r="Q10" s="133"/>
      <c r="R10" s="140"/>
      <c r="S10" s="162"/>
      <c r="T10" s="129"/>
    </row>
    <row r="11" spans="1:20" ht="105" customHeight="1" x14ac:dyDescent="0.25">
      <c r="A11" s="111">
        <v>1</v>
      </c>
      <c r="B11" s="114" t="s">
        <v>155</v>
      </c>
      <c r="C11" s="94" t="s">
        <v>43</v>
      </c>
      <c r="D11" s="56" t="s">
        <v>82</v>
      </c>
      <c r="E11" s="32" t="s">
        <v>53</v>
      </c>
      <c r="F11" s="15" t="s">
        <v>158</v>
      </c>
      <c r="G11" s="75">
        <v>43606</v>
      </c>
      <c r="H11" s="17">
        <v>43636</v>
      </c>
      <c r="I11" s="59">
        <f>(H11-G11)/7</f>
        <v>4.2857142857142856</v>
      </c>
      <c r="J11" s="43">
        <v>0</v>
      </c>
      <c r="K11" s="41" t="s">
        <v>80</v>
      </c>
      <c r="L11" s="63">
        <f>AVERAGE(J11:J11)</f>
        <v>0</v>
      </c>
      <c r="M11" s="18"/>
      <c r="N11" s="19" t="s">
        <v>113</v>
      </c>
      <c r="O11" s="24"/>
      <c r="P11" s="21"/>
      <c r="Q11" s="30"/>
      <c r="R11" s="23"/>
      <c r="S11" s="19"/>
      <c r="T11" s="24"/>
    </row>
    <row r="12" spans="1:20" ht="68.25" customHeight="1" x14ac:dyDescent="0.25">
      <c r="A12" s="112"/>
      <c r="B12" s="115"/>
      <c r="C12" s="94" t="s">
        <v>81</v>
      </c>
      <c r="D12" s="78" t="s">
        <v>160</v>
      </c>
      <c r="E12" s="92" t="s">
        <v>122</v>
      </c>
      <c r="F12" s="78" t="s">
        <v>161</v>
      </c>
      <c r="G12" s="75">
        <f>H11+1</f>
        <v>43637</v>
      </c>
      <c r="H12" s="75">
        <f>G12+31</f>
        <v>43668</v>
      </c>
      <c r="I12" s="59">
        <f>(H12-G12)/7</f>
        <v>4.4285714285714288</v>
      </c>
      <c r="J12" s="45">
        <v>0</v>
      </c>
      <c r="K12" s="41" t="s">
        <v>115</v>
      </c>
      <c r="L12" s="44">
        <v>0</v>
      </c>
      <c r="M12" s="18"/>
      <c r="N12" s="78" t="s">
        <v>162</v>
      </c>
      <c r="O12" s="24"/>
      <c r="P12" s="21"/>
      <c r="Q12" s="30"/>
      <c r="R12" s="23"/>
      <c r="S12" s="19"/>
      <c r="T12" s="24"/>
    </row>
    <row r="13" spans="1:20" ht="79.5" customHeight="1" x14ac:dyDescent="0.25">
      <c r="A13" s="113"/>
      <c r="B13" s="116"/>
      <c r="C13" s="94" t="s">
        <v>189</v>
      </c>
      <c r="D13" s="58" t="s">
        <v>164</v>
      </c>
      <c r="E13" s="32" t="s">
        <v>123</v>
      </c>
      <c r="F13" s="58" t="s">
        <v>166</v>
      </c>
      <c r="G13" s="75">
        <f>H12+1</f>
        <v>43669</v>
      </c>
      <c r="H13" s="17">
        <f>G13+30</f>
        <v>43699</v>
      </c>
      <c r="I13" s="59">
        <f>(H13-G13)/7</f>
        <v>4.2857142857142856</v>
      </c>
      <c r="J13" s="45">
        <v>0</v>
      </c>
      <c r="K13" s="41" t="s">
        <v>83</v>
      </c>
      <c r="L13" s="44">
        <f>AVERAGE(J13:J13)</f>
        <v>0</v>
      </c>
      <c r="M13" s="18"/>
      <c r="N13" s="19" t="s">
        <v>165</v>
      </c>
      <c r="O13" s="24"/>
      <c r="P13" s="21"/>
      <c r="Q13" s="30"/>
      <c r="R13" s="23"/>
      <c r="S13" s="19"/>
      <c r="T13" s="24"/>
    </row>
    <row r="14" spans="1:20" ht="60" customHeight="1" x14ac:dyDescent="0.25">
      <c r="A14" s="113">
        <v>2</v>
      </c>
      <c r="B14" s="106" t="s">
        <v>79</v>
      </c>
      <c r="C14" s="109" t="s">
        <v>44</v>
      </c>
      <c r="D14" s="106" t="s">
        <v>84</v>
      </c>
      <c r="E14" s="32" t="s">
        <v>124</v>
      </c>
      <c r="F14" s="35" t="s">
        <v>85</v>
      </c>
      <c r="G14" s="75">
        <v>43605</v>
      </c>
      <c r="H14" s="17">
        <v>43637</v>
      </c>
      <c r="I14" s="46">
        <f t="shared" ref="I14:I39" si="0">(H14-G14)/7</f>
        <v>4.5714285714285712</v>
      </c>
      <c r="J14" s="43">
        <v>0</v>
      </c>
      <c r="K14" s="41" t="s">
        <v>86</v>
      </c>
      <c r="L14" s="44">
        <f t="shared" ref="L14" si="1">AVERAGE(J14:J14)</f>
        <v>0</v>
      </c>
      <c r="M14" s="18"/>
      <c r="N14" s="19" t="s">
        <v>87</v>
      </c>
      <c r="O14" s="24"/>
      <c r="P14" s="21"/>
      <c r="Q14" s="30"/>
      <c r="R14" s="23"/>
      <c r="S14" s="19"/>
      <c r="T14" s="24"/>
    </row>
    <row r="15" spans="1:20" ht="72" customHeight="1" x14ac:dyDescent="0.25">
      <c r="A15" s="113"/>
      <c r="B15" s="106"/>
      <c r="C15" s="109"/>
      <c r="D15" s="106"/>
      <c r="E15" s="83" t="s">
        <v>125</v>
      </c>
      <c r="F15" s="64" t="s">
        <v>169</v>
      </c>
      <c r="G15" s="75">
        <v>43641</v>
      </c>
      <c r="H15" s="16">
        <v>43669</v>
      </c>
      <c r="I15" s="46">
        <f t="shared" si="0"/>
        <v>4</v>
      </c>
      <c r="J15" s="44">
        <v>0</v>
      </c>
      <c r="K15" s="41" t="s">
        <v>170</v>
      </c>
      <c r="L15" s="44">
        <f t="shared" ref="L15" si="2">AVERAGE(J15:J15)</f>
        <v>0</v>
      </c>
      <c r="M15" s="18"/>
      <c r="N15" s="19" t="s">
        <v>168</v>
      </c>
      <c r="O15" s="24"/>
      <c r="P15" s="21"/>
      <c r="Q15" s="30"/>
      <c r="R15" s="23"/>
      <c r="S15" s="19"/>
      <c r="T15" s="24"/>
    </row>
    <row r="16" spans="1:20" ht="60.75" customHeight="1" x14ac:dyDescent="0.25">
      <c r="A16" s="173">
        <v>3</v>
      </c>
      <c r="B16" s="104" t="s">
        <v>88</v>
      </c>
      <c r="C16" s="107" t="s">
        <v>45</v>
      </c>
      <c r="D16" s="104" t="s">
        <v>89</v>
      </c>
      <c r="E16" s="32" t="s">
        <v>126</v>
      </c>
      <c r="F16" s="35" t="s">
        <v>167</v>
      </c>
      <c r="G16" s="75">
        <v>43608</v>
      </c>
      <c r="H16" s="17">
        <f>G17-1</f>
        <v>43863</v>
      </c>
      <c r="I16" s="46">
        <f t="shared" si="0"/>
        <v>36.428571428571431</v>
      </c>
      <c r="J16" s="43">
        <v>0</v>
      </c>
      <c r="K16" s="41" t="s">
        <v>90</v>
      </c>
      <c r="L16" s="57">
        <f>AVERAGE(J16:J17)</f>
        <v>0</v>
      </c>
      <c r="M16" s="18"/>
      <c r="N16" s="19" t="s">
        <v>87</v>
      </c>
      <c r="O16" s="24"/>
      <c r="P16" s="21"/>
      <c r="Q16" s="30"/>
      <c r="R16" s="23"/>
      <c r="S16" s="19"/>
      <c r="T16" s="24"/>
    </row>
    <row r="17" spans="1:20" ht="69" customHeight="1" x14ac:dyDescent="0.25">
      <c r="A17" s="112"/>
      <c r="B17" s="105"/>
      <c r="C17" s="108"/>
      <c r="D17" s="105"/>
      <c r="E17" s="33" t="s">
        <v>127</v>
      </c>
      <c r="F17" s="6" t="s">
        <v>92</v>
      </c>
      <c r="G17" s="3">
        <v>43864</v>
      </c>
      <c r="H17" s="4">
        <v>43935</v>
      </c>
      <c r="I17" s="46">
        <f t="shared" si="0"/>
        <v>10.142857142857142</v>
      </c>
      <c r="J17" s="45">
        <v>0</v>
      </c>
      <c r="K17" s="37" t="s">
        <v>193</v>
      </c>
      <c r="L17" s="57">
        <f t="shared" ref="L17:L20" si="3">AVERAGE(J17:J18)</f>
        <v>0</v>
      </c>
      <c r="M17" s="5"/>
      <c r="N17" s="78" t="s">
        <v>168</v>
      </c>
      <c r="O17" s="26"/>
      <c r="P17" s="22"/>
      <c r="Q17" s="31"/>
      <c r="R17" s="25"/>
      <c r="S17" s="36"/>
      <c r="T17" s="26"/>
    </row>
    <row r="18" spans="1:20" ht="30.75" customHeight="1" x14ac:dyDescent="0.25">
      <c r="A18" s="112"/>
      <c r="B18" s="105"/>
      <c r="C18" s="108"/>
      <c r="D18" s="105"/>
      <c r="E18" s="60" t="s">
        <v>128</v>
      </c>
      <c r="F18" s="61" t="s">
        <v>91</v>
      </c>
      <c r="G18" s="16">
        <v>43936</v>
      </c>
      <c r="H18" s="17">
        <v>43951</v>
      </c>
      <c r="I18" s="46">
        <f t="shared" si="0"/>
        <v>2.1428571428571428</v>
      </c>
      <c r="J18" s="45">
        <v>0</v>
      </c>
      <c r="K18" s="62" t="s">
        <v>94</v>
      </c>
      <c r="L18" s="57">
        <f t="shared" si="3"/>
        <v>0</v>
      </c>
      <c r="M18" s="18"/>
      <c r="N18" s="19" t="s">
        <v>87</v>
      </c>
      <c r="O18" s="24"/>
      <c r="P18" s="21"/>
      <c r="Q18" s="30"/>
      <c r="R18" s="23"/>
      <c r="S18" s="19"/>
      <c r="T18" s="24"/>
    </row>
    <row r="19" spans="1:20" ht="40.5" customHeight="1" x14ac:dyDescent="0.25">
      <c r="A19" s="112"/>
      <c r="B19" s="105"/>
      <c r="C19" s="108"/>
      <c r="D19" s="105"/>
      <c r="E19" s="60" t="s">
        <v>129</v>
      </c>
      <c r="F19" s="61" t="s">
        <v>93</v>
      </c>
      <c r="G19" s="16">
        <v>43955</v>
      </c>
      <c r="H19" s="17">
        <v>44148</v>
      </c>
      <c r="I19" s="46">
        <f t="shared" si="0"/>
        <v>27.571428571428573</v>
      </c>
      <c r="J19" s="45">
        <v>0</v>
      </c>
      <c r="K19" s="62" t="s">
        <v>95</v>
      </c>
      <c r="L19" s="57">
        <f t="shared" si="3"/>
        <v>0</v>
      </c>
      <c r="M19" s="18"/>
      <c r="N19" s="19" t="s">
        <v>98</v>
      </c>
      <c r="O19" s="24"/>
      <c r="P19" s="21"/>
      <c r="Q19" s="30"/>
      <c r="R19" s="23"/>
      <c r="S19" s="19"/>
      <c r="T19" s="24"/>
    </row>
    <row r="20" spans="1:20" ht="42" customHeight="1" x14ac:dyDescent="0.25">
      <c r="A20" s="113"/>
      <c r="B20" s="106"/>
      <c r="C20" s="109"/>
      <c r="D20" s="106"/>
      <c r="E20" s="83" t="s">
        <v>130</v>
      </c>
      <c r="F20" s="61" t="s">
        <v>96</v>
      </c>
      <c r="G20" s="16">
        <v>44028</v>
      </c>
      <c r="H20" s="17">
        <v>44075</v>
      </c>
      <c r="I20" s="46">
        <f t="shared" si="0"/>
        <v>6.7142857142857144</v>
      </c>
      <c r="J20" s="45"/>
      <c r="K20" s="62" t="s">
        <v>97</v>
      </c>
      <c r="L20" s="57">
        <f t="shared" si="3"/>
        <v>0</v>
      </c>
      <c r="M20" s="18"/>
      <c r="N20" s="19" t="s">
        <v>87</v>
      </c>
      <c r="O20" s="24"/>
      <c r="P20" s="21"/>
      <c r="Q20" s="30"/>
      <c r="R20" s="23"/>
      <c r="S20" s="19"/>
      <c r="T20" s="24"/>
    </row>
    <row r="21" spans="1:20" ht="25.5" x14ac:dyDescent="0.25">
      <c r="A21" s="113">
        <v>4</v>
      </c>
      <c r="B21" s="106" t="s">
        <v>100</v>
      </c>
      <c r="C21" s="109" t="s">
        <v>46</v>
      </c>
      <c r="D21" s="106" t="s">
        <v>101</v>
      </c>
      <c r="E21" s="84" t="s">
        <v>131</v>
      </c>
      <c r="F21" s="35" t="s">
        <v>99</v>
      </c>
      <c r="G21" s="16">
        <v>43648</v>
      </c>
      <c r="H21" s="17">
        <v>43784</v>
      </c>
      <c r="I21" s="46">
        <f t="shared" si="0"/>
        <v>19.428571428571427</v>
      </c>
      <c r="J21" s="45">
        <v>0</v>
      </c>
      <c r="K21" s="41" t="s">
        <v>103</v>
      </c>
      <c r="L21" s="57">
        <f>AVERAGE(J21:J25)</f>
        <v>0</v>
      </c>
      <c r="M21" s="18"/>
      <c r="N21" s="19" t="s">
        <v>87</v>
      </c>
      <c r="O21" s="24"/>
      <c r="P21" s="21"/>
      <c r="Q21" s="30"/>
      <c r="R21" s="23"/>
      <c r="S21" s="19"/>
      <c r="T21" s="24"/>
    </row>
    <row r="22" spans="1:20" ht="72.75" customHeight="1" x14ac:dyDescent="0.25">
      <c r="A22" s="171"/>
      <c r="B22" s="98"/>
      <c r="C22" s="99"/>
      <c r="D22" s="110"/>
      <c r="E22" s="33" t="s">
        <v>132</v>
      </c>
      <c r="F22" s="6" t="s">
        <v>171</v>
      </c>
      <c r="G22" s="3">
        <v>43787</v>
      </c>
      <c r="H22" s="17">
        <v>43812</v>
      </c>
      <c r="I22" s="46">
        <f t="shared" si="0"/>
        <v>3.5714285714285716</v>
      </c>
      <c r="J22" s="45">
        <v>0</v>
      </c>
      <c r="K22" s="37" t="s">
        <v>104</v>
      </c>
      <c r="L22" s="57">
        <f>AVERAGE(J22:J26)</f>
        <v>0</v>
      </c>
      <c r="M22" s="5"/>
      <c r="N22" s="19" t="s">
        <v>168</v>
      </c>
      <c r="O22" s="26"/>
      <c r="P22" s="22"/>
      <c r="Q22" s="31"/>
      <c r="R22" s="25"/>
      <c r="S22" s="36"/>
      <c r="T22" s="26"/>
    </row>
    <row r="23" spans="1:20" ht="72.75" customHeight="1" x14ac:dyDescent="0.25">
      <c r="A23" s="171"/>
      <c r="B23" s="98"/>
      <c r="C23" s="99"/>
      <c r="D23" s="110"/>
      <c r="E23" s="33" t="s">
        <v>133</v>
      </c>
      <c r="F23" s="78" t="s">
        <v>172</v>
      </c>
      <c r="G23" s="68">
        <v>43815</v>
      </c>
      <c r="H23" s="75">
        <v>43903</v>
      </c>
      <c r="I23" s="89">
        <f t="shared" ref="I23:I24" si="4">(H23-G23)/7</f>
        <v>12.571428571428571</v>
      </c>
      <c r="J23" s="88">
        <v>0</v>
      </c>
      <c r="K23" s="37" t="s">
        <v>115</v>
      </c>
      <c r="L23" s="91">
        <f>AVERAGE(J23:J27)</f>
        <v>0</v>
      </c>
      <c r="M23" s="5"/>
      <c r="N23" s="78" t="s">
        <v>87</v>
      </c>
      <c r="O23" s="26"/>
      <c r="P23" s="22"/>
      <c r="Q23" s="31"/>
      <c r="R23" s="25"/>
      <c r="S23" s="65"/>
      <c r="T23" s="26"/>
    </row>
    <row r="24" spans="1:20" ht="54.75" customHeight="1" x14ac:dyDescent="0.25">
      <c r="A24" s="171"/>
      <c r="B24" s="98"/>
      <c r="C24" s="99"/>
      <c r="D24" s="110"/>
      <c r="E24" s="33" t="s">
        <v>134</v>
      </c>
      <c r="F24" s="85" t="s">
        <v>163</v>
      </c>
      <c r="G24" s="68">
        <v>43906</v>
      </c>
      <c r="H24" s="75">
        <f>G24+30</f>
        <v>43936</v>
      </c>
      <c r="I24" s="46">
        <f t="shared" si="4"/>
        <v>4.2857142857142856</v>
      </c>
      <c r="J24" s="88">
        <v>0</v>
      </c>
      <c r="K24" s="37" t="s">
        <v>116</v>
      </c>
      <c r="L24" s="91">
        <f>AVERAGE(J24:J28)</f>
        <v>0</v>
      </c>
      <c r="M24" s="5"/>
      <c r="N24" s="78" t="s">
        <v>162</v>
      </c>
      <c r="O24" s="26"/>
      <c r="P24" s="22"/>
      <c r="Q24" s="31"/>
      <c r="R24" s="25"/>
      <c r="S24" s="65"/>
      <c r="T24" s="26"/>
    </row>
    <row r="25" spans="1:20" ht="34.5" customHeight="1" x14ac:dyDescent="0.25">
      <c r="A25" s="171"/>
      <c r="B25" s="98"/>
      <c r="C25" s="99"/>
      <c r="D25" s="110"/>
      <c r="E25" s="33" t="s">
        <v>135</v>
      </c>
      <c r="F25" s="6" t="s">
        <v>102</v>
      </c>
      <c r="G25" s="3">
        <f>H24+1</f>
        <v>43937</v>
      </c>
      <c r="H25" s="4">
        <v>44196</v>
      </c>
      <c r="I25" s="46">
        <f t="shared" si="0"/>
        <v>37</v>
      </c>
      <c r="J25" s="45">
        <v>0</v>
      </c>
      <c r="K25" s="37" t="s">
        <v>105</v>
      </c>
      <c r="L25" s="57">
        <f t="shared" ref="L25:L30" si="5">AVERAGE(J25:J27)</f>
        <v>0</v>
      </c>
      <c r="M25" s="5"/>
      <c r="N25" s="19" t="s">
        <v>87</v>
      </c>
      <c r="O25" s="26"/>
      <c r="P25" s="22"/>
      <c r="Q25" s="31"/>
      <c r="R25" s="25"/>
      <c r="S25" s="36"/>
      <c r="T25" s="26"/>
    </row>
    <row r="26" spans="1:20" ht="87" customHeight="1" x14ac:dyDescent="0.25">
      <c r="A26" s="103">
        <v>5</v>
      </c>
      <c r="B26" s="106" t="s">
        <v>106</v>
      </c>
      <c r="C26" s="109" t="s">
        <v>47</v>
      </c>
      <c r="D26" s="106" t="s">
        <v>108</v>
      </c>
      <c r="E26" s="32" t="s">
        <v>136</v>
      </c>
      <c r="F26" s="35" t="s">
        <v>199</v>
      </c>
      <c r="G26" s="75">
        <v>43608</v>
      </c>
      <c r="H26" s="17">
        <v>43616</v>
      </c>
      <c r="I26" s="46">
        <f t="shared" si="0"/>
        <v>1.1428571428571428</v>
      </c>
      <c r="J26" s="45">
        <v>0</v>
      </c>
      <c r="K26" s="41" t="s">
        <v>109</v>
      </c>
      <c r="L26" s="57">
        <f t="shared" si="5"/>
        <v>0</v>
      </c>
      <c r="M26" s="18"/>
      <c r="N26" s="19" t="s">
        <v>87</v>
      </c>
      <c r="O26" s="24"/>
      <c r="P26" s="21"/>
      <c r="Q26" s="30"/>
      <c r="R26" s="23"/>
      <c r="S26" s="19"/>
      <c r="T26" s="24"/>
    </row>
    <row r="27" spans="1:20" ht="112.5" customHeight="1" x14ac:dyDescent="0.25">
      <c r="A27" s="172"/>
      <c r="B27" s="98"/>
      <c r="C27" s="99"/>
      <c r="D27" s="110"/>
      <c r="E27" s="33" t="s">
        <v>137</v>
      </c>
      <c r="F27" s="58" t="s">
        <v>107</v>
      </c>
      <c r="G27" s="75">
        <v>43620</v>
      </c>
      <c r="H27" s="17">
        <v>44196</v>
      </c>
      <c r="I27" s="46">
        <f t="shared" si="0"/>
        <v>82.285714285714292</v>
      </c>
      <c r="J27" s="45">
        <v>0</v>
      </c>
      <c r="K27" s="41" t="s">
        <v>182</v>
      </c>
      <c r="L27" s="57">
        <f t="shared" si="5"/>
        <v>0</v>
      </c>
      <c r="M27" s="5"/>
      <c r="N27" s="36" t="s">
        <v>87</v>
      </c>
      <c r="O27" s="26"/>
      <c r="P27" s="22"/>
      <c r="Q27" s="31"/>
      <c r="R27" s="25"/>
      <c r="S27" s="36"/>
      <c r="T27" s="26"/>
    </row>
    <row r="28" spans="1:20" ht="44.25" customHeight="1" x14ac:dyDescent="0.25">
      <c r="A28" s="172"/>
      <c r="B28" s="98"/>
      <c r="C28" s="99"/>
      <c r="D28" s="110"/>
      <c r="E28" s="33" t="s">
        <v>138</v>
      </c>
      <c r="F28" s="6" t="s">
        <v>191</v>
      </c>
      <c r="G28" s="68">
        <v>43648</v>
      </c>
      <c r="H28" s="4">
        <v>44196</v>
      </c>
      <c r="I28" s="46">
        <f t="shared" si="0"/>
        <v>78.285714285714292</v>
      </c>
      <c r="J28" s="45">
        <v>0</v>
      </c>
      <c r="K28" s="37" t="s">
        <v>110</v>
      </c>
      <c r="L28" s="57">
        <f t="shared" si="5"/>
        <v>0</v>
      </c>
      <c r="M28" s="5"/>
      <c r="N28" s="36" t="s">
        <v>177</v>
      </c>
      <c r="O28" s="26"/>
      <c r="P28" s="22"/>
      <c r="Q28" s="31"/>
      <c r="R28" s="25"/>
      <c r="S28" s="36"/>
      <c r="T28" s="26"/>
    </row>
    <row r="29" spans="1:20" ht="81" customHeight="1" x14ac:dyDescent="0.25">
      <c r="A29" s="103">
        <v>6</v>
      </c>
      <c r="B29" s="104" t="s">
        <v>117</v>
      </c>
      <c r="C29" s="107" t="s">
        <v>48</v>
      </c>
      <c r="D29" s="106" t="s">
        <v>114</v>
      </c>
      <c r="E29" s="32" t="s">
        <v>139</v>
      </c>
      <c r="F29" s="35" t="s">
        <v>111</v>
      </c>
      <c r="G29" s="75">
        <v>43608</v>
      </c>
      <c r="H29" s="17">
        <v>43630</v>
      </c>
      <c r="I29" s="46">
        <f t="shared" si="0"/>
        <v>3.1428571428571428</v>
      </c>
      <c r="J29" s="45">
        <v>0</v>
      </c>
      <c r="K29" s="41" t="s">
        <v>115</v>
      </c>
      <c r="L29" s="57">
        <f t="shared" si="5"/>
        <v>0</v>
      </c>
      <c r="M29" s="18"/>
      <c r="N29" s="19" t="s">
        <v>181</v>
      </c>
      <c r="O29" s="24"/>
      <c r="P29" s="21"/>
      <c r="Q29" s="30"/>
      <c r="R29" s="23"/>
      <c r="S29" s="19"/>
      <c r="T29" s="24"/>
    </row>
    <row r="30" spans="1:20" ht="28.5" customHeight="1" x14ac:dyDescent="0.25">
      <c r="A30" s="172"/>
      <c r="B30" s="105"/>
      <c r="C30" s="108"/>
      <c r="D30" s="110"/>
      <c r="E30" s="33" t="s">
        <v>140</v>
      </c>
      <c r="F30" s="6" t="s">
        <v>112</v>
      </c>
      <c r="G30" s="3">
        <v>43633</v>
      </c>
      <c r="H30" s="4">
        <v>43677</v>
      </c>
      <c r="I30" s="46">
        <f t="shared" si="0"/>
        <v>6.2857142857142856</v>
      </c>
      <c r="J30" s="45">
        <v>0</v>
      </c>
      <c r="K30" s="37" t="s">
        <v>116</v>
      </c>
      <c r="L30" s="57">
        <f t="shared" si="5"/>
        <v>0</v>
      </c>
      <c r="M30" s="5"/>
      <c r="N30" s="78" t="s">
        <v>162</v>
      </c>
      <c r="O30" s="26"/>
      <c r="P30" s="22"/>
      <c r="Q30" s="31"/>
      <c r="R30" s="25"/>
      <c r="S30" s="36"/>
      <c r="T30" s="26"/>
    </row>
    <row r="31" spans="1:20" ht="96.75" customHeight="1" x14ac:dyDescent="0.25">
      <c r="A31" s="54">
        <v>7</v>
      </c>
      <c r="B31" s="106"/>
      <c r="C31" s="109"/>
      <c r="D31" s="55" t="s">
        <v>144</v>
      </c>
      <c r="E31" s="32" t="s">
        <v>142</v>
      </c>
      <c r="F31" s="58" t="s">
        <v>118</v>
      </c>
      <c r="G31" s="16">
        <v>43630</v>
      </c>
      <c r="H31" s="17">
        <v>43661</v>
      </c>
      <c r="I31" s="46">
        <f t="shared" si="0"/>
        <v>4.4285714285714288</v>
      </c>
      <c r="J31" s="45">
        <v>0</v>
      </c>
      <c r="K31" s="41" t="s">
        <v>119</v>
      </c>
      <c r="L31" s="57">
        <f>AVERAGE(J31:J31)</f>
        <v>0</v>
      </c>
      <c r="M31" s="18"/>
      <c r="N31" s="19" t="s">
        <v>178</v>
      </c>
      <c r="O31" s="24"/>
      <c r="P31" s="21"/>
      <c r="Q31" s="30"/>
      <c r="R31" s="23"/>
      <c r="S31" s="19"/>
      <c r="T31" s="24"/>
    </row>
    <row r="32" spans="1:20" ht="84.75" customHeight="1" x14ac:dyDescent="0.25">
      <c r="A32" s="101">
        <v>8</v>
      </c>
      <c r="B32" s="104" t="s">
        <v>120</v>
      </c>
      <c r="C32" s="107" t="s">
        <v>49</v>
      </c>
      <c r="D32" s="104" t="s">
        <v>145</v>
      </c>
      <c r="E32" s="32" t="s">
        <v>147</v>
      </c>
      <c r="F32" s="35" t="s">
        <v>179</v>
      </c>
      <c r="G32" s="75">
        <v>43608</v>
      </c>
      <c r="H32" s="17">
        <v>43608</v>
      </c>
      <c r="I32" s="46">
        <f t="shared" si="0"/>
        <v>0</v>
      </c>
      <c r="J32" s="45">
        <v>0</v>
      </c>
      <c r="K32" s="41" t="s">
        <v>180</v>
      </c>
      <c r="L32" s="57">
        <f>AVERAGE(J32:J33)</f>
        <v>0</v>
      </c>
      <c r="M32" s="18"/>
      <c r="N32" s="19" t="s">
        <v>185</v>
      </c>
      <c r="O32" s="24"/>
      <c r="P32" s="21"/>
      <c r="Q32" s="30"/>
      <c r="R32" s="23"/>
      <c r="S32" s="19"/>
      <c r="T32" s="24"/>
    </row>
    <row r="33" spans="1:20" ht="69.75" customHeight="1" x14ac:dyDescent="0.25">
      <c r="A33" s="102"/>
      <c r="B33" s="105"/>
      <c r="C33" s="108"/>
      <c r="D33" s="105"/>
      <c r="E33" s="33" t="s">
        <v>148</v>
      </c>
      <c r="F33" s="6" t="s">
        <v>183</v>
      </c>
      <c r="G33" s="4">
        <v>43608</v>
      </c>
      <c r="H33" s="4">
        <v>43769</v>
      </c>
      <c r="I33" s="46">
        <f t="shared" si="0"/>
        <v>23</v>
      </c>
      <c r="J33" s="45">
        <v>0</v>
      </c>
      <c r="K33" s="37" t="s">
        <v>121</v>
      </c>
      <c r="L33" s="57">
        <f>AVERAGE(J33:J35)</f>
        <v>0</v>
      </c>
      <c r="M33" s="5"/>
      <c r="N33" s="36" t="s">
        <v>87</v>
      </c>
      <c r="O33" s="26"/>
      <c r="P33" s="22"/>
      <c r="Q33" s="31"/>
      <c r="R33" s="25"/>
      <c r="S33" s="36"/>
      <c r="T33" s="26"/>
    </row>
    <row r="34" spans="1:20" s="67" customFormat="1" ht="56.25" customHeight="1" x14ac:dyDescent="0.25">
      <c r="A34" s="102"/>
      <c r="B34" s="105"/>
      <c r="C34" s="108"/>
      <c r="D34" s="105"/>
      <c r="E34" s="92" t="s">
        <v>150</v>
      </c>
      <c r="F34" s="93" t="s">
        <v>184</v>
      </c>
      <c r="G34" s="76">
        <f>H33+1</f>
        <v>43770</v>
      </c>
      <c r="H34" s="76">
        <v>43830</v>
      </c>
      <c r="I34" s="89">
        <f t="shared" si="0"/>
        <v>8.5714285714285712</v>
      </c>
      <c r="J34" s="88">
        <v>0</v>
      </c>
      <c r="K34" s="87" t="s">
        <v>180</v>
      </c>
      <c r="L34" s="91">
        <f>AVERAGE(J34:J36)</f>
        <v>0</v>
      </c>
      <c r="M34" s="77"/>
      <c r="N34" s="95" t="s">
        <v>186</v>
      </c>
      <c r="O34" s="81"/>
      <c r="P34" s="79"/>
      <c r="Q34" s="82"/>
      <c r="R34" s="80"/>
      <c r="S34" s="78"/>
      <c r="T34" s="81"/>
    </row>
    <row r="35" spans="1:20" ht="68.25" customHeight="1" x14ac:dyDescent="0.25">
      <c r="A35" s="103"/>
      <c r="B35" s="106"/>
      <c r="C35" s="109"/>
      <c r="D35" s="106"/>
      <c r="E35" s="60" t="s">
        <v>173</v>
      </c>
      <c r="F35" s="61" t="s">
        <v>141</v>
      </c>
      <c r="G35" s="16">
        <v>43697</v>
      </c>
      <c r="H35" s="16">
        <v>43830</v>
      </c>
      <c r="I35" s="46">
        <f t="shared" si="0"/>
        <v>19</v>
      </c>
      <c r="J35" s="45">
        <v>0</v>
      </c>
      <c r="K35" s="62" t="s">
        <v>143</v>
      </c>
      <c r="L35" s="57">
        <f t="shared" ref="L35:L41" si="6">AVERAGE(J35:J35)</f>
        <v>0</v>
      </c>
      <c r="M35" s="18"/>
      <c r="N35" s="19" t="s">
        <v>87</v>
      </c>
      <c r="O35" s="24"/>
      <c r="P35" s="21"/>
      <c r="Q35" s="30"/>
      <c r="R35" s="23"/>
      <c r="S35" s="19"/>
      <c r="T35" s="24"/>
    </row>
    <row r="36" spans="1:20" ht="60.75" customHeight="1" x14ac:dyDescent="0.25">
      <c r="A36" s="101">
        <v>9</v>
      </c>
      <c r="B36" s="104" t="s">
        <v>146</v>
      </c>
      <c r="C36" s="107" t="s">
        <v>50</v>
      </c>
      <c r="D36" s="104" t="s">
        <v>152</v>
      </c>
      <c r="E36" s="83" t="s">
        <v>174</v>
      </c>
      <c r="F36" s="58" t="s">
        <v>200</v>
      </c>
      <c r="G36" s="16">
        <v>43608</v>
      </c>
      <c r="H36" s="17">
        <v>43616</v>
      </c>
      <c r="I36" s="46">
        <f t="shared" ref="I36:I38" si="7">(H36-G36)/7</f>
        <v>1.1428571428571428</v>
      </c>
      <c r="J36" s="45">
        <v>0</v>
      </c>
      <c r="K36" s="41" t="s">
        <v>109</v>
      </c>
      <c r="L36" s="57">
        <f t="shared" si="6"/>
        <v>0</v>
      </c>
      <c r="M36" s="18"/>
      <c r="N36" s="19" t="s">
        <v>87</v>
      </c>
      <c r="O36" s="24"/>
      <c r="P36" s="21"/>
      <c r="Q36" s="30"/>
      <c r="R36" s="23"/>
      <c r="S36" s="19"/>
      <c r="T36" s="24"/>
    </row>
    <row r="37" spans="1:20" ht="93" customHeight="1" x14ac:dyDescent="0.25">
      <c r="A37" s="102"/>
      <c r="B37" s="105"/>
      <c r="C37" s="108"/>
      <c r="D37" s="105"/>
      <c r="E37" s="83" t="s">
        <v>175</v>
      </c>
      <c r="F37" s="58" t="s">
        <v>107</v>
      </c>
      <c r="G37" s="16">
        <v>43620</v>
      </c>
      <c r="H37" s="17">
        <v>44196</v>
      </c>
      <c r="I37" s="46">
        <f t="shared" si="7"/>
        <v>82.285714285714292</v>
      </c>
      <c r="J37" s="45">
        <v>0</v>
      </c>
      <c r="K37" s="87" t="s">
        <v>182</v>
      </c>
      <c r="L37" s="57">
        <f t="shared" si="6"/>
        <v>0</v>
      </c>
      <c r="M37" s="18"/>
      <c r="N37" s="19" t="s">
        <v>87</v>
      </c>
      <c r="O37" s="24"/>
      <c r="P37" s="21"/>
      <c r="Q37" s="30"/>
      <c r="R37" s="23"/>
      <c r="S37" s="19"/>
      <c r="T37" s="24"/>
    </row>
    <row r="38" spans="1:20" ht="48.75" customHeight="1" x14ac:dyDescent="0.25">
      <c r="A38" s="103"/>
      <c r="B38" s="106"/>
      <c r="C38" s="109"/>
      <c r="D38" s="106"/>
      <c r="E38" s="83" t="s">
        <v>176</v>
      </c>
      <c r="F38" s="6" t="s">
        <v>149</v>
      </c>
      <c r="G38" s="3">
        <v>43648</v>
      </c>
      <c r="H38" s="4">
        <v>44196</v>
      </c>
      <c r="I38" s="46">
        <f t="shared" si="7"/>
        <v>78.285714285714292</v>
      </c>
      <c r="J38" s="45">
        <v>0</v>
      </c>
      <c r="K38" s="37" t="s">
        <v>110</v>
      </c>
      <c r="L38" s="57">
        <f t="shared" si="6"/>
        <v>0</v>
      </c>
      <c r="M38" s="18"/>
      <c r="N38" s="19" t="s">
        <v>87</v>
      </c>
      <c r="O38" s="24"/>
      <c r="P38" s="21"/>
      <c r="Q38" s="30"/>
      <c r="R38" s="23"/>
      <c r="S38" s="19"/>
      <c r="T38" s="24"/>
    </row>
    <row r="39" spans="1:20" ht="55.5" customHeight="1" x14ac:dyDescent="0.25">
      <c r="A39" s="97">
        <v>10</v>
      </c>
      <c r="B39" s="98" t="s">
        <v>151</v>
      </c>
      <c r="C39" s="99" t="s">
        <v>190</v>
      </c>
      <c r="D39" s="100" t="s">
        <v>153</v>
      </c>
      <c r="E39" s="96" t="s">
        <v>188</v>
      </c>
      <c r="F39" s="35" t="s">
        <v>154</v>
      </c>
      <c r="G39" s="75">
        <v>43608</v>
      </c>
      <c r="H39" s="17">
        <v>43608</v>
      </c>
      <c r="I39" s="46">
        <f t="shared" si="0"/>
        <v>0</v>
      </c>
      <c r="J39" s="45">
        <v>0</v>
      </c>
      <c r="K39" s="41" t="s">
        <v>187</v>
      </c>
      <c r="L39" s="57">
        <f t="shared" si="6"/>
        <v>0</v>
      </c>
      <c r="M39" s="18"/>
      <c r="N39" s="78" t="s">
        <v>185</v>
      </c>
      <c r="O39" s="24"/>
      <c r="P39" s="21"/>
      <c r="Q39" s="30"/>
      <c r="R39" s="23"/>
      <c r="S39" s="19"/>
      <c r="T39" s="24"/>
    </row>
    <row r="40" spans="1:20" s="67" customFormat="1" ht="44.25" customHeight="1" x14ac:dyDescent="0.25">
      <c r="A40" s="97"/>
      <c r="B40" s="98"/>
      <c r="C40" s="99"/>
      <c r="D40" s="100"/>
      <c r="E40" s="96" t="s">
        <v>194</v>
      </c>
      <c r="F40" s="66" t="s">
        <v>197</v>
      </c>
      <c r="G40" s="75">
        <f>H39+1</f>
        <v>43609</v>
      </c>
      <c r="H40" s="76">
        <f>G40+30</f>
        <v>43639</v>
      </c>
      <c r="I40" s="89">
        <f t="shared" ref="I40" si="8">(H40-G40)/7</f>
        <v>4.2857142857142856</v>
      </c>
      <c r="J40" s="88">
        <v>0</v>
      </c>
      <c r="K40" s="87" t="s">
        <v>198</v>
      </c>
      <c r="L40" s="91">
        <f t="shared" si="6"/>
        <v>0</v>
      </c>
      <c r="M40" s="77"/>
      <c r="N40" s="78" t="s">
        <v>195</v>
      </c>
      <c r="O40" s="81"/>
      <c r="P40" s="79"/>
      <c r="Q40" s="82"/>
      <c r="R40" s="80"/>
      <c r="S40" s="78"/>
      <c r="T40" s="81"/>
    </row>
    <row r="41" spans="1:20" s="67" customFormat="1" ht="44.25" customHeight="1" x14ac:dyDescent="0.25">
      <c r="A41" s="97"/>
      <c r="B41" s="98"/>
      <c r="C41" s="99"/>
      <c r="D41" s="100"/>
      <c r="E41" s="96" t="s">
        <v>196</v>
      </c>
      <c r="F41" s="66" t="s">
        <v>112</v>
      </c>
      <c r="G41" s="75">
        <f>H40+1</f>
        <v>43640</v>
      </c>
      <c r="H41" s="76">
        <f>G41+30</f>
        <v>43670</v>
      </c>
      <c r="I41" s="89">
        <f t="shared" ref="I41" si="9">(H41-G41)/7</f>
        <v>4.2857142857142856</v>
      </c>
      <c r="J41" s="88">
        <v>0</v>
      </c>
      <c r="K41" s="87" t="s">
        <v>116</v>
      </c>
      <c r="L41" s="91">
        <f t="shared" si="6"/>
        <v>0</v>
      </c>
      <c r="M41" s="77"/>
      <c r="N41" s="78" t="s">
        <v>165</v>
      </c>
      <c r="O41" s="81"/>
      <c r="P41" s="79"/>
      <c r="Q41" s="82"/>
      <c r="R41" s="80"/>
      <c r="S41" s="78"/>
      <c r="T41" s="81"/>
    </row>
    <row r="42" spans="1:20" ht="30" customHeight="1" x14ac:dyDescent="0.25">
      <c r="A42" s="169" t="s">
        <v>23</v>
      </c>
      <c r="B42" s="169"/>
      <c r="C42" s="169"/>
      <c r="D42" s="169"/>
      <c r="E42" s="7" t="s">
        <v>24</v>
      </c>
      <c r="F42" s="8">
        <f>L11</f>
        <v>0</v>
      </c>
      <c r="G42" s="9"/>
      <c r="H42" s="9"/>
      <c r="I42" s="47"/>
      <c r="J42" s="39"/>
      <c r="K42" s="9"/>
      <c r="L42" s="9"/>
      <c r="M42" s="9"/>
      <c r="N42" s="9"/>
      <c r="O42" s="9"/>
      <c r="P42" s="9"/>
      <c r="Q42" s="9"/>
      <c r="R42" s="10"/>
      <c r="S42" s="10"/>
      <c r="T42" s="10"/>
    </row>
    <row r="43" spans="1:20" x14ac:dyDescent="0.25">
      <c r="A43" s="11"/>
      <c r="B43" s="11"/>
      <c r="C43" s="12"/>
      <c r="D43" s="12"/>
      <c r="E43" s="7" t="s">
        <v>25</v>
      </c>
      <c r="F43" s="8">
        <f>L14</f>
        <v>0</v>
      </c>
      <c r="G43" s="9"/>
      <c r="H43" s="9"/>
      <c r="I43" s="47"/>
      <c r="J43" s="39"/>
      <c r="K43" s="9"/>
      <c r="L43" s="9"/>
      <c r="M43" s="9"/>
      <c r="N43" s="9"/>
      <c r="O43" s="9"/>
      <c r="P43" s="9"/>
      <c r="Q43" s="9"/>
      <c r="R43" s="10"/>
      <c r="S43" s="10"/>
      <c r="T43" s="10"/>
    </row>
    <row r="44" spans="1:20" x14ac:dyDescent="0.25">
      <c r="A44" s="11"/>
      <c r="B44" s="11"/>
      <c r="C44" s="12"/>
      <c r="D44" s="12"/>
      <c r="E44" s="7" t="s">
        <v>26</v>
      </c>
      <c r="F44" s="8">
        <f>L16</f>
        <v>0</v>
      </c>
      <c r="G44" s="9"/>
      <c r="H44" s="9"/>
      <c r="I44" s="47"/>
      <c r="J44" s="39"/>
      <c r="K44" s="9"/>
      <c r="L44" s="9"/>
      <c r="M44" s="9"/>
      <c r="N44" s="9"/>
      <c r="O44" s="9"/>
      <c r="P44" s="9"/>
      <c r="Q44" s="9"/>
      <c r="R44" s="10"/>
      <c r="S44" s="10"/>
      <c r="T44" s="10"/>
    </row>
    <row r="45" spans="1:20" x14ac:dyDescent="0.25">
      <c r="A45" s="11"/>
      <c r="B45" s="11"/>
      <c r="C45" s="12"/>
      <c r="D45" s="12"/>
      <c r="E45" s="7" t="s">
        <v>27</v>
      </c>
      <c r="F45" s="8">
        <f>L21</f>
        <v>0</v>
      </c>
      <c r="G45" s="9"/>
      <c r="H45" s="9"/>
      <c r="I45" s="47"/>
      <c r="J45" s="39"/>
      <c r="K45" s="9"/>
      <c r="L45" s="9"/>
      <c r="M45" s="9"/>
      <c r="N45" s="9"/>
      <c r="O45" s="9"/>
      <c r="P45" s="9"/>
      <c r="Q45" s="9"/>
      <c r="R45" s="10"/>
      <c r="S45" s="10"/>
      <c r="T45" s="10"/>
    </row>
    <row r="46" spans="1:20" x14ac:dyDescent="0.25">
      <c r="A46" s="11"/>
      <c r="B46" s="11"/>
      <c r="C46" s="12"/>
      <c r="D46" s="12"/>
      <c r="E46" s="7" t="s">
        <v>28</v>
      </c>
      <c r="F46" s="8">
        <f>L26</f>
        <v>0</v>
      </c>
      <c r="G46" s="9"/>
      <c r="H46" s="9"/>
      <c r="I46" s="47"/>
      <c r="J46" s="39"/>
      <c r="K46" s="9"/>
      <c r="L46" s="9"/>
      <c r="M46" s="9"/>
      <c r="N46" s="9"/>
      <c r="O46" s="9"/>
      <c r="P46" s="9"/>
      <c r="Q46" s="9"/>
      <c r="R46" s="10"/>
      <c r="S46" s="10"/>
      <c r="T46" s="10"/>
    </row>
    <row r="47" spans="1:20" x14ac:dyDescent="0.25">
      <c r="A47" s="11"/>
      <c r="B47" s="11"/>
      <c r="C47" s="12"/>
      <c r="D47" s="12"/>
      <c r="E47" s="7" t="s">
        <v>29</v>
      </c>
      <c r="F47" s="8">
        <f>L29</f>
        <v>0</v>
      </c>
      <c r="G47" s="9"/>
      <c r="H47" s="9"/>
      <c r="I47" s="47"/>
      <c r="J47" s="39"/>
      <c r="K47" s="9"/>
      <c r="L47" s="9"/>
      <c r="M47" s="9"/>
      <c r="N47" s="9"/>
      <c r="O47" s="9"/>
      <c r="P47" s="9"/>
      <c r="Q47" s="9"/>
      <c r="R47" s="10"/>
      <c r="S47" s="10"/>
      <c r="T47" s="10"/>
    </row>
    <row r="48" spans="1:20" x14ac:dyDescent="0.25">
      <c r="A48" s="11"/>
      <c r="B48" s="11"/>
      <c r="C48" s="12"/>
      <c r="D48" s="12"/>
      <c r="E48" s="7" t="s">
        <v>30</v>
      </c>
      <c r="F48" s="8">
        <f>L31</f>
        <v>0</v>
      </c>
      <c r="G48" s="9"/>
      <c r="H48" s="9"/>
      <c r="I48" s="47"/>
      <c r="J48" s="39"/>
      <c r="K48" s="9"/>
      <c r="L48" s="9"/>
      <c r="M48" s="9"/>
      <c r="N48" s="9"/>
      <c r="O48" s="9"/>
      <c r="P48" s="9"/>
      <c r="Q48" s="9"/>
      <c r="R48" s="10"/>
      <c r="S48" s="10"/>
      <c r="T48" s="10"/>
    </row>
    <row r="49" spans="1:20" x14ac:dyDescent="0.25">
      <c r="A49" s="11"/>
      <c r="B49" s="11"/>
      <c r="C49" s="12"/>
      <c r="D49" s="12"/>
      <c r="E49" s="7" t="s">
        <v>31</v>
      </c>
      <c r="F49" s="8">
        <f>L32</f>
        <v>0</v>
      </c>
      <c r="G49" s="9"/>
      <c r="H49" s="9"/>
      <c r="I49" s="47"/>
      <c r="J49" s="39"/>
      <c r="K49" s="9"/>
      <c r="L49" s="9"/>
      <c r="M49" s="9"/>
      <c r="N49" s="9"/>
      <c r="O49" s="9"/>
      <c r="P49" s="9"/>
      <c r="Q49" s="9"/>
      <c r="R49" s="10"/>
      <c r="S49" s="10"/>
      <c r="T49" s="10"/>
    </row>
    <row r="50" spans="1:20" x14ac:dyDescent="0.25">
      <c r="A50" s="11"/>
      <c r="B50" s="11"/>
      <c r="C50" s="12"/>
      <c r="D50" s="12"/>
      <c r="E50" s="7" t="s">
        <v>32</v>
      </c>
      <c r="F50" s="8">
        <f>L36</f>
        <v>0</v>
      </c>
      <c r="G50" s="9"/>
      <c r="H50" s="9"/>
      <c r="I50" s="47"/>
      <c r="J50" s="39"/>
      <c r="K50" s="9"/>
      <c r="L50" s="9"/>
      <c r="M50" s="9"/>
      <c r="N50" s="9"/>
      <c r="O50" s="9"/>
      <c r="P50" s="9"/>
      <c r="Q50" s="9"/>
      <c r="R50" s="10"/>
      <c r="S50" s="10"/>
      <c r="T50" s="10"/>
    </row>
    <row r="51" spans="1:20" x14ac:dyDescent="0.25">
      <c r="A51" s="11"/>
      <c r="B51" s="11"/>
      <c r="C51" s="12"/>
      <c r="D51" s="12"/>
      <c r="E51" s="7" t="s">
        <v>33</v>
      </c>
      <c r="F51" s="8">
        <f>L39</f>
        <v>0</v>
      </c>
      <c r="G51" s="9"/>
      <c r="H51" s="9"/>
      <c r="I51" s="47"/>
      <c r="J51" s="39"/>
      <c r="K51" s="9"/>
      <c r="L51" s="9"/>
      <c r="M51" s="9"/>
      <c r="N51" s="9"/>
      <c r="O51" s="9"/>
      <c r="P51" s="9"/>
      <c r="Q51" s="9"/>
      <c r="R51" s="10"/>
      <c r="S51" s="10"/>
      <c r="T51" s="10"/>
    </row>
    <row r="52" spans="1:20" s="67" customFormat="1" x14ac:dyDescent="0.25">
      <c r="A52" s="73"/>
      <c r="B52" s="73"/>
      <c r="C52" s="74"/>
      <c r="D52" s="74"/>
      <c r="E52" s="69" t="s">
        <v>192</v>
      </c>
      <c r="F52" s="70">
        <f>L42</f>
        <v>0</v>
      </c>
      <c r="G52" s="71"/>
      <c r="H52" s="71"/>
      <c r="I52" s="90"/>
      <c r="J52" s="86"/>
      <c r="K52" s="71"/>
      <c r="L52" s="71"/>
      <c r="M52" s="71"/>
      <c r="N52" s="71"/>
      <c r="O52" s="71"/>
      <c r="P52" s="71"/>
      <c r="Q52" s="71"/>
      <c r="R52" s="72"/>
      <c r="S52" s="72"/>
      <c r="T52" s="72"/>
    </row>
    <row r="53" spans="1:20" x14ac:dyDescent="0.25">
      <c r="A53" s="11"/>
      <c r="B53" s="11"/>
      <c r="C53" s="12"/>
      <c r="D53" s="12"/>
      <c r="E53" s="13"/>
      <c r="F53" s="14"/>
      <c r="G53" s="9"/>
      <c r="H53" s="9"/>
      <c r="I53" s="39"/>
      <c r="J53" s="39"/>
      <c r="K53" s="9"/>
      <c r="L53" s="9"/>
      <c r="M53" s="9"/>
      <c r="N53" s="9"/>
      <c r="O53" s="9"/>
      <c r="P53" s="9"/>
      <c r="Q53" s="9"/>
      <c r="R53" s="10"/>
      <c r="S53" s="10"/>
      <c r="T53" s="10"/>
    </row>
    <row r="54" spans="1:20" ht="23.25" customHeight="1" x14ac:dyDescent="0.25">
      <c r="A54" s="170" t="s">
        <v>34</v>
      </c>
      <c r="B54" s="170"/>
      <c r="C54" s="170"/>
      <c r="D54" s="170"/>
      <c r="E54" s="42">
        <f>AVERAGE(F42:F51)</f>
        <v>0</v>
      </c>
      <c r="F54" s="13" t="s">
        <v>35</v>
      </c>
      <c r="G54" s="9"/>
      <c r="H54" s="9"/>
      <c r="I54" s="39"/>
      <c r="J54" s="39"/>
      <c r="K54" s="9"/>
      <c r="L54" s="9"/>
      <c r="M54" s="9"/>
      <c r="N54" s="9"/>
      <c r="O54" s="9"/>
      <c r="P54" s="9"/>
      <c r="Q54" s="9"/>
      <c r="R54" s="10"/>
      <c r="S54" s="10"/>
      <c r="T54" s="10"/>
    </row>
  </sheetData>
  <mergeCells count="72">
    <mergeCell ref="A42:D42"/>
    <mergeCell ref="A54:D54"/>
    <mergeCell ref="A14:A15"/>
    <mergeCell ref="B14:B15"/>
    <mergeCell ref="C14:C15"/>
    <mergeCell ref="D14:D15"/>
    <mergeCell ref="A21:A25"/>
    <mergeCell ref="B21:B25"/>
    <mergeCell ref="C21:C25"/>
    <mergeCell ref="D21:D25"/>
    <mergeCell ref="A29:A30"/>
    <mergeCell ref="A26:A28"/>
    <mergeCell ref="B26:B28"/>
    <mergeCell ref="C26:C28"/>
    <mergeCell ref="D26:D28"/>
    <mergeCell ref="A16:A20"/>
    <mergeCell ref="S9:S10"/>
    <mergeCell ref="O9:O10"/>
    <mergeCell ref="P9:P10"/>
    <mergeCell ref="G9:H9"/>
    <mergeCell ref="I9:I10"/>
    <mergeCell ref="J9:J10"/>
    <mergeCell ref="K9:K10"/>
    <mergeCell ref="L9:L10"/>
    <mergeCell ref="A5:B5"/>
    <mergeCell ref="C5:I5"/>
    <mergeCell ref="J5:K5"/>
    <mergeCell ref="L5:T5"/>
    <mergeCell ref="A6:B6"/>
    <mergeCell ref="A3:B3"/>
    <mergeCell ref="C3:I3"/>
    <mergeCell ref="K3:T3"/>
    <mergeCell ref="A4:B4"/>
    <mergeCell ref="C4:I4"/>
    <mergeCell ref="J4:K4"/>
    <mergeCell ref="L4:T4"/>
    <mergeCell ref="C7:T7"/>
    <mergeCell ref="A7:B7"/>
    <mergeCell ref="R8:T8"/>
    <mergeCell ref="A8:O8"/>
    <mergeCell ref="T9:T10"/>
    <mergeCell ref="P8:Q8"/>
    <mergeCell ref="Q9:Q10"/>
    <mergeCell ref="M9:M10"/>
    <mergeCell ref="A9:A10"/>
    <mergeCell ref="B9:B10"/>
    <mergeCell ref="C9:C10"/>
    <mergeCell ref="D9:D10"/>
    <mergeCell ref="E9:E10"/>
    <mergeCell ref="F9:F10"/>
    <mergeCell ref="N9:N10"/>
    <mergeCell ref="R9:R10"/>
    <mergeCell ref="B16:B20"/>
    <mergeCell ref="C16:C20"/>
    <mergeCell ref="D16:D20"/>
    <mergeCell ref="A11:A13"/>
    <mergeCell ref="B11:B13"/>
    <mergeCell ref="B29:B31"/>
    <mergeCell ref="C29:C31"/>
    <mergeCell ref="A32:A35"/>
    <mergeCell ref="B32:B35"/>
    <mergeCell ref="D32:D35"/>
    <mergeCell ref="C32:C35"/>
    <mergeCell ref="D29:D30"/>
    <mergeCell ref="A39:A41"/>
    <mergeCell ref="B39:B41"/>
    <mergeCell ref="C39:C41"/>
    <mergeCell ref="D39:D41"/>
    <mergeCell ref="A36:A38"/>
    <mergeCell ref="B36:B38"/>
    <mergeCell ref="D36:D38"/>
    <mergeCell ref="C36:C38"/>
  </mergeCells>
  <conditionalFormatting sqref="L11 L13:L14 L32:L39">
    <cfRule type="cellIs" dxfId="9" priority="22" operator="greaterThan">
      <formula>1</formula>
    </cfRule>
  </conditionalFormatting>
  <conditionalFormatting sqref="L16:L20">
    <cfRule type="cellIs" dxfId="8" priority="19" operator="greaterThan">
      <formula>1</formula>
    </cfRule>
    <cfRule type="cellIs" dxfId="7" priority="20" operator="greaterThan">
      <formula>100</formula>
    </cfRule>
  </conditionalFormatting>
  <conditionalFormatting sqref="L21:L30">
    <cfRule type="cellIs" dxfId="6" priority="17" operator="greaterThan">
      <formula>1</formula>
    </cfRule>
    <cfRule type="cellIs" dxfId="5" priority="18" operator="greaterThan">
      <formula>100</formula>
    </cfRule>
  </conditionalFormatting>
  <conditionalFormatting sqref="L31">
    <cfRule type="cellIs" dxfId="4" priority="14" operator="greaterThan">
      <formula>1</formula>
    </cfRule>
  </conditionalFormatting>
  <conditionalFormatting sqref="L12">
    <cfRule type="cellIs" dxfId="3" priority="10" operator="greaterThan">
      <formula>1</formula>
    </cfRule>
  </conditionalFormatting>
  <conditionalFormatting sqref="L15">
    <cfRule type="cellIs" dxfId="2" priority="5" operator="greaterThan">
      <formula>1</formula>
    </cfRule>
  </conditionalFormatting>
  <conditionalFormatting sqref="L40">
    <cfRule type="cellIs" dxfId="1" priority="2" operator="greaterThan">
      <formula>1</formula>
    </cfRule>
  </conditionalFormatting>
  <conditionalFormatting sqref="L41">
    <cfRule type="cellIs" dxfId="0" priority="1" operator="greaterThan">
      <formula>1</formula>
    </cfRule>
  </conditionalFormatting>
  <dataValidations count="5">
    <dataValidation type="date" operator="greaterThanOrEqual" allowBlank="1" showInputMessage="1" showErrorMessage="1" sqref="E42:E46">
      <formula1>41426</formula1>
    </dataValidation>
    <dataValidation type="date" allowBlank="1" showInputMessage="1" showErrorMessage="1" promptTitle="Validación" prompt="formato DD/MM/AA" sqref="H15 G11:G41">
      <formula1>36526</formula1>
      <formula2>44177</formula2>
    </dataValidation>
    <dataValidation type="date" allowBlank="1" showInputMessage="1" showErrorMessage="1" sqref="H11:H14 H16:H41">
      <formula1>43466</formula1>
      <formula2>45291</formula2>
    </dataValidation>
    <dataValidation allowBlank="1" showInputMessage="1" showErrorMessage="1" promptTitle="Validación" prompt="El porcentaje no debe exceder el 100%" sqref="L11:L41"/>
    <dataValidation operator="greaterThanOrEqual" allowBlank="1" showInputMessage="1" showErrorMessage="1" sqref="E11:E41"/>
  </dataValidations>
  <pageMargins left="0.70866141732283472" right="0.70866141732283472" top="0.74803149606299213" bottom="0.74803149606299213"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6 L16 L21 L39"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topLeftCell="A3" workbookViewId="0">
      <selection activeCell="B10" sqref="B10"/>
    </sheetView>
  </sheetViews>
  <sheetFormatPr baseColWidth="10" defaultRowHeight="15" x14ac:dyDescent="0.25"/>
  <cols>
    <col min="1" max="1" width="11.42578125" style="49"/>
    <col min="2" max="2" width="25.28515625" style="48" bestFit="1" customWidth="1"/>
    <col min="3" max="3" width="58.42578125" style="49" bestFit="1" customWidth="1"/>
    <col min="4" max="16384" width="11.42578125" style="49"/>
  </cols>
  <sheetData>
    <row r="1" spans="2:3" ht="15.75" customHeight="1" x14ac:dyDescent="0.25"/>
    <row r="2" spans="2:3" ht="60" x14ac:dyDescent="0.25">
      <c r="B2" s="50" t="s">
        <v>70</v>
      </c>
      <c r="C2" s="51" t="s">
        <v>71</v>
      </c>
    </row>
    <row r="3" spans="2:3" x14ac:dyDescent="0.25">
      <c r="B3" s="52"/>
      <c r="C3" s="52"/>
    </row>
    <row r="4" spans="2:3" x14ac:dyDescent="0.25">
      <c r="B4" s="178" t="s">
        <v>72</v>
      </c>
      <c r="C4" s="178"/>
    </row>
    <row r="5" spans="2:3" ht="30" x14ac:dyDescent="0.25">
      <c r="B5" s="50" t="s">
        <v>54</v>
      </c>
      <c r="C5" s="51" t="s">
        <v>73</v>
      </c>
    </row>
    <row r="6" spans="2:3" ht="30" x14ac:dyDescent="0.25">
      <c r="B6" s="50" t="s">
        <v>55</v>
      </c>
      <c r="C6" s="51" t="s">
        <v>74</v>
      </c>
    </row>
    <row r="7" spans="2:3" ht="45" x14ac:dyDescent="0.25">
      <c r="B7" s="50" t="s">
        <v>56</v>
      </c>
      <c r="C7" s="51" t="s">
        <v>75</v>
      </c>
    </row>
    <row r="8" spans="2:3" ht="30" x14ac:dyDescent="0.25">
      <c r="B8" s="50" t="s">
        <v>57</v>
      </c>
      <c r="C8" s="51" t="s">
        <v>51</v>
      </c>
    </row>
    <row r="9" spans="2:3" ht="120" x14ac:dyDescent="0.25">
      <c r="B9" s="50" t="s">
        <v>58</v>
      </c>
      <c r="C9" s="51" t="s">
        <v>76</v>
      </c>
    </row>
    <row r="10" spans="2:3" ht="30" x14ac:dyDescent="0.25">
      <c r="B10" s="50" t="s">
        <v>59</v>
      </c>
      <c r="C10" s="51" t="s">
        <v>60</v>
      </c>
    </row>
    <row r="11" spans="2:3" ht="45" x14ac:dyDescent="0.25">
      <c r="B11" s="50" t="s">
        <v>61</v>
      </c>
      <c r="C11" s="51" t="s">
        <v>62</v>
      </c>
    </row>
    <row r="12" spans="2:3" ht="30" x14ac:dyDescent="0.25">
      <c r="B12" s="50" t="s">
        <v>63</v>
      </c>
      <c r="C12" s="53" t="s">
        <v>64</v>
      </c>
    </row>
    <row r="13" spans="2:3" ht="45" x14ac:dyDescent="0.25">
      <c r="B13" s="50" t="s">
        <v>65</v>
      </c>
      <c r="C13" s="51" t="s">
        <v>66</v>
      </c>
    </row>
    <row r="14" spans="2:3" x14ac:dyDescent="0.25">
      <c r="B14" s="50" t="s">
        <v>67</v>
      </c>
      <c r="C14" s="53" t="s">
        <v>68</v>
      </c>
    </row>
    <row r="15" spans="2:3" ht="45" x14ac:dyDescent="0.25">
      <c r="B15" s="50" t="s">
        <v>69</v>
      </c>
      <c r="C15" s="51" t="s">
        <v>77</v>
      </c>
    </row>
    <row r="16" spans="2:3" ht="64.5" customHeight="1" x14ac:dyDescent="0.25">
      <c r="B16" s="174" t="s">
        <v>78</v>
      </c>
      <c r="C16" s="175"/>
    </row>
    <row r="17" spans="2:3" ht="64.5" customHeight="1" x14ac:dyDescent="0.25">
      <c r="B17" s="176"/>
      <c r="C17" s="177"/>
    </row>
  </sheetData>
  <mergeCells count="2">
    <mergeCell ref="B16:C17"/>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AURA LILIANA CAMPOS GOMEZ</cp:lastModifiedBy>
  <cp:lastPrinted>2016-07-13T19:48:44Z</cp:lastPrinted>
  <dcterms:created xsi:type="dcterms:W3CDTF">2016-07-06T19:37:36Z</dcterms:created>
  <dcterms:modified xsi:type="dcterms:W3CDTF">2019-05-30T20:33:37Z</dcterms:modified>
</cp:coreProperties>
</file>