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1" activeTab="1"/>
  </bookViews>
  <sheets>
    <sheet name="EJECUCION RESERVA" sheetId="1" state="hidden" r:id="rId1"/>
    <sheet name="RESUMEN EJECUCION RESERVA 2021 " sheetId="2" r:id="rId2"/>
  </sheets>
  <externalReferences>
    <externalReference r:id="rId5"/>
  </externalReferences>
  <definedNames>
    <definedName name="_xlfn.SUMIFS" hidden="1">#NAME?</definedName>
    <definedName name="BASE">#REF!</definedName>
    <definedName name="entidad">#REF!</definedName>
  </definedNames>
  <calcPr fullCalcOnLoad="1"/>
</workbook>
</file>

<file path=xl/sharedStrings.xml><?xml version="1.0" encoding="utf-8"?>
<sst xmlns="http://schemas.openxmlformats.org/spreadsheetml/2006/main" count="609" uniqueCount="159">
  <si>
    <t>CONCEPTO</t>
  </si>
  <si>
    <t>RESERVA PRESUPUESTAL CONSTITUIDA</t>
  </si>
  <si>
    <t>CANCELACIONES</t>
  </si>
  <si>
    <t>RESERVA PRESUPUESTAL ACTUAL</t>
  </si>
  <si>
    <t>OBLIGADO</t>
  </si>
  <si>
    <t>SALDO RESERVA POR EJECUTAR (Reserva Actual- Obligaciones)</t>
  </si>
  <si>
    <t>% EJECUCIÓN OBLIGACIONES</t>
  </si>
  <si>
    <t>ESTADO NIVEL DE EJECUCIÓN EN OBLIGACIONES</t>
  </si>
  <si>
    <t>PAGOS</t>
  </si>
  <si>
    <t>% EJECUCIÓN PAGOS</t>
  </si>
  <si>
    <t>Gatos de Personal</t>
  </si>
  <si>
    <t>Adquisición de bienes y servicios</t>
  </si>
  <si>
    <t>Funcionamiento</t>
  </si>
  <si>
    <t>Inversión</t>
  </si>
  <si>
    <t>Año Fiscal:</t>
  </si>
  <si>
    <t/>
  </si>
  <si>
    <t>Vigencia:</t>
  </si>
  <si>
    <t>Reservas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</si>
  <si>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</si>
  <si>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</si>
  <si>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</si>
  <si>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</si>
  <si>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</si>
  <si>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</si>
  <si>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</si>
  <si>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</si>
  <si>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</si>
  <si>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</si>
  <si>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</si>
  <si>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</si>
  <si>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</si>
  <si>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</si>
  <si>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</si>
  <si>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</si>
  <si>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COMPROMISO</t>
  </si>
  <si>
    <t>OBLIGACION</t>
  </si>
  <si>
    <t>21-01-01</t>
  </si>
  <si>
    <t xml:space="preserve">MINISTERIO DE MINAS Y ENERGÍA - GESTIÓN GENERAL </t>
  </si>
  <si>
    <t>A-01-01-01</t>
  </si>
  <si>
    <t>A</t>
  </si>
  <si>
    <t>01</t>
  </si>
  <si>
    <t>Nación</t>
  </si>
  <si>
    <t>10</t>
  </si>
  <si>
    <t>CSF</t>
  </si>
  <si>
    <t>SALARIO</t>
  </si>
  <si>
    <t>A-02-01</t>
  </si>
  <si>
    <t>02</t>
  </si>
  <si>
    <t>ADQUISICIÓN DE ACTIVOS NO FINANCIEROS</t>
  </si>
  <si>
    <t>A-02-02</t>
  </si>
  <si>
    <t>ADQUISICIONES DIFERENTES DE ACTIVOS</t>
  </si>
  <si>
    <t>16</t>
  </si>
  <si>
    <t>A-03-10-01-001</t>
  </si>
  <si>
    <t>03</t>
  </si>
  <si>
    <t>001</t>
  </si>
  <si>
    <t>SENTENCIAS</t>
  </si>
  <si>
    <t>C-2101-1900-9</t>
  </si>
  <si>
    <t>C</t>
  </si>
  <si>
    <t>2101</t>
  </si>
  <si>
    <t>1900</t>
  </si>
  <si>
    <t>9</t>
  </si>
  <si>
    <t>APOYO A LA FINANCIACIÓN DE PROYECTOS DIRIGIDOS AL DESARROLLO DE INFRAESTRUCTURA, Y CONEXIONES PARA EL USO DEL GAS NATURAL A NIVEL  NACIONAL</t>
  </si>
  <si>
    <t>C-2101-1900-10</t>
  </si>
  <si>
    <t>11</t>
  </si>
  <si>
    <t>DISTRIBUCIÓN DE RECURSOS AL CONSUMO EN CILINDROS Y PROYECTOS DE INFRAESTRUCTURA DE GLP  NACIONAL</t>
  </si>
  <si>
    <t>C-2102-1900-6</t>
  </si>
  <si>
    <t>2102</t>
  </si>
  <si>
    <t>6</t>
  </si>
  <si>
    <t>DISTRIBUCIÓN DE RECURSOS PARA PAGOS POR MENORES TARIFAS SECTOR ELÉCTRICO  NACIONAL</t>
  </si>
  <si>
    <t>C-2102-1900-7</t>
  </si>
  <si>
    <t>7</t>
  </si>
  <si>
    <t>SSF</t>
  </si>
  <si>
    <t>INCREMENTO DE LA EFICIENCIA EN EL CONSUMO, USO Y GENERACIÓN DE LA ENERGÍA A NIVEL  NACIONAL</t>
  </si>
  <si>
    <t>C-2102-1900-8</t>
  </si>
  <si>
    <t>8</t>
  </si>
  <si>
    <t>DISTRIBUCIÓN DE SUBSIDIOS PARA USUARIOS UBICADOS EN ZONAS ESPECIALES DEL SISTEMA INTERCONECTADO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</si>
  <si>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</si>
  <si>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</si>
  <si>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C-2102-1900-10</t>
  </si>
  <si>
    <t>52</t>
  </si>
  <si>
    <t>SUMINISTRO DEL SERVICIO DE ENERGÍA ELÉCTRICA EN LAS ZONAS NO INTERCONECTADAS – ZNI A NIVEL  NACIONAL</t>
  </si>
  <si>
    <t>C-2102-1900-11</t>
  </si>
  <si>
    <t>MEJORAMIENTO DEL SERVICIO DE ENERGIA ELECTRICA EN LAS ZONAS RURALES DEL TERRITORIO  NACIONAL</t>
  </si>
  <si>
    <t>C-2102-1900-12</t>
  </si>
  <si>
    <t>12</t>
  </si>
  <si>
    <t>MEJORAMIENTO DEL CUBRIMIENTO DE LA DEMANDA NO ATENDIDA QUE PERCIBEN LOS USUARIOS DEL SIN Y LAS ZNI NACIONAL</t>
  </si>
  <si>
    <t>C-2102-1900-13</t>
  </si>
  <si>
    <t>13</t>
  </si>
  <si>
    <t>MEJORAMIENTO EN LA DISMINUCIÓN DE LAS BRECHAS DE ACCESO A ENERGÍA ASEQUIBLE Y LIMPIA A NIVEL NACIONAL</t>
  </si>
  <si>
    <t>C-2103-1900-5</t>
  </si>
  <si>
    <t>2103</t>
  </si>
  <si>
    <t>5</t>
  </si>
  <si>
    <t>FORTALECIMIENTO DEL CONTROL A LA COMERCIALIZACIÓN DE COMBUSTIBLES EN LOS DEPARTAMENTOS CONSIDERADOS COMO ZONAS DE FRONTERA.  NACIONAL</t>
  </si>
  <si>
    <t>C-2103-1900-7</t>
  </si>
  <si>
    <t>DISTRIBUCION DE RECURSOS PARA EL TRANSPORTE DE COMBUSTIBLES LIQUIDOS DERIVADOS DEL PETROLEO PARA ABASTECER AL DEPARTAMENTO DE NARIÑO</t>
  </si>
  <si>
    <t>C-2104-1900-8</t>
  </si>
  <si>
    <t>2104</t>
  </si>
  <si>
    <t>GENERACIÓN DE CONDICIONES FAVORABLES PARA  REGULARIZAR  LA ACTIVIDAD MINERA DE PEQUEÑA ESCALA  NACIONAL</t>
  </si>
  <si>
    <t>C-2104-1900-16</t>
  </si>
  <si>
    <t>MEJORAMIENTO DE LA COMPETITIVIDAD PARA EL DESARROLLO DEL SECTOR MINERO A NIVEL NACIONAL</t>
  </si>
  <si>
    <t>C-2104-1900-17</t>
  </si>
  <si>
    <t>17</t>
  </si>
  <si>
    <t>FORTALECIMIENTO DE POLÍTICAS ORIENTADAS A LA TRANSFORMACIÓN DEL SECTOR MINERO NACIONAL</t>
  </si>
  <si>
    <t>C-2105-1900-7</t>
  </si>
  <si>
    <t>2105</t>
  </si>
  <si>
    <t>FORTALECIMIENTO EN LA GESTIÓN DE CONOCIMIENTO Y USO COMPARTIDO DE INFORMACIÓN EN TEMÁTICAS SOCIALES Y AMBIENTALES PARA EL SECTOR MINERO ENERGÉTICO Y ACTORES INTERESADOS EN EL ÁMBITO  NACIONAL</t>
  </si>
  <si>
    <t>C-2105-1900-8</t>
  </si>
  <si>
    <t>APOYO A LAS ACCIONES DE CONTROL DE LA EXPLOTACIÓN ILÍCITA DE MINERALES EN EL TERRITORIO   NACIONAL</t>
  </si>
  <si>
    <t>C-2105-1900-9</t>
  </si>
  <si>
    <t>FORTALECIMIENTO PARA LA REDUCCIÓN DE EMISIONES DE GASES DE EFECTO INVERNADERO (GEI) QUE AFECTAN LAS ACTIVIDADES DEL SECTOR MINERO ENERGETICO EN EL ÁMBITO  NACIONAL</t>
  </si>
  <si>
    <t>C-2105-1900-10</t>
  </si>
  <si>
    <t>FORTALECIMIENTO PARA LA REDUCCIÓN DE LA CONFLICTIVIDAD SOCIO AMBIENTAL FRENTE A LAS ACTIVIDADES DESARROLLADAS POR  EL SECTOR MINERO ENERGÉTICO EN EL TERRITORIO   NACIONAL</t>
  </si>
  <si>
    <t>C-2106-1900-6</t>
  </si>
  <si>
    <t>2106</t>
  </si>
  <si>
    <t>FORTALECIMIENTO DE LA AUTORIDAD REGULADORA PARA EL USO SEGURO DE LOS MATERIALES NUCLEARES Y RADIACTIVOS EN EL TERRITORIO   NACIONAL</t>
  </si>
  <si>
    <t>C-2106-1900-7</t>
  </si>
  <si>
    <t>FORTALECIMIENTO DE LA TRANSPARENCIA EN LA CADENA DE VALOR DEL SECTOR EXTRACTIVO EN COLOMBIA (INICIATIVA EITI)  NACIONAL</t>
  </si>
  <si>
    <t>15</t>
  </si>
  <si>
    <t>C-2106-1900-8</t>
  </si>
  <si>
    <t>MEJORAMIENTO DE LA GESTIÓN DE LA INFORMACIÓN DE LA DISTRIBUCIÓN DE LOS COMBUSTIBLES LÍQUIDOS, GAS NATURAL Y GLP PARA USO VEHICULAR.  NACIONAL</t>
  </si>
  <si>
    <t>C-2106-1900-9</t>
  </si>
  <si>
    <t>FORTALECIMIENTO DE LA SINERGIA INSTITUCIONAL DEL SECTOR MINERO ENERGÉTICO EN LOS ESCENARIOS ESTRATÉGICOS INTERNACIONALES DESDE EL NIVEL  NACIONAL</t>
  </si>
  <si>
    <t>C-2106-1900-10</t>
  </si>
  <si>
    <t>FORTALECIMIENTO DE LA DIVULGACIÓN DEL IMPACTO POSITIVO DE LAS POLÍTICAS Y LA GESTIÓN DE DESARROLLO DEL PAÍS DEL SECTOR MINERO ENERGÉTICO ANTE LA POBLACIÓN Y LOS PÚBLICOS DE INTERÉS  NACIONAL</t>
  </si>
  <si>
    <t>C-2106-1900-11</t>
  </si>
  <si>
    <t>DESARROLLO DE LA GESTIÓN DE LA INFORMACIÓN EN ASUNTOS DEL SUBSECTOR HIDROCARBUROS.  NACIONAL</t>
  </si>
  <si>
    <t>C-2106-1900-12</t>
  </si>
  <si>
    <t>FORTALECIMIENTO DE LA PARTICIPACIÓN, TRANSPARENCIA Y COLABORACIÓN DE LOS CIUDADANOS Y PARTES INTERESADAS EN LA GESTIÓN DEL SECTOR MINERO ENERGÉTICO   NACIONAL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</si>
  <si>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</si>
  <si>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</t>
  </si>
  <si>
    <t>C-2106-1900-17</t>
  </si>
  <si>
    <t>FORTALECIMIENTO DE LA POLÍTICA PUBLICA PARA PROMOVER LA TRANSFORMACIÓN ENERGÉTICA EN AGENTES Y USUARIOS DEL TERRITORIO NACIONAL</t>
  </si>
  <si>
    <t>C-2106-1900-18</t>
  </si>
  <si>
    <t>18</t>
  </si>
  <si>
    <t>MEJORAMIENTO DE LA EFICIENCIA Y SEGURIDAD EN LOS PRODUCTOS, SISTEMAS E INSTALACIONES QUE ESTÁN BAJO EL ALCANCE DE LOS REGLAMENTOS TÉCNICOS DEL SECTOR DE ENERGÍA ELÉCTRICA EN EL TERRITORIO NACIONAL</t>
  </si>
  <si>
    <t>C-2199-1900-15</t>
  </si>
  <si>
    <t>2199</t>
  </si>
  <si>
    <t>MEJORAMIENTO DEL MODELO INTEGRADO DE PLANEACIÓN Y GESTIÓN EN EL MINISTERIO DE MINAS Y ENERGÍA  BOGOTÁ</t>
  </si>
  <si>
    <t>C-2199-1900-18</t>
  </si>
  <si>
    <t>FORTALECIMIENTO DE LOS INSTRUMENTOS DE GESTIÓN DOCUMENTAL  NACIONAL</t>
  </si>
  <si>
    <t>C-2199-1900-19</t>
  </si>
  <si>
    <t>19</t>
  </si>
  <si>
    <t>14</t>
  </si>
  <si>
    <t>FORTALECIMIENTO DEL SECTOR MINERO ENERGÉTICO A NIVEL  NACIONAL</t>
  </si>
  <si>
    <t>C-2199-1900-22</t>
  </si>
  <si>
    <t>22</t>
  </si>
  <si>
    <t>IMPLEMENTACIÓN DEL LITIGIO DE ALTO IMPACTO EN EL MINISTERIO DE MINAS Y ENERGÍA...  NACIONAL</t>
  </si>
  <si>
    <t>C-2199-1900-24</t>
  </si>
  <si>
    <t>24</t>
  </si>
  <si>
    <t>IMPLEMENTACIÓN IMPLEMENTACIÓN MODELO DE GESTIÓN DE DOCUMENTOS ELECTRÓNICOS DE ARCHIVO - MGDEA  BOGOTÁ</t>
  </si>
  <si>
    <t>C-2199-1900-25</t>
  </si>
  <si>
    <t>25</t>
  </si>
  <si>
    <t>FORTALECIMIENTO DE LAS CAPACIDADES TECNOLÓGICAS DEL MINISTERIO DE MINAS Y ENERGÍA PARA FACILITAR EL USO, ACCESO Y APROVECHAMIENTO DE LA INFORMACIÓN MINERO ENERGÉTICA A NIVEL NACIONAL</t>
  </si>
  <si>
    <t>Transferencias corrientes</t>
  </si>
  <si>
    <t>TOTAL RESERVA</t>
  </si>
  <si>
    <t>Bajo</t>
  </si>
  <si>
    <t>Alto</t>
  </si>
  <si>
    <t>Enero-Julio</t>
  </si>
  <si>
    <t>TOTAL ADQUISICION</t>
  </si>
  <si>
    <t xml:space="preserve"> EJECUCIÓN ACUMULADA  RESERVA PRESUPUESTAL  A JUNIO  30 DE 2022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</si>
</sst>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$&quot;#,##0.00_);\(&quot;C$&quot;#,##0.00\)"/>
    <numFmt numFmtId="165" formatCode="_(* #,##0.00_);_(* \(#,##0.00\);_(* &quot;-&quot;??_);_(@_)"/>
    <numFmt numFmtId="166" formatCode="0.0%"/>
    <numFmt numFmtId="167" formatCode="[$-1240A]&quot;$&quot;\ #,##0.00;\-&quot;$&quot;\ #,##0.00"/>
    <numFmt numFmtId="168" formatCode="[$-1240A]&quot;$&quot;\ #,##0.00;\(&quot;$&quot;\ #,##0.00\)"/>
  </numFmts>
  <fonts count="56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Courier"/>
      <family val="0"/>
    </font>
    <font>
      <u val="single"/>
      <sz val="12"/>
      <color indexed="25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0"/>
    </font>
    <font>
      <u val="single"/>
      <sz val="12"/>
      <color theme="11"/>
      <name val="Courier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6">
    <xf numFmtId="164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64" fontId="39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43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40">
    <xf numFmtId="164" fontId="0" fillId="0" borderId="0" xfId="0" applyAlignment="1">
      <alignment/>
    </xf>
    <xf numFmtId="164" fontId="0" fillId="33" borderId="0" xfId="0" applyFill="1" applyAlignment="1">
      <alignment/>
    </xf>
    <xf numFmtId="164" fontId="50" fillId="33" borderId="10" xfId="0" applyFont="1" applyFill="1" applyBorder="1" applyAlignment="1">
      <alignment horizontal="center"/>
    </xf>
    <xf numFmtId="164" fontId="51" fillId="34" borderId="11" xfId="0" applyFont="1" applyFill="1" applyBorder="1" applyAlignment="1">
      <alignment horizontal="center" vertical="center" wrapText="1"/>
    </xf>
    <xf numFmtId="164" fontId="51" fillId="34" borderId="11" xfId="0" applyFont="1" applyFill="1" applyBorder="1" applyAlignment="1">
      <alignment horizontal="center"/>
    </xf>
    <xf numFmtId="3" fontId="51" fillId="34" borderId="11" xfId="49" applyNumberFormat="1" applyFont="1" applyFill="1" applyBorder="1" applyAlignment="1">
      <alignment/>
    </xf>
    <xf numFmtId="166" fontId="51" fillId="34" borderId="11" xfId="0" applyNumberFormat="1" applyFont="1" applyFill="1" applyBorder="1" applyAlignment="1">
      <alignment horizontal="center"/>
    </xf>
    <xf numFmtId="3" fontId="50" fillId="35" borderId="11" xfId="49" applyNumberFormat="1" applyFont="1" applyFill="1" applyBorder="1" applyAlignment="1">
      <alignment/>
    </xf>
    <xf numFmtId="3" fontId="24" fillId="35" borderId="11" xfId="49" applyNumberFormat="1" applyFont="1" applyFill="1" applyBorder="1" applyAlignment="1">
      <alignment/>
    </xf>
    <xf numFmtId="166" fontId="24" fillId="35" borderId="11" xfId="0" applyNumberFormat="1" applyFont="1" applyFill="1" applyBorder="1" applyAlignment="1">
      <alignment horizontal="center"/>
    </xf>
    <xf numFmtId="164" fontId="24" fillId="35" borderId="11" xfId="0" applyFont="1" applyFill="1" applyBorder="1" applyAlignment="1">
      <alignment horizontal="center"/>
    </xf>
    <xf numFmtId="3" fontId="24" fillId="35" borderId="11" xfId="0" applyNumberFormat="1" applyFont="1" applyFill="1" applyBorder="1" applyAlignment="1">
      <alignment/>
    </xf>
    <xf numFmtId="166" fontId="51" fillId="34" borderId="11" xfId="49" applyNumberFormat="1" applyFont="1" applyFill="1" applyBorder="1" applyAlignment="1">
      <alignment horizontal="center"/>
    </xf>
    <xf numFmtId="164" fontId="51" fillId="34" borderId="11" xfId="0" applyFont="1" applyFill="1" applyBorder="1" applyAlignment="1">
      <alignment horizontal="center" vertical="justify"/>
    </xf>
    <xf numFmtId="164" fontId="51" fillId="34" borderId="11" xfId="0" applyFont="1" applyFill="1" applyBorder="1" applyAlignment="1">
      <alignment horizontal="center" vertical="center"/>
    </xf>
    <xf numFmtId="164" fontId="52" fillId="33" borderId="11" xfId="0" applyFont="1" applyFill="1" applyBorder="1" applyAlignment="1">
      <alignment horizontal="left"/>
    </xf>
    <xf numFmtId="3" fontId="26" fillId="33" borderId="11" xfId="49" applyNumberFormat="1" applyFont="1" applyFill="1" applyBorder="1" applyAlignment="1">
      <alignment/>
    </xf>
    <xf numFmtId="3" fontId="52" fillId="33" borderId="11" xfId="49" applyNumberFormat="1" applyFont="1" applyFill="1" applyBorder="1" applyAlignment="1">
      <alignment/>
    </xf>
    <xf numFmtId="166" fontId="52" fillId="33" borderId="11" xfId="0" applyNumberFormat="1" applyFont="1" applyFill="1" applyBorder="1" applyAlignment="1">
      <alignment horizontal="center"/>
    </xf>
    <xf numFmtId="166" fontId="26" fillId="33" borderId="11" xfId="0" applyNumberFormat="1" applyFont="1" applyFill="1" applyBorder="1" applyAlignment="1">
      <alignment horizontal="center"/>
    </xf>
    <xf numFmtId="3" fontId="52" fillId="33" borderId="11" xfId="0" applyNumberFormat="1" applyFont="1" applyFill="1" applyBorder="1" applyAlignment="1">
      <alignment/>
    </xf>
    <xf numFmtId="166" fontId="50" fillId="35" borderId="11" xfId="0" applyNumberFormat="1" applyFont="1" applyFill="1" applyBorder="1" applyAlignment="1">
      <alignment horizontal="center"/>
    </xf>
    <xf numFmtId="0" fontId="53" fillId="0" borderId="12" xfId="56" applyFont="1" applyBorder="1" applyAlignment="1">
      <alignment horizontal="center" vertical="center" wrapText="1" readingOrder="1"/>
      <protection/>
    </xf>
    <xf numFmtId="0" fontId="53" fillId="0" borderId="0" xfId="56" applyFont="1" applyAlignment="1">
      <alignment horizontal="center" vertical="center" wrapText="1" readingOrder="1"/>
      <protection/>
    </xf>
    <xf numFmtId="0" fontId="3" fillId="0" borderId="0" xfId="56" applyFont="1">
      <alignment/>
      <protection/>
    </xf>
    <xf numFmtId="0" fontId="54" fillId="12" borderId="12" xfId="56" applyFont="1" applyFill="1" applyBorder="1" applyAlignment="1">
      <alignment horizontal="center" vertical="center" wrapText="1" readingOrder="1"/>
      <protection/>
    </xf>
    <xf numFmtId="0" fontId="54" fillId="12" borderId="12" xfId="56" applyFont="1" applyFill="1" applyBorder="1" applyAlignment="1">
      <alignment horizontal="left" vertical="center" wrapText="1" readingOrder="1"/>
      <protection/>
    </xf>
    <xf numFmtId="0" fontId="54" fillId="12" borderId="12" xfId="56" applyFont="1" applyFill="1" applyBorder="1" applyAlignment="1">
      <alignment vertical="center" wrapText="1" readingOrder="1"/>
      <protection/>
    </xf>
    <xf numFmtId="167" fontId="54" fillId="12" borderId="12" xfId="56" applyNumberFormat="1" applyFont="1" applyFill="1" applyBorder="1" applyAlignment="1">
      <alignment horizontal="right" vertical="center" wrapText="1" readingOrder="1"/>
      <protection/>
    </xf>
    <xf numFmtId="0" fontId="3" fillId="12" borderId="0" xfId="56" applyFont="1" applyFill="1">
      <alignment/>
      <protection/>
    </xf>
    <xf numFmtId="0" fontId="54" fillId="0" borderId="12" xfId="56" applyFont="1" applyBorder="1" applyAlignment="1">
      <alignment horizontal="center" vertical="center" wrapText="1" readingOrder="1"/>
      <protection/>
    </xf>
    <xf numFmtId="0" fontId="54" fillId="0" borderId="12" xfId="56" applyFont="1" applyBorder="1" applyAlignment="1">
      <alignment horizontal="left" vertical="center" wrapText="1" readingOrder="1"/>
      <protection/>
    </xf>
    <xf numFmtId="0" fontId="54" fillId="0" borderId="12" xfId="56" applyFont="1" applyBorder="1" applyAlignment="1">
      <alignment vertical="center" wrapText="1" readingOrder="1"/>
      <protection/>
    </xf>
    <xf numFmtId="167" fontId="54" fillId="0" borderId="12" xfId="56" applyNumberFormat="1" applyFont="1" applyBorder="1" applyAlignment="1">
      <alignment horizontal="right" vertical="center" wrapText="1" readingOrder="1"/>
      <protection/>
    </xf>
    <xf numFmtId="0" fontId="53" fillId="0" borderId="12" xfId="56" applyFont="1" applyBorder="1" applyAlignment="1">
      <alignment horizontal="left" vertical="center" wrapText="1" readingOrder="1"/>
      <protection/>
    </xf>
    <xf numFmtId="0" fontId="55" fillId="0" borderId="12" xfId="56" applyFont="1" applyBorder="1" applyAlignment="1">
      <alignment horizontal="right" vertical="center" wrapText="1" readingOrder="1"/>
      <protection/>
    </xf>
    <xf numFmtId="10" fontId="3" fillId="0" borderId="0" xfId="56" applyNumberFormat="1" applyFont="1">
      <alignment/>
      <protection/>
    </xf>
    <xf numFmtId="0" fontId="3" fillId="33" borderId="0" xfId="56" applyFont="1" applyFill="1">
      <alignment/>
      <protection/>
    </xf>
    <xf numFmtId="0" fontId="53" fillId="6" borderId="12" xfId="56" applyFont="1" applyFill="1" applyBorder="1" applyAlignment="1">
      <alignment horizontal="center" vertical="center" wrapText="1" readingOrder="1"/>
      <protection/>
    </xf>
    <xf numFmtId="164" fontId="50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2724150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24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LAUDIA\CLAUDIA\Claudia\Informes%20varios\Informes%202022\CONSOLIDADO\RESERVA\RESUMEN%20CONSOLIDADO%20RESERVA%20ENER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SIIF ENERO 2022"/>
      <sheetName val="CIFRAS EN PESOS"/>
      <sheetName val="Resumen"/>
      <sheetName val="Inversión"/>
      <sheetName val="JEFE"/>
      <sheetName val="GRAFICA RESERVA"/>
      <sheetName val="GRAFICA VIGENCIA"/>
      <sheetName val="EJECUCION RESERVA"/>
    </sheetNames>
    <sheetDataSet>
      <sheetData sheetId="0">
        <row r="5">
          <cell r="P5">
            <v>39692813</v>
          </cell>
        </row>
        <row r="6">
          <cell r="P6">
            <v>6600000</v>
          </cell>
        </row>
        <row r="7">
          <cell r="P7">
            <v>488582583.73</v>
          </cell>
        </row>
        <row r="8">
          <cell r="P8">
            <v>111740233.02</v>
          </cell>
        </row>
        <row r="9">
          <cell r="P9">
            <v>106884954</v>
          </cell>
        </row>
        <row r="50">
          <cell r="P50">
            <v>215507806718.78003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showGridLines="0" zoomScale="120" zoomScaleNormal="120" zoomScalePageLayoutView="0" workbookViewId="0" topLeftCell="A1">
      <selection activeCell="A7" sqref="A7"/>
    </sheetView>
  </sheetViews>
  <sheetFormatPr defaultColWidth="8.3984375" defaultRowHeight="15"/>
  <cols>
    <col min="1" max="1" width="10.3984375" style="24" customWidth="1"/>
    <col min="2" max="2" width="20.8984375" style="24" customWidth="1"/>
    <col min="3" max="3" width="16.796875" style="24" customWidth="1"/>
    <col min="4" max="11" width="4.19921875" style="24" customWidth="1"/>
    <col min="12" max="12" width="7.3984375" style="24" customWidth="1"/>
    <col min="13" max="13" width="6.296875" style="24" customWidth="1"/>
    <col min="14" max="14" width="7.3984375" style="24" customWidth="1"/>
    <col min="15" max="15" width="21.3984375" style="24" customWidth="1"/>
    <col min="16" max="18" width="14.69921875" style="24" customWidth="1"/>
    <col min="19" max="19" width="0" style="24" hidden="1" customWidth="1"/>
    <col min="20" max="20" width="5" style="37" customWidth="1"/>
    <col min="21" max="37" width="8.3984375" style="37" customWidth="1"/>
    <col min="38" max="16384" width="8.3984375" style="24" customWidth="1"/>
  </cols>
  <sheetData>
    <row r="1" spans="1:18" ht="15">
      <c r="A1" s="38" t="s">
        <v>14</v>
      </c>
      <c r="B1" s="38">
        <v>2022</v>
      </c>
      <c r="C1" s="23" t="s">
        <v>15</v>
      </c>
      <c r="D1" s="23" t="s">
        <v>15</v>
      </c>
      <c r="E1" s="23" t="s">
        <v>15</v>
      </c>
      <c r="F1" s="23" t="s">
        <v>15</v>
      </c>
      <c r="G1" s="23" t="s">
        <v>15</v>
      </c>
      <c r="H1" s="23" t="s">
        <v>15</v>
      </c>
      <c r="I1" s="23" t="s">
        <v>15</v>
      </c>
      <c r="J1" s="23" t="s">
        <v>15</v>
      </c>
      <c r="K1" s="23" t="s">
        <v>15</v>
      </c>
      <c r="L1" s="23" t="s">
        <v>15</v>
      </c>
      <c r="M1" s="23" t="s">
        <v>15</v>
      </c>
      <c r="N1" s="23" t="s">
        <v>15</v>
      </c>
      <c r="O1" s="23" t="s">
        <v>15</v>
      </c>
      <c r="P1" s="23" t="s">
        <v>15</v>
      </c>
      <c r="Q1" s="23" t="s">
        <v>15</v>
      </c>
      <c r="R1" s="23" t="s">
        <v>15</v>
      </c>
    </row>
    <row r="2" spans="1:18" ht="15">
      <c r="A2" s="22" t="s">
        <v>16</v>
      </c>
      <c r="B2" s="22" t="s">
        <v>17</v>
      </c>
      <c r="C2" s="23" t="s">
        <v>15</v>
      </c>
      <c r="D2" s="23" t="s">
        <v>15</v>
      </c>
      <c r="E2" s="23" t="s">
        <v>15</v>
      </c>
      <c r="F2" s="23" t="s">
        <v>15</v>
      </c>
      <c r="G2" s="23" t="s">
        <v>15</v>
      </c>
      <c r="H2" s="23" t="s">
        <v>15</v>
      </c>
      <c r="I2" s="23" t="s">
        <v>15</v>
      </c>
      <c r="J2" s="23" t="s">
        <v>15</v>
      </c>
      <c r="K2" s="23" t="s">
        <v>15</v>
      </c>
      <c r="L2" s="23" t="s">
        <v>15</v>
      </c>
      <c r="M2" s="23" t="s">
        <v>15</v>
      </c>
      <c r="N2" s="23" t="s">
        <v>15</v>
      </c>
      <c r="O2" s="23" t="s">
        <v>15</v>
      </c>
      <c r="P2" s="23" t="s">
        <v>15</v>
      </c>
      <c r="Q2" s="23" t="s">
        <v>15</v>
      </c>
      <c r="R2" s="23" t="s">
        <v>15</v>
      </c>
    </row>
    <row r="3" spans="1:18" ht="15">
      <c r="A3" s="38" t="s">
        <v>18</v>
      </c>
      <c r="B3" s="38" t="s">
        <v>156</v>
      </c>
      <c r="C3" s="23" t="s">
        <v>15</v>
      </c>
      <c r="D3" s="23" t="s">
        <v>15</v>
      </c>
      <c r="E3" s="23" t="s">
        <v>15</v>
      </c>
      <c r="F3" s="23" t="s">
        <v>15</v>
      </c>
      <c r="G3" s="23" t="s">
        <v>15</v>
      </c>
      <c r="H3" s="23" t="s">
        <v>15</v>
      </c>
      <c r="I3" s="23" t="s">
        <v>15</v>
      </c>
      <c r="J3" s="23" t="s">
        <v>15</v>
      </c>
      <c r="K3" s="23" t="s">
        <v>15</v>
      </c>
      <c r="L3" s="23" t="s">
        <v>15</v>
      </c>
      <c r="M3" s="23" t="s">
        <v>15</v>
      </c>
      <c r="N3" s="23" t="s">
        <v>15</v>
      </c>
      <c r="O3" s="23" t="s">
        <v>15</v>
      </c>
      <c r="P3" s="23" t="s">
        <v>15</v>
      </c>
      <c r="Q3" s="23" t="s">
        <v>15</v>
      </c>
      <c r="R3" s="23" t="s">
        <v>15</v>
      </c>
    </row>
    <row r="4" spans="1:18" ht="24">
      <c r="A4" s="22" t="s">
        <v>19</v>
      </c>
      <c r="B4" s="22" t="s">
        <v>20</v>
      </c>
      <c r="C4" s="22" t="s">
        <v>21</v>
      </c>
      <c r="D4" s="22" t="s">
        <v>22</v>
      </c>
      <c r="E4" s="22" t="s">
        <v>23</v>
      </c>
      <c r="F4" s="22" t="s">
        <v>24</v>
      </c>
      <c r="G4" s="22" t="s">
        <v>25</v>
      </c>
      <c r="H4" s="22" t="s">
        <v>26</v>
      </c>
      <c r="I4" s="22" t="s">
        <v>27</v>
      </c>
      <c r="J4" s="22" t="s">
        <v>28</v>
      </c>
      <c r="K4" s="22" t="s">
        <v>29</v>
      </c>
      <c r="L4" s="22" t="s">
        <v>30</v>
      </c>
      <c r="M4" s="22" t="s">
        <v>31</v>
      </c>
      <c r="N4" s="22" t="s">
        <v>32</v>
      </c>
      <c r="O4" s="22" t="s">
        <v>33</v>
      </c>
      <c r="P4" s="22" t="s">
        <v>34</v>
      </c>
      <c r="Q4" s="22" t="s">
        <v>35</v>
      </c>
      <c r="R4" s="22" t="s">
        <v>8</v>
      </c>
    </row>
    <row r="5" spans="1:37" s="29" customFormat="1" ht="22.5">
      <c r="A5" s="25" t="s">
        <v>36</v>
      </c>
      <c r="B5" s="26" t="s">
        <v>37</v>
      </c>
      <c r="C5" s="27" t="s">
        <v>38</v>
      </c>
      <c r="D5" s="25" t="s">
        <v>39</v>
      </c>
      <c r="E5" s="25" t="s">
        <v>40</v>
      </c>
      <c r="F5" s="25" t="s">
        <v>40</v>
      </c>
      <c r="G5" s="25" t="s">
        <v>40</v>
      </c>
      <c r="H5" s="25"/>
      <c r="I5" s="25"/>
      <c r="J5" s="25"/>
      <c r="K5" s="25"/>
      <c r="L5" s="25" t="s">
        <v>41</v>
      </c>
      <c r="M5" s="25" t="s">
        <v>42</v>
      </c>
      <c r="N5" s="25" t="s">
        <v>43</v>
      </c>
      <c r="O5" s="26" t="s">
        <v>44</v>
      </c>
      <c r="P5" s="28">
        <v>39692813</v>
      </c>
      <c r="Q5" s="28">
        <v>39692813</v>
      </c>
      <c r="R5" s="28">
        <v>39692813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18" ht="22.5">
      <c r="A6" s="30" t="s">
        <v>36</v>
      </c>
      <c r="B6" s="31" t="s">
        <v>37</v>
      </c>
      <c r="C6" s="32" t="s">
        <v>45</v>
      </c>
      <c r="D6" s="30" t="s">
        <v>39</v>
      </c>
      <c r="E6" s="30" t="s">
        <v>46</v>
      </c>
      <c r="F6" s="30" t="s">
        <v>40</v>
      </c>
      <c r="G6" s="30"/>
      <c r="H6" s="30"/>
      <c r="I6" s="30"/>
      <c r="J6" s="30"/>
      <c r="K6" s="30"/>
      <c r="L6" s="30" t="s">
        <v>41</v>
      </c>
      <c r="M6" s="30" t="s">
        <v>42</v>
      </c>
      <c r="N6" s="30" t="s">
        <v>43</v>
      </c>
      <c r="O6" s="31" t="s">
        <v>47</v>
      </c>
      <c r="P6" s="33">
        <v>6600000</v>
      </c>
      <c r="Q6" s="33">
        <v>6425951</v>
      </c>
      <c r="R6" s="33">
        <v>0</v>
      </c>
    </row>
    <row r="7" spans="1:18" ht="22.5">
      <c r="A7" s="30" t="s">
        <v>36</v>
      </c>
      <c r="B7" s="31" t="s">
        <v>37</v>
      </c>
      <c r="C7" s="32" t="s">
        <v>48</v>
      </c>
      <c r="D7" s="30" t="s">
        <v>39</v>
      </c>
      <c r="E7" s="30" t="s">
        <v>46</v>
      </c>
      <c r="F7" s="30" t="s">
        <v>46</v>
      </c>
      <c r="G7" s="30"/>
      <c r="H7" s="30"/>
      <c r="I7" s="30"/>
      <c r="J7" s="30"/>
      <c r="K7" s="30"/>
      <c r="L7" s="30" t="s">
        <v>41</v>
      </c>
      <c r="M7" s="30" t="s">
        <v>42</v>
      </c>
      <c r="N7" s="30" t="s">
        <v>43</v>
      </c>
      <c r="O7" s="31" t="s">
        <v>49</v>
      </c>
      <c r="P7" s="33">
        <v>484619314.67</v>
      </c>
      <c r="Q7" s="33">
        <v>453279379.85</v>
      </c>
      <c r="R7" s="33">
        <v>452775379.85</v>
      </c>
    </row>
    <row r="8" spans="1:18" ht="22.5">
      <c r="A8" s="30" t="s">
        <v>36</v>
      </c>
      <c r="B8" s="31" t="s">
        <v>37</v>
      </c>
      <c r="C8" s="32" t="s">
        <v>48</v>
      </c>
      <c r="D8" s="30" t="s">
        <v>39</v>
      </c>
      <c r="E8" s="30" t="s">
        <v>46</v>
      </c>
      <c r="F8" s="30" t="s">
        <v>46</v>
      </c>
      <c r="G8" s="30"/>
      <c r="H8" s="30"/>
      <c r="I8" s="30"/>
      <c r="J8" s="30"/>
      <c r="K8" s="30"/>
      <c r="L8" s="30" t="s">
        <v>41</v>
      </c>
      <c r="M8" s="30" t="s">
        <v>50</v>
      </c>
      <c r="N8" s="30" t="s">
        <v>43</v>
      </c>
      <c r="O8" s="31" t="s">
        <v>49</v>
      </c>
      <c r="P8" s="33">
        <v>109340233</v>
      </c>
      <c r="Q8" s="33">
        <v>105748323</v>
      </c>
      <c r="R8" s="33">
        <v>105748323</v>
      </c>
    </row>
    <row r="9" spans="1:37" s="29" customFormat="1" ht="15">
      <c r="A9" s="25"/>
      <c r="B9" s="26"/>
      <c r="C9" s="27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157</v>
      </c>
      <c r="P9" s="28">
        <f>SUM(P6:P8)</f>
        <v>600559547.6700001</v>
      </c>
      <c r="Q9" s="28">
        <f>SUM(Q6:Q8)</f>
        <v>565453653.85</v>
      </c>
      <c r="R9" s="28">
        <f>SUM(R6:R8)</f>
        <v>558523702.85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29" customFormat="1" ht="22.5">
      <c r="A10" s="25" t="s">
        <v>36</v>
      </c>
      <c r="B10" s="26" t="s">
        <v>37</v>
      </c>
      <c r="C10" s="27" t="s">
        <v>51</v>
      </c>
      <c r="D10" s="25" t="s">
        <v>39</v>
      </c>
      <c r="E10" s="25" t="s">
        <v>52</v>
      </c>
      <c r="F10" s="25" t="s">
        <v>42</v>
      </c>
      <c r="G10" s="25" t="s">
        <v>40</v>
      </c>
      <c r="H10" s="25" t="s">
        <v>53</v>
      </c>
      <c r="I10" s="25"/>
      <c r="J10" s="25"/>
      <c r="K10" s="25"/>
      <c r="L10" s="25" t="s">
        <v>41</v>
      </c>
      <c r="M10" s="25" t="s">
        <v>42</v>
      </c>
      <c r="N10" s="25" t="s">
        <v>43</v>
      </c>
      <c r="O10" s="26" t="s">
        <v>54</v>
      </c>
      <c r="P10" s="28">
        <v>106884954</v>
      </c>
      <c r="Q10" s="28">
        <v>106884954</v>
      </c>
      <c r="R10" s="28">
        <v>106884954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18" ht="78.75">
      <c r="A11" s="30" t="s">
        <v>36</v>
      </c>
      <c r="B11" s="31" t="s">
        <v>37</v>
      </c>
      <c r="C11" s="32" t="s">
        <v>55</v>
      </c>
      <c r="D11" s="30" t="s">
        <v>56</v>
      </c>
      <c r="E11" s="30" t="s">
        <v>57</v>
      </c>
      <c r="F11" s="30" t="s">
        <v>58</v>
      </c>
      <c r="G11" s="30" t="s">
        <v>59</v>
      </c>
      <c r="H11" s="30"/>
      <c r="I11" s="30"/>
      <c r="J11" s="30"/>
      <c r="K11" s="30"/>
      <c r="L11" s="30" t="s">
        <v>41</v>
      </c>
      <c r="M11" s="30" t="s">
        <v>50</v>
      </c>
      <c r="N11" s="30" t="s">
        <v>43</v>
      </c>
      <c r="O11" s="31" t="s">
        <v>60</v>
      </c>
      <c r="P11" s="33">
        <v>376991650</v>
      </c>
      <c r="Q11" s="33">
        <v>98648264</v>
      </c>
      <c r="R11" s="33">
        <v>62951240</v>
      </c>
    </row>
    <row r="12" spans="1:18" ht="56.25">
      <c r="A12" s="30" t="s">
        <v>36</v>
      </c>
      <c r="B12" s="31" t="s">
        <v>37</v>
      </c>
      <c r="C12" s="32" t="s">
        <v>61</v>
      </c>
      <c r="D12" s="30" t="s">
        <v>56</v>
      </c>
      <c r="E12" s="30" t="s">
        <v>57</v>
      </c>
      <c r="F12" s="30" t="s">
        <v>58</v>
      </c>
      <c r="G12" s="30" t="s">
        <v>42</v>
      </c>
      <c r="H12" s="30"/>
      <c r="I12" s="30"/>
      <c r="J12" s="30"/>
      <c r="K12" s="30"/>
      <c r="L12" s="30" t="s">
        <v>41</v>
      </c>
      <c r="M12" s="30" t="s">
        <v>62</v>
      </c>
      <c r="N12" s="30" t="s">
        <v>43</v>
      </c>
      <c r="O12" s="31" t="s">
        <v>63</v>
      </c>
      <c r="P12" s="33">
        <v>18031231804.45</v>
      </c>
      <c r="Q12" s="33">
        <v>1976983235.84</v>
      </c>
      <c r="R12" s="33">
        <v>1435413544.84</v>
      </c>
    </row>
    <row r="13" spans="1:18" ht="45">
      <c r="A13" s="30" t="s">
        <v>36</v>
      </c>
      <c r="B13" s="31" t="s">
        <v>37</v>
      </c>
      <c r="C13" s="32" t="s">
        <v>64</v>
      </c>
      <c r="D13" s="30" t="s">
        <v>56</v>
      </c>
      <c r="E13" s="30" t="s">
        <v>65</v>
      </c>
      <c r="F13" s="30" t="s">
        <v>58</v>
      </c>
      <c r="G13" s="30" t="s">
        <v>66</v>
      </c>
      <c r="H13" s="30"/>
      <c r="I13" s="30"/>
      <c r="J13" s="30"/>
      <c r="K13" s="30"/>
      <c r="L13" s="30" t="s">
        <v>41</v>
      </c>
      <c r="M13" s="30" t="s">
        <v>42</v>
      </c>
      <c r="N13" s="30" t="s">
        <v>43</v>
      </c>
      <c r="O13" s="31" t="s">
        <v>67</v>
      </c>
      <c r="P13" s="33">
        <v>1255356222</v>
      </c>
      <c r="Q13" s="33">
        <v>1199919599</v>
      </c>
      <c r="R13" s="33">
        <v>1199919599</v>
      </c>
    </row>
    <row r="14" spans="1:18" ht="45">
      <c r="A14" s="30" t="s">
        <v>36</v>
      </c>
      <c r="B14" s="31" t="s">
        <v>37</v>
      </c>
      <c r="C14" s="32" t="s">
        <v>68</v>
      </c>
      <c r="D14" s="30" t="s">
        <v>56</v>
      </c>
      <c r="E14" s="30" t="s">
        <v>65</v>
      </c>
      <c r="F14" s="30" t="s">
        <v>58</v>
      </c>
      <c r="G14" s="30" t="s">
        <v>69</v>
      </c>
      <c r="H14" s="30"/>
      <c r="I14" s="30"/>
      <c r="J14" s="30"/>
      <c r="K14" s="30"/>
      <c r="L14" s="30" t="s">
        <v>41</v>
      </c>
      <c r="M14" s="30" t="s">
        <v>50</v>
      </c>
      <c r="N14" s="30" t="s">
        <v>70</v>
      </c>
      <c r="O14" s="31" t="s">
        <v>71</v>
      </c>
      <c r="P14" s="33">
        <v>125982553</v>
      </c>
      <c r="Q14" s="33">
        <v>125982547</v>
      </c>
      <c r="R14" s="33">
        <v>125982547</v>
      </c>
    </row>
    <row r="15" spans="1:18" ht="45">
      <c r="A15" s="30" t="s">
        <v>36</v>
      </c>
      <c r="B15" s="31" t="s">
        <v>37</v>
      </c>
      <c r="C15" s="32" t="s">
        <v>72</v>
      </c>
      <c r="D15" s="30" t="s">
        <v>56</v>
      </c>
      <c r="E15" s="30" t="s">
        <v>65</v>
      </c>
      <c r="F15" s="30" t="s">
        <v>58</v>
      </c>
      <c r="G15" s="30" t="s">
        <v>73</v>
      </c>
      <c r="H15" s="30"/>
      <c r="I15" s="30"/>
      <c r="J15" s="30"/>
      <c r="K15" s="30"/>
      <c r="L15" s="30" t="s">
        <v>41</v>
      </c>
      <c r="M15" s="30" t="s">
        <v>50</v>
      </c>
      <c r="N15" s="30" t="s">
        <v>43</v>
      </c>
      <c r="O15" s="31" t="s">
        <v>74</v>
      </c>
      <c r="P15" s="33">
        <v>12778892</v>
      </c>
      <c r="Q15" s="33">
        <v>2225547</v>
      </c>
      <c r="R15" s="33">
        <v>2225547</v>
      </c>
    </row>
    <row r="16" spans="1:18" ht="78.75">
      <c r="A16" s="30" t="s">
        <v>36</v>
      </c>
      <c r="B16" s="31" t="s">
        <v>37</v>
      </c>
      <c r="C16" s="32" t="s">
        <v>75</v>
      </c>
      <c r="D16" s="30" t="s">
        <v>56</v>
      </c>
      <c r="E16" s="30" t="s">
        <v>65</v>
      </c>
      <c r="F16" s="30" t="s">
        <v>58</v>
      </c>
      <c r="G16" s="30" t="s">
        <v>59</v>
      </c>
      <c r="H16" s="30"/>
      <c r="I16" s="30"/>
      <c r="J16" s="30"/>
      <c r="K16" s="30"/>
      <c r="L16" s="30" t="s">
        <v>41</v>
      </c>
      <c r="M16" s="30" t="s">
        <v>50</v>
      </c>
      <c r="N16" s="30" t="s">
        <v>43</v>
      </c>
      <c r="O16" s="31" t="s">
        <v>76</v>
      </c>
      <c r="P16" s="33">
        <v>27362297651.16</v>
      </c>
      <c r="Q16" s="33">
        <v>10951524573.06</v>
      </c>
      <c r="R16" s="33">
        <v>7835446941.56</v>
      </c>
    </row>
    <row r="17" spans="1:18" ht="45">
      <c r="A17" s="30" t="s">
        <v>36</v>
      </c>
      <c r="B17" s="31" t="s">
        <v>37</v>
      </c>
      <c r="C17" s="32" t="s">
        <v>77</v>
      </c>
      <c r="D17" s="30" t="s">
        <v>56</v>
      </c>
      <c r="E17" s="30" t="s">
        <v>65</v>
      </c>
      <c r="F17" s="30" t="s">
        <v>58</v>
      </c>
      <c r="G17" s="30" t="s">
        <v>42</v>
      </c>
      <c r="H17" s="30"/>
      <c r="I17" s="30"/>
      <c r="J17" s="30"/>
      <c r="K17" s="30"/>
      <c r="L17" s="30" t="s">
        <v>41</v>
      </c>
      <c r="M17" s="30" t="s">
        <v>78</v>
      </c>
      <c r="N17" s="30" t="s">
        <v>43</v>
      </c>
      <c r="O17" s="31" t="s">
        <v>79</v>
      </c>
      <c r="P17" s="33">
        <v>82642007691.12</v>
      </c>
      <c r="Q17" s="33">
        <v>10566534765.95</v>
      </c>
      <c r="R17" s="33">
        <v>9310285278.85</v>
      </c>
    </row>
    <row r="18" spans="1:18" ht="45">
      <c r="A18" s="30" t="s">
        <v>36</v>
      </c>
      <c r="B18" s="31" t="s">
        <v>37</v>
      </c>
      <c r="C18" s="32" t="s">
        <v>80</v>
      </c>
      <c r="D18" s="30" t="s">
        <v>56</v>
      </c>
      <c r="E18" s="30" t="s">
        <v>65</v>
      </c>
      <c r="F18" s="30" t="s">
        <v>58</v>
      </c>
      <c r="G18" s="30" t="s">
        <v>62</v>
      </c>
      <c r="H18" s="30"/>
      <c r="I18" s="30"/>
      <c r="J18" s="30"/>
      <c r="K18" s="30"/>
      <c r="L18" s="30" t="s">
        <v>41</v>
      </c>
      <c r="M18" s="30" t="s">
        <v>50</v>
      </c>
      <c r="N18" s="30" t="s">
        <v>43</v>
      </c>
      <c r="O18" s="31" t="s">
        <v>81</v>
      </c>
      <c r="P18" s="33">
        <v>70965708094.87</v>
      </c>
      <c r="Q18" s="33">
        <v>8586803432.57</v>
      </c>
      <c r="R18" s="33">
        <v>6894188631.37</v>
      </c>
    </row>
    <row r="19" spans="1:18" ht="56.25">
      <c r="A19" s="30" t="s">
        <v>36</v>
      </c>
      <c r="B19" s="31" t="s">
        <v>37</v>
      </c>
      <c r="C19" s="32" t="s">
        <v>82</v>
      </c>
      <c r="D19" s="30" t="s">
        <v>56</v>
      </c>
      <c r="E19" s="30" t="s">
        <v>65</v>
      </c>
      <c r="F19" s="30" t="s">
        <v>58</v>
      </c>
      <c r="G19" s="30" t="s">
        <v>83</v>
      </c>
      <c r="H19" s="30" t="s">
        <v>15</v>
      </c>
      <c r="I19" s="30" t="s">
        <v>15</v>
      </c>
      <c r="J19" s="30" t="s">
        <v>15</v>
      </c>
      <c r="K19" s="30" t="s">
        <v>15</v>
      </c>
      <c r="L19" s="30" t="s">
        <v>41</v>
      </c>
      <c r="M19" s="30" t="s">
        <v>62</v>
      </c>
      <c r="N19" s="30" t="s">
        <v>43</v>
      </c>
      <c r="O19" s="31" t="s">
        <v>84</v>
      </c>
      <c r="P19" s="33">
        <v>63541511</v>
      </c>
      <c r="Q19" s="33">
        <v>47696681</v>
      </c>
      <c r="R19" s="33">
        <v>47696681</v>
      </c>
    </row>
    <row r="20" spans="1:18" ht="56.25">
      <c r="A20" s="30" t="s">
        <v>36</v>
      </c>
      <c r="B20" s="31" t="s">
        <v>37</v>
      </c>
      <c r="C20" s="32" t="s">
        <v>85</v>
      </c>
      <c r="D20" s="30" t="s">
        <v>56</v>
      </c>
      <c r="E20" s="30" t="s">
        <v>65</v>
      </c>
      <c r="F20" s="30" t="s">
        <v>58</v>
      </c>
      <c r="G20" s="30" t="s">
        <v>86</v>
      </c>
      <c r="H20" s="30" t="s">
        <v>15</v>
      </c>
      <c r="I20" s="30" t="s">
        <v>15</v>
      </c>
      <c r="J20" s="30" t="s">
        <v>15</v>
      </c>
      <c r="K20" s="30" t="s">
        <v>15</v>
      </c>
      <c r="L20" s="30" t="s">
        <v>41</v>
      </c>
      <c r="M20" s="30" t="s">
        <v>62</v>
      </c>
      <c r="N20" s="30" t="s">
        <v>43</v>
      </c>
      <c r="O20" s="31" t="s">
        <v>87</v>
      </c>
      <c r="P20" s="33">
        <v>36678399</v>
      </c>
      <c r="Q20" s="33">
        <v>17177390</v>
      </c>
      <c r="R20" s="33">
        <v>17177390</v>
      </c>
    </row>
    <row r="21" spans="1:18" ht="78.75">
      <c r="A21" s="30" t="s">
        <v>36</v>
      </c>
      <c r="B21" s="31" t="s">
        <v>37</v>
      </c>
      <c r="C21" s="32" t="s">
        <v>88</v>
      </c>
      <c r="D21" s="30" t="s">
        <v>56</v>
      </c>
      <c r="E21" s="30" t="s">
        <v>89</v>
      </c>
      <c r="F21" s="30" t="s">
        <v>58</v>
      </c>
      <c r="G21" s="30" t="s">
        <v>90</v>
      </c>
      <c r="H21" s="30"/>
      <c r="I21" s="30"/>
      <c r="J21" s="30"/>
      <c r="K21" s="30"/>
      <c r="L21" s="30" t="s">
        <v>41</v>
      </c>
      <c r="M21" s="30" t="s">
        <v>62</v>
      </c>
      <c r="N21" s="30" t="s">
        <v>43</v>
      </c>
      <c r="O21" s="31" t="s">
        <v>91</v>
      </c>
      <c r="P21" s="33">
        <v>20123644.35</v>
      </c>
      <c r="Q21" s="33">
        <v>19059086.05</v>
      </c>
      <c r="R21" s="33">
        <v>19059086.05</v>
      </c>
    </row>
    <row r="22" spans="1:18" ht="67.5">
      <c r="A22" s="30" t="s">
        <v>36</v>
      </c>
      <c r="B22" s="31" t="s">
        <v>37</v>
      </c>
      <c r="C22" s="32" t="s">
        <v>92</v>
      </c>
      <c r="D22" s="30" t="s">
        <v>56</v>
      </c>
      <c r="E22" s="30" t="s">
        <v>89</v>
      </c>
      <c r="F22" s="30" t="s">
        <v>58</v>
      </c>
      <c r="G22" s="30" t="s">
        <v>69</v>
      </c>
      <c r="H22" s="30" t="s">
        <v>15</v>
      </c>
      <c r="I22" s="30" t="s">
        <v>15</v>
      </c>
      <c r="J22" s="30" t="s">
        <v>15</v>
      </c>
      <c r="K22" s="30" t="s">
        <v>15</v>
      </c>
      <c r="L22" s="30" t="s">
        <v>41</v>
      </c>
      <c r="M22" s="30" t="s">
        <v>62</v>
      </c>
      <c r="N22" s="30" t="s">
        <v>43</v>
      </c>
      <c r="O22" s="31" t="s">
        <v>93</v>
      </c>
      <c r="P22" s="33">
        <v>146485131.93</v>
      </c>
      <c r="Q22" s="33">
        <v>137023135.97</v>
      </c>
      <c r="R22" s="33">
        <v>137023135.97</v>
      </c>
    </row>
    <row r="23" spans="1:18" ht="56.25">
      <c r="A23" s="30" t="s">
        <v>36</v>
      </c>
      <c r="B23" s="31" t="s">
        <v>37</v>
      </c>
      <c r="C23" s="32" t="s">
        <v>94</v>
      </c>
      <c r="D23" s="30" t="s">
        <v>56</v>
      </c>
      <c r="E23" s="30" t="s">
        <v>95</v>
      </c>
      <c r="F23" s="30" t="s">
        <v>58</v>
      </c>
      <c r="G23" s="30" t="s">
        <v>73</v>
      </c>
      <c r="H23" s="30"/>
      <c r="I23" s="30"/>
      <c r="J23" s="30"/>
      <c r="K23" s="30"/>
      <c r="L23" s="30" t="s">
        <v>41</v>
      </c>
      <c r="M23" s="30" t="s">
        <v>62</v>
      </c>
      <c r="N23" s="30" t="s">
        <v>43</v>
      </c>
      <c r="O23" s="31" t="s">
        <v>96</v>
      </c>
      <c r="P23" s="33">
        <v>1829883523.67</v>
      </c>
      <c r="Q23" s="33">
        <v>736936162</v>
      </c>
      <c r="R23" s="33">
        <v>290942772</v>
      </c>
    </row>
    <row r="24" spans="1:18" ht="45">
      <c r="A24" s="30" t="s">
        <v>36</v>
      </c>
      <c r="B24" s="31" t="s">
        <v>37</v>
      </c>
      <c r="C24" s="32" t="s">
        <v>97</v>
      </c>
      <c r="D24" s="30" t="s">
        <v>56</v>
      </c>
      <c r="E24" s="30" t="s">
        <v>95</v>
      </c>
      <c r="F24" s="30" t="s">
        <v>58</v>
      </c>
      <c r="G24" s="30" t="s">
        <v>50</v>
      </c>
      <c r="H24" s="30" t="s">
        <v>15</v>
      </c>
      <c r="I24" s="30" t="s">
        <v>15</v>
      </c>
      <c r="J24" s="30" t="s">
        <v>15</v>
      </c>
      <c r="K24" s="30" t="s">
        <v>15</v>
      </c>
      <c r="L24" s="30" t="s">
        <v>41</v>
      </c>
      <c r="M24" s="30" t="s">
        <v>62</v>
      </c>
      <c r="N24" s="30" t="s">
        <v>43</v>
      </c>
      <c r="O24" s="31" t="s">
        <v>98</v>
      </c>
      <c r="P24" s="33">
        <v>1065472483.36</v>
      </c>
      <c r="Q24" s="33">
        <v>892965685.36</v>
      </c>
      <c r="R24" s="33">
        <v>851616508.36</v>
      </c>
    </row>
    <row r="25" spans="1:18" ht="45">
      <c r="A25" s="30" t="s">
        <v>36</v>
      </c>
      <c r="B25" s="31" t="s">
        <v>37</v>
      </c>
      <c r="C25" s="32" t="s">
        <v>99</v>
      </c>
      <c r="D25" s="30" t="s">
        <v>56</v>
      </c>
      <c r="E25" s="30" t="s">
        <v>95</v>
      </c>
      <c r="F25" s="30" t="s">
        <v>58</v>
      </c>
      <c r="G25" s="30" t="s">
        <v>100</v>
      </c>
      <c r="H25" s="30" t="s">
        <v>15</v>
      </c>
      <c r="I25" s="30" t="s">
        <v>15</v>
      </c>
      <c r="J25" s="30" t="s">
        <v>15</v>
      </c>
      <c r="K25" s="30" t="s">
        <v>15</v>
      </c>
      <c r="L25" s="30" t="s">
        <v>41</v>
      </c>
      <c r="M25" s="30" t="s">
        <v>62</v>
      </c>
      <c r="N25" s="30" t="s">
        <v>43</v>
      </c>
      <c r="O25" s="31" t="s">
        <v>101</v>
      </c>
      <c r="P25" s="33">
        <v>1216550564.5</v>
      </c>
      <c r="Q25" s="33">
        <v>831192741.5</v>
      </c>
      <c r="R25" s="33">
        <v>728540381.5</v>
      </c>
    </row>
    <row r="26" spans="1:18" ht="90">
      <c r="A26" s="30" t="s">
        <v>36</v>
      </c>
      <c r="B26" s="31" t="s">
        <v>37</v>
      </c>
      <c r="C26" s="32" t="s">
        <v>102</v>
      </c>
      <c r="D26" s="30" t="s">
        <v>56</v>
      </c>
      <c r="E26" s="30" t="s">
        <v>103</v>
      </c>
      <c r="F26" s="30" t="s">
        <v>58</v>
      </c>
      <c r="G26" s="30" t="s">
        <v>69</v>
      </c>
      <c r="H26" s="30"/>
      <c r="I26" s="30"/>
      <c r="J26" s="30"/>
      <c r="K26" s="30"/>
      <c r="L26" s="30" t="s">
        <v>41</v>
      </c>
      <c r="M26" s="30" t="s">
        <v>62</v>
      </c>
      <c r="N26" s="30" t="s">
        <v>43</v>
      </c>
      <c r="O26" s="31" t="s">
        <v>104</v>
      </c>
      <c r="P26" s="33">
        <v>11900000</v>
      </c>
      <c r="Q26" s="33">
        <v>11900000</v>
      </c>
      <c r="R26" s="33">
        <v>11900000</v>
      </c>
    </row>
    <row r="27" spans="1:18" ht="45">
      <c r="A27" s="30" t="s">
        <v>36</v>
      </c>
      <c r="B27" s="31" t="s">
        <v>37</v>
      </c>
      <c r="C27" s="32" t="s">
        <v>105</v>
      </c>
      <c r="D27" s="30" t="s">
        <v>56</v>
      </c>
      <c r="E27" s="30" t="s">
        <v>103</v>
      </c>
      <c r="F27" s="30" t="s">
        <v>58</v>
      </c>
      <c r="G27" s="30" t="s">
        <v>73</v>
      </c>
      <c r="H27" s="30"/>
      <c r="I27" s="30"/>
      <c r="J27" s="30"/>
      <c r="K27" s="30"/>
      <c r="L27" s="30" t="s">
        <v>41</v>
      </c>
      <c r="M27" s="30" t="s">
        <v>62</v>
      </c>
      <c r="N27" s="30" t="s">
        <v>43</v>
      </c>
      <c r="O27" s="31" t="s">
        <v>106</v>
      </c>
      <c r="P27" s="33">
        <v>122424925</v>
      </c>
      <c r="Q27" s="33">
        <v>72467010</v>
      </c>
      <c r="R27" s="33">
        <v>60972026</v>
      </c>
    </row>
    <row r="28" spans="1:18" ht="78.75">
      <c r="A28" s="30" t="s">
        <v>36</v>
      </c>
      <c r="B28" s="31" t="s">
        <v>37</v>
      </c>
      <c r="C28" s="32" t="s">
        <v>107</v>
      </c>
      <c r="D28" s="30" t="s">
        <v>56</v>
      </c>
      <c r="E28" s="30" t="s">
        <v>103</v>
      </c>
      <c r="F28" s="30" t="s">
        <v>58</v>
      </c>
      <c r="G28" s="30" t="s">
        <v>59</v>
      </c>
      <c r="H28" s="30"/>
      <c r="I28" s="30"/>
      <c r="J28" s="30"/>
      <c r="K28" s="30"/>
      <c r="L28" s="30" t="s">
        <v>41</v>
      </c>
      <c r="M28" s="30" t="s">
        <v>62</v>
      </c>
      <c r="N28" s="30" t="s">
        <v>43</v>
      </c>
      <c r="O28" s="31" t="s">
        <v>108</v>
      </c>
      <c r="P28" s="33">
        <v>58198491</v>
      </c>
      <c r="Q28" s="33">
        <v>52899768</v>
      </c>
      <c r="R28" s="33">
        <v>52899768</v>
      </c>
    </row>
    <row r="29" spans="1:18" ht="90">
      <c r="A29" s="30" t="s">
        <v>36</v>
      </c>
      <c r="B29" s="31" t="s">
        <v>37</v>
      </c>
      <c r="C29" s="32" t="s">
        <v>109</v>
      </c>
      <c r="D29" s="30" t="s">
        <v>56</v>
      </c>
      <c r="E29" s="30" t="s">
        <v>103</v>
      </c>
      <c r="F29" s="30" t="s">
        <v>58</v>
      </c>
      <c r="G29" s="30" t="s">
        <v>42</v>
      </c>
      <c r="H29" s="30"/>
      <c r="I29" s="30"/>
      <c r="J29" s="30"/>
      <c r="K29" s="30"/>
      <c r="L29" s="30" t="s">
        <v>41</v>
      </c>
      <c r="M29" s="30" t="s">
        <v>62</v>
      </c>
      <c r="N29" s="30" t="s">
        <v>43</v>
      </c>
      <c r="O29" s="31" t="s">
        <v>110</v>
      </c>
      <c r="P29" s="33">
        <v>782138585.5</v>
      </c>
      <c r="Q29" s="33">
        <v>605215350.5</v>
      </c>
      <c r="R29" s="33">
        <v>559713792.5</v>
      </c>
    </row>
    <row r="30" spans="1:18" ht="67.5">
      <c r="A30" s="30" t="s">
        <v>36</v>
      </c>
      <c r="B30" s="31" t="s">
        <v>37</v>
      </c>
      <c r="C30" s="32" t="s">
        <v>111</v>
      </c>
      <c r="D30" s="30" t="s">
        <v>56</v>
      </c>
      <c r="E30" s="30" t="s">
        <v>112</v>
      </c>
      <c r="F30" s="30" t="s">
        <v>58</v>
      </c>
      <c r="G30" s="30" t="s">
        <v>66</v>
      </c>
      <c r="H30" s="30"/>
      <c r="I30" s="30"/>
      <c r="J30" s="30"/>
      <c r="K30" s="30"/>
      <c r="L30" s="30" t="s">
        <v>41</v>
      </c>
      <c r="M30" s="30" t="s">
        <v>62</v>
      </c>
      <c r="N30" s="30" t="s">
        <v>43</v>
      </c>
      <c r="O30" s="31" t="s">
        <v>113</v>
      </c>
      <c r="P30" s="33">
        <v>115882442</v>
      </c>
      <c r="Q30" s="33">
        <v>107284971</v>
      </c>
      <c r="R30" s="33">
        <v>107284971</v>
      </c>
    </row>
    <row r="31" spans="1:18" ht="56.25">
      <c r="A31" s="30" t="s">
        <v>36</v>
      </c>
      <c r="B31" s="31" t="s">
        <v>37</v>
      </c>
      <c r="C31" s="32" t="s">
        <v>114</v>
      </c>
      <c r="D31" s="30" t="s">
        <v>56</v>
      </c>
      <c r="E31" s="30" t="s">
        <v>112</v>
      </c>
      <c r="F31" s="30" t="s">
        <v>58</v>
      </c>
      <c r="G31" s="30" t="s">
        <v>69</v>
      </c>
      <c r="H31" s="30"/>
      <c r="I31" s="30"/>
      <c r="J31" s="30"/>
      <c r="K31" s="30"/>
      <c r="L31" s="30" t="s">
        <v>41</v>
      </c>
      <c r="M31" s="30" t="s">
        <v>62</v>
      </c>
      <c r="N31" s="30" t="s">
        <v>43</v>
      </c>
      <c r="O31" s="31" t="s">
        <v>115</v>
      </c>
      <c r="P31" s="33">
        <v>111482337</v>
      </c>
      <c r="Q31" s="33">
        <v>100279334</v>
      </c>
      <c r="R31" s="33">
        <v>100279334</v>
      </c>
    </row>
    <row r="32" spans="1:18" ht="56.25">
      <c r="A32" s="30" t="s">
        <v>36</v>
      </c>
      <c r="B32" s="31" t="s">
        <v>37</v>
      </c>
      <c r="C32" s="32" t="s">
        <v>114</v>
      </c>
      <c r="D32" s="30" t="s">
        <v>56</v>
      </c>
      <c r="E32" s="30" t="s">
        <v>112</v>
      </c>
      <c r="F32" s="30" t="s">
        <v>58</v>
      </c>
      <c r="G32" s="30" t="s">
        <v>69</v>
      </c>
      <c r="H32" s="30"/>
      <c r="I32" s="30"/>
      <c r="J32" s="30"/>
      <c r="K32" s="30"/>
      <c r="L32" s="30" t="s">
        <v>41</v>
      </c>
      <c r="M32" s="30" t="s">
        <v>116</v>
      </c>
      <c r="N32" s="30" t="s">
        <v>43</v>
      </c>
      <c r="O32" s="31" t="s">
        <v>115</v>
      </c>
      <c r="P32" s="33">
        <v>766299004.1</v>
      </c>
      <c r="Q32" s="33">
        <v>766299004.1</v>
      </c>
      <c r="R32" s="33">
        <v>766299004.1</v>
      </c>
    </row>
    <row r="33" spans="1:18" ht="67.5">
      <c r="A33" s="30" t="s">
        <v>36</v>
      </c>
      <c r="B33" s="31" t="s">
        <v>37</v>
      </c>
      <c r="C33" s="32" t="s">
        <v>117</v>
      </c>
      <c r="D33" s="30" t="s">
        <v>56</v>
      </c>
      <c r="E33" s="30" t="s">
        <v>112</v>
      </c>
      <c r="F33" s="30" t="s">
        <v>58</v>
      </c>
      <c r="G33" s="30" t="s">
        <v>73</v>
      </c>
      <c r="H33" s="30"/>
      <c r="I33" s="30"/>
      <c r="J33" s="30"/>
      <c r="K33" s="30"/>
      <c r="L33" s="30" t="s">
        <v>41</v>
      </c>
      <c r="M33" s="30" t="s">
        <v>62</v>
      </c>
      <c r="N33" s="30" t="s">
        <v>43</v>
      </c>
      <c r="O33" s="31" t="s">
        <v>118</v>
      </c>
      <c r="P33" s="33">
        <v>1078336513</v>
      </c>
      <c r="Q33" s="33">
        <v>1078336513</v>
      </c>
      <c r="R33" s="33">
        <v>1078336513</v>
      </c>
    </row>
    <row r="34" spans="1:18" ht="67.5">
      <c r="A34" s="30" t="s">
        <v>36</v>
      </c>
      <c r="B34" s="31" t="s">
        <v>37</v>
      </c>
      <c r="C34" s="32" t="s">
        <v>119</v>
      </c>
      <c r="D34" s="30" t="s">
        <v>56</v>
      </c>
      <c r="E34" s="30" t="s">
        <v>112</v>
      </c>
      <c r="F34" s="30" t="s">
        <v>58</v>
      </c>
      <c r="G34" s="30" t="s">
        <v>59</v>
      </c>
      <c r="H34" s="30"/>
      <c r="I34" s="30"/>
      <c r="J34" s="30"/>
      <c r="K34" s="30"/>
      <c r="L34" s="30" t="s">
        <v>41</v>
      </c>
      <c r="M34" s="30" t="s">
        <v>62</v>
      </c>
      <c r="N34" s="30" t="s">
        <v>43</v>
      </c>
      <c r="O34" s="31" t="s">
        <v>120</v>
      </c>
      <c r="P34" s="33">
        <v>102390503</v>
      </c>
      <c r="Q34" s="33">
        <v>98265187</v>
      </c>
      <c r="R34" s="33">
        <v>98265187</v>
      </c>
    </row>
    <row r="35" spans="1:18" ht="90">
      <c r="A35" s="30" t="s">
        <v>36</v>
      </c>
      <c r="B35" s="31" t="s">
        <v>37</v>
      </c>
      <c r="C35" s="32" t="s">
        <v>121</v>
      </c>
      <c r="D35" s="30" t="s">
        <v>56</v>
      </c>
      <c r="E35" s="30" t="s">
        <v>112</v>
      </c>
      <c r="F35" s="30" t="s">
        <v>58</v>
      </c>
      <c r="G35" s="30" t="s">
        <v>42</v>
      </c>
      <c r="H35" s="30"/>
      <c r="I35" s="30"/>
      <c r="J35" s="30"/>
      <c r="K35" s="30"/>
      <c r="L35" s="30" t="s">
        <v>41</v>
      </c>
      <c r="M35" s="30" t="s">
        <v>62</v>
      </c>
      <c r="N35" s="30" t="s">
        <v>43</v>
      </c>
      <c r="O35" s="31" t="s">
        <v>122</v>
      </c>
      <c r="P35" s="33">
        <v>808176588</v>
      </c>
      <c r="Q35" s="33">
        <v>711664098</v>
      </c>
      <c r="R35" s="33">
        <v>608331563</v>
      </c>
    </row>
    <row r="36" spans="1:18" ht="45">
      <c r="A36" s="30" t="s">
        <v>36</v>
      </c>
      <c r="B36" s="31" t="s">
        <v>37</v>
      </c>
      <c r="C36" s="32" t="s">
        <v>123</v>
      </c>
      <c r="D36" s="30" t="s">
        <v>56</v>
      </c>
      <c r="E36" s="30" t="s">
        <v>112</v>
      </c>
      <c r="F36" s="30" t="s">
        <v>58</v>
      </c>
      <c r="G36" s="30" t="s">
        <v>62</v>
      </c>
      <c r="H36" s="30"/>
      <c r="I36" s="30"/>
      <c r="J36" s="30"/>
      <c r="K36" s="30"/>
      <c r="L36" s="30" t="s">
        <v>41</v>
      </c>
      <c r="M36" s="30" t="s">
        <v>62</v>
      </c>
      <c r="N36" s="30" t="s">
        <v>43</v>
      </c>
      <c r="O36" s="31" t="s">
        <v>124</v>
      </c>
      <c r="P36" s="33">
        <v>135138660.5</v>
      </c>
      <c r="Q36" s="33">
        <v>134085006.5</v>
      </c>
      <c r="R36" s="33">
        <v>134085006.5</v>
      </c>
    </row>
    <row r="37" spans="1:18" ht="90">
      <c r="A37" s="30" t="s">
        <v>36</v>
      </c>
      <c r="B37" s="31" t="s">
        <v>37</v>
      </c>
      <c r="C37" s="32" t="s">
        <v>125</v>
      </c>
      <c r="D37" s="30" t="s">
        <v>56</v>
      </c>
      <c r="E37" s="30" t="s">
        <v>112</v>
      </c>
      <c r="F37" s="30" t="s">
        <v>58</v>
      </c>
      <c r="G37" s="30" t="s">
        <v>83</v>
      </c>
      <c r="H37" s="30"/>
      <c r="I37" s="30"/>
      <c r="J37" s="30"/>
      <c r="K37" s="30"/>
      <c r="L37" s="30" t="s">
        <v>41</v>
      </c>
      <c r="M37" s="30" t="s">
        <v>62</v>
      </c>
      <c r="N37" s="30" t="s">
        <v>43</v>
      </c>
      <c r="O37" s="31" t="s">
        <v>126</v>
      </c>
      <c r="P37" s="33">
        <v>997200823.5</v>
      </c>
      <c r="Q37" s="33">
        <v>685204692.5</v>
      </c>
      <c r="R37" s="33">
        <v>595860415.5</v>
      </c>
    </row>
    <row r="38" spans="1:18" ht="101.25">
      <c r="A38" s="30" t="s">
        <v>36</v>
      </c>
      <c r="B38" s="31" t="s">
        <v>37</v>
      </c>
      <c r="C38" s="32" t="s">
        <v>127</v>
      </c>
      <c r="D38" s="30" t="s">
        <v>56</v>
      </c>
      <c r="E38" s="30" t="s">
        <v>112</v>
      </c>
      <c r="F38" s="30" t="s">
        <v>58</v>
      </c>
      <c r="G38" s="30" t="s">
        <v>86</v>
      </c>
      <c r="H38" s="30"/>
      <c r="I38" s="30"/>
      <c r="J38" s="30"/>
      <c r="K38" s="30"/>
      <c r="L38" s="30" t="s">
        <v>41</v>
      </c>
      <c r="M38" s="30" t="s">
        <v>62</v>
      </c>
      <c r="N38" s="30" t="s">
        <v>43</v>
      </c>
      <c r="O38" s="31" t="s">
        <v>128</v>
      </c>
      <c r="P38" s="33">
        <v>471808782</v>
      </c>
      <c r="Q38" s="33">
        <v>453807575</v>
      </c>
      <c r="R38" s="33">
        <v>440200844</v>
      </c>
    </row>
    <row r="39" spans="1:18" ht="67.5">
      <c r="A39" s="30" t="s">
        <v>36</v>
      </c>
      <c r="B39" s="31" t="s">
        <v>37</v>
      </c>
      <c r="C39" s="32" t="s">
        <v>129</v>
      </c>
      <c r="D39" s="30" t="s">
        <v>56</v>
      </c>
      <c r="E39" s="30" t="s">
        <v>112</v>
      </c>
      <c r="F39" s="30" t="s">
        <v>58</v>
      </c>
      <c r="G39" s="30" t="s">
        <v>100</v>
      </c>
      <c r="H39" s="30" t="s">
        <v>15</v>
      </c>
      <c r="I39" s="30" t="s">
        <v>15</v>
      </c>
      <c r="J39" s="30" t="s">
        <v>15</v>
      </c>
      <c r="K39" s="30" t="s">
        <v>15</v>
      </c>
      <c r="L39" s="30" t="s">
        <v>41</v>
      </c>
      <c r="M39" s="30" t="s">
        <v>62</v>
      </c>
      <c r="N39" s="30" t="s">
        <v>43</v>
      </c>
      <c r="O39" s="31" t="s">
        <v>130</v>
      </c>
      <c r="P39" s="33">
        <v>230191243</v>
      </c>
      <c r="Q39" s="33">
        <v>189969795</v>
      </c>
      <c r="R39" s="33">
        <v>189969795</v>
      </c>
    </row>
    <row r="40" spans="1:18" ht="90">
      <c r="A40" s="30" t="s">
        <v>36</v>
      </c>
      <c r="B40" s="31" t="s">
        <v>37</v>
      </c>
      <c r="C40" s="32" t="s">
        <v>131</v>
      </c>
      <c r="D40" s="30" t="s">
        <v>56</v>
      </c>
      <c r="E40" s="30" t="s">
        <v>112</v>
      </c>
      <c r="F40" s="30" t="s">
        <v>58</v>
      </c>
      <c r="G40" s="30" t="s">
        <v>132</v>
      </c>
      <c r="H40" s="30" t="s">
        <v>15</v>
      </c>
      <c r="I40" s="30" t="s">
        <v>15</v>
      </c>
      <c r="J40" s="30" t="s">
        <v>15</v>
      </c>
      <c r="K40" s="30" t="s">
        <v>15</v>
      </c>
      <c r="L40" s="30" t="s">
        <v>41</v>
      </c>
      <c r="M40" s="30" t="s">
        <v>62</v>
      </c>
      <c r="N40" s="30" t="s">
        <v>43</v>
      </c>
      <c r="O40" s="31" t="s">
        <v>133</v>
      </c>
      <c r="P40" s="33">
        <v>41639230</v>
      </c>
      <c r="Q40" s="33">
        <v>40783870</v>
      </c>
      <c r="R40" s="33">
        <v>40783870</v>
      </c>
    </row>
    <row r="41" spans="1:18" ht="45">
      <c r="A41" s="30" t="s">
        <v>36</v>
      </c>
      <c r="B41" s="31" t="s">
        <v>37</v>
      </c>
      <c r="C41" s="32" t="s">
        <v>134</v>
      </c>
      <c r="D41" s="30" t="s">
        <v>56</v>
      </c>
      <c r="E41" s="30" t="s">
        <v>135</v>
      </c>
      <c r="F41" s="30" t="s">
        <v>58</v>
      </c>
      <c r="G41" s="30" t="s">
        <v>116</v>
      </c>
      <c r="H41" s="30"/>
      <c r="I41" s="30"/>
      <c r="J41" s="30"/>
      <c r="K41" s="30"/>
      <c r="L41" s="30" t="s">
        <v>41</v>
      </c>
      <c r="M41" s="30" t="s">
        <v>62</v>
      </c>
      <c r="N41" s="30" t="s">
        <v>43</v>
      </c>
      <c r="O41" s="31" t="s">
        <v>136</v>
      </c>
      <c r="P41" s="33">
        <v>46454493</v>
      </c>
      <c r="Q41" s="33">
        <v>39128050</v>
      </c>
      <c r="R41" s="33">
        <v>39128050</v>
      </c>
    </row>
    <row r="42" spans="1:18" ht="33.75">
      <c r="A42" s="30" t="s">
        <v>36</v>
      </c>
      <c r="B42" s="31" t="s">
        <v>37</v>
      </c>
      <c r="C42" s="32" t="s">
        <v>137</v>
      </c>
      <c r="D42" s="30" t="s">
        <v>56</v>
      </c>
      <c r="E42" s="30" t="s">
        <v>135</v>
      </c>
      <c r="F42" s="30" t="s">
        <v>58</v>
      </c>
      <c r="G42" s="30" t="s">
        <v>132</v>
      </c>
      <c r="H42" s="30"/>
      <c r="I42" s="30"/>
      <c r="J42" s="30"/>
      <c r="K42" s="30"/>
      <c r="L42" s="30" t="s">
        <v>41</v>
      </c>
      <c r="M42" s="30" t="s">
        <v>62</v>
      </c>
      <c r="N42" s="30" t="s">
        <v>43</v>
      </c>
      <c r="O42" s="31" t="s">
        <v>138</v>
      </c>
      <c r="P42" s="33">
        <v>853087856</v>
      </c>
      <c r="Q42" s="33">
        <v>736275274</v>
      </c>
      <c r="R42" s="33">
        <v>736275274</v>
      </c>
    </row>
    <row r="43" spans="1:18" ht="33.75">
      <c r="A43" s="30" t="s">
        <v>36</v>
      </c>
      <c r="B43" s="31" t="s">
        <v>37</v>
      </c>
      <c r="C43" s="32" t="s">
        <v>139</v>
      </c>
      <c r="D43" s="30" t="s">
        <v>56</v>
      </c>
      <c r="E43" s="30" t="s">
        <v>135</v>
      </c>
      <c r="F43" s="30" t="s">
        <v>58</v>
      </c>
      <c r="G43" s="30" t="s">
        <v>140</v>
      </c>
      <c r="H43" s="30"/>
      <c r="I43" s="30"/>
      <c r="J43" s="30"/>
      <c r="K43" s="30"/>
      <c r="L43" s="30" t="s">
        <v>41</v>
      </c>
      <c r="M43" s="30" t="s">
        <v>141</v>
      </c>
      <c r="N43" s="30" t="s">
        <v>43</v>
      </c>
      <c r="O43" s="31" t="s">
        <v>142</v>
      </c>
      <c r="P43" s="33">
        <v>692485000</v>
      </c>
      <c r="Q43" s="33">
        <v>692485000</v>
      </c>
      <c r="R43" s="33">
        <v>692485000</v>
      </c>
    </row>
    <row r="44" spans="1:18" ht="45">
      <c r="A44" s="30" t="s">
        <v>36</v>
      </c>
      <c r="B44" s="31" t="s">
        <v>37</v>
      </c>
      <c r="C44" s="32" t="s">
        <v>143</v>
      </c>
      <c r="D44" s="30" t="s">
        <v>56</v>
      </c>
      <c r="E44" s="30" t="s">
        <v>135</v>
      </c>
      <c r="F44" s="30" t="s">
        <v>58</v>
      </c>
      <c r="G44" s="30" t="s">
        <v>144</v>
      </c>
      <c r="H44" s="30"/>
      <c r="I44" s="30"/>
      <c r="J44" s="30"/>
      <c r="K44" s="30"/>
      <c r="L44" s="30" t="s">
        <v>41</v>
      </c>
      <c r="M44" s="30" t="s">
        <v>62</v>
      </c>
      <c r="N44" s="30" t="s">
        <v>43</v>
      </c>
      <c r="O44" s="31" t="s">
        <v>145</v>
      </c>
      <c r="P44" s="33">
        <v>138522504.41</v>
      </c>
      <c r="Q44" s="33">
        <v>125270709</v>
      </c>
      <c r="R44" s="33">
        <v>125270709</v>
      </c>
    </row>
    <row r="45" spans="1:18" ht="56.25">
      <c r="A45" s="30" t="s">
        <v>36</v>
      </c>
      <c r="B45" s="31" t="s">
        <v>37</v>
      </c>
      <c r="C45" s="32" t="s">
        <v>146</v>
      </c>
      <c r="D45" s="30" t="s">
        <v>56</v>
      </c>
      <c r="E45" s="30" t="s">
        <v>135</v>
      </c>
      <c r="F45" s="30" t="s">
        <v>58</v>
      </c>
      <c r="G45" s="30" t="s">
        <v>147</v>
      </c>
      <c r="H45" s="30"/>
      <c r="I45" s="30"/>
      <c r="J45" s="30"/>
      <c r="K45" s="30"/>
      <c r="L45" s="30" t="s">
        <v>41</v>
      </c>
      <c r="M45" s="30" t="s">
        <v>62</v>
      </c>
      <c r="N45" s="30" t="s">
        <v>43</v>
      </c>
      <c r="O45" s="31" t="s">
        <v>148</v>
      </c>
      <c r="P45" s="33">
        <v>406099503</v>
      </c>
      <c r="Q45" s="33">
        <v>406099503</v>
      </c>
      <c r="R45" s="33">
        <v>406099503</v>
      </c>
    </row>
    <row r="46" spans="1:18" ht="90">
      <c r="A46" s="30" t="s">
        <v>36</v>
      </c>
      <c r="B46" s="31" t="s">
        <v>37</v>
      </c>
      <c r="C46" s="32" t="s">
        <v>149</v>
      </c>
      <c r="D46" s="30" t="s">
        <v>56</v>
      </c>
      <c r="E46" s="30" t="s">
        <v>135</v>
      </c>
      <c r="F46" s="30" t="s">
        <v>58</v>
      </c>
      <c r="G46" s="30" t="s">
        <v>150</v>
      </c>
      <c r="H46" s="30" t="s">
        <v>15</v>
      </c>
      <c r="I46" s="30" t="s">
        <v>15</v>
      </c>
      <c r="J46" s="30" t="s">
        <v>15</v>
      </c>
      <c r="K46" s="30" t="s">
        <v>15</v>
      </c>
      <c r="L46" s="30" t="s">
        <v>41</v>
      </c>
      <c r="M46" s="30" t="s">
        <v>62</v>
      </c>
      <c r="N46" s="30" t="s">
        <v>43</v>
      </c>
      <c r="O46" s="31" t="s">
        <v>151</v>
      </c>
      <c r="P46" s="33">
        <v>2197998348.95</v>
      </c>
      <c r="Q46" s="33">
        <v>721720595.35</v>
      </c>
      <c r="R46" s="33">
        <v>706520595.35</v>
      </c>
    </row>
    <row r="47" spans="1:37" s="29" customFormat="1" ht="15">
      <c r="A47" s="25"/>
      <c r="B47" s="26"/>
      <c r="C47" s="2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/>
      <c r="P47" s="28">
        <f>SUM(P11:P46)</f>
        <v>215318945649.37</v>
      </c>
      <c r="Q47" s="28">
        <f>SUM(Q11:Q46)</f>
        <v>44020114152.25</v>
      </c>
      <c r="R47" s="28">
        <f>SUM(R11:R46)</f>
        <v>36509430505.45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18" ht="15">
      <c r="A48" s="30" t="s">
        <v>15</v>
      </c>
      <c r="B48" s="31" t="s">
        <v>15</v>
      </c>
      <c r="C48" s="32" t="s">
        <v>15</v>
      </c>
      <c r="D48" s="30" t="s">
        <v>15</v>
      </c>
      <c r="E48" s="30" t="s">
        <v>15</v>
      </c>
      <c r="F48" s="30" t="s">
        <v>15</v>
      </c>
      <c r="G48" s="30" t="s">
        <v>15</v>
      </c>
      <c r="H48" s="30" t="s">
        <v>15</v>
      </c>
      <c r="I48" s="30" t="s">
        <v>15</v>
      </c>
      <c r="J48" s="30" t="s">
        <v>15</v>
      </c>
      <c r="K48" s="30" t="s">
        <v>15</v>
      </c>
      <c r="L48" s="30" t="s">
        <v>15</v>
      </c>
      <c r="M48" s="30" t="s">
        <v>15</v>
      </c>
      <c r="N48" s="30" t="s">
        <v>15</v>
      </c>
      <c r="O48" s="31" t="s">
        <v>15</v>
      </c>
      <c r="P48" s="33">
        <v>216066082964.04</v>
      </c>
      <c r="Q48" s="33">
        <v>44732145573.1</v>
      </c>
      <c r="R48" s="33">
        <v>37214531975.3</v>
      </c>
    </row>
    <row r="49" spans="1:18" ht="15">
      <c r="A49" s="30" t="s">
        <v>15</v>
      </c>
      <c r="B49" s="34" t="s">
        <v>15</v>
      </c>
      <c r="C49" s="32" t="s">
        <v>15</v>
      </c>
      <c r="D49" s="30" t="s">
        <v>15</v>
      </c>
      <c r="E49" s="30" t="s">
        <v>15</v>
      </c>
      <c r="F49" s="30" t="s">
        <v>15</v>
      </c>
      <c r="G49" s="30" t="s">
        <v>15</v>
      </c>
      <c r="H49" s="30" t="s">
        <v>15</v>
      </c>
      <c r="I49" s="30" t="s">
        <v>15</v>
      </c>
      <c r="J49" s="30" t="s">
        <v>15</v>
      </c>
      <c r="K49" s="30" t="s">
        <v>15</v>
      </c>
      <c r="L49" s="30" t="s">
        <v>15</v>
      </c>
      <c r="M49" s="30" t="s">
        <v>15</v>
      </c>
      <c r="N49" s="30" t="s">
        <v>15</v>
      </c>
      <c r="O49" s="31" t="s">
        <v>15</v>
      </c>
      <c r="P49" s="35" t="s">
        <v>15</v>
      </c>
      <c r="Q49" s="35" t="s">
        <v>15</v>
      </c>
      <c r="R49" s="35" t="s">
        <v>15</v>
      </c>
    </row>
    <row r="50" ht="33.75" customHeight="1">
      <c r="Q50" s="36">
        <f>Q48/P48</f>
        <v>0.2070299278787999</v>
      </c>
    </row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3"/>
  <sheetViews>
    <sheetView tabSelected="1" zoomScalePageLayoutView="0" workbookViewId="0" topLeftCell="A1">
      <selection activeCell="B20" sqref="B20"/>
    </sheetView>
  </sheetViews>
  <sheetFormatPr defaultColWidth="11.19921875" defaultRowHeight="15"/>
  <cols>
    <col min="1" max="1" width="32.09765625" style="0" customWidth="1"/>
    <col min="2" max="2" width="16.796875" style="0" bestFit="1" customWidth="1"/>
    <col min="3" max="3" width="16.19921875" style="0" customWidth="1"/>
    <col min="4" max="4" width="17.19921875" style="0" customWidth="1"/>
    <col min="5" max="5" width="16.796875" style="0" bestFit="1" customWidth="1"/>
    <col min="6" max="6" width="19.8984375" style="0" bestFit="1" customWidth="1"/>
    <col min="7" max="7" width="15.59765625" style="0" customWidth="1"/>
    <col min="8" max="8" width="15.69921875" style="0" customWidth="1"/>
    <col min="9" max="9" width="16.796875" style="0" bestFit="1" customWidth="1"/>
    <col min="10" max="10" width="12.3984375" style="0" customWidth="1"/>
  </cols>
  <sheetData>
    <row r="1" spans="1:11" ht="18.75">
      <c r="A1" s="39" t="s">
        <v>158</v>
      </c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5" ht="18.75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</row>
    <row r="3" spans="1:15" ht="89.25" customHeight="1">
      <c r="A3" s="3" t="s">
        <v>0</v>
      </c>
      <c r="B3" s="13" t="s">
        <v>1</v>
      </c>
      <c r="C3" s="14" t="s">
        <v>2</v>
      </c>
      <c r="D3" s="13" t="s">
        <v>3</v>
      </c>
      <c r="E3" s="14" t="s">
        <v>4</v>
      </c>
      <c r="F3" s="3" t="s">
        <v>5</v>
      </c>
      <c r="G3" s="3" t="s">
        <v>6</v>
      </c>
      <c r="H3" s="3" t="s">
        <v>7</v>
      </c>
      <c r="I3" s="14" t="s">
        <v>8</v>
      </c>
      <c r="J3" s="3" t="s">
        <v>9</v>
      </c>
      <c r="K3" s="1"/>
      <c r="L3" s="1"/>
      <c r="M3" s="1"/>
      <c r="N3" s="1"/>
      <c r="O3" s="1"/>
    </row>
    <row r="4" spans="1:15" ht="18.75">
      <c r="A4" s="10" t="s">
        <v>12</v>
      </c>
      <c r="B4" s="8">
        <f>SUM(B5:B7)</f>
        <v>753500583.75</v>
      </c>
      <c r="C4" s="8">
        <f>SUM(C5:C7)</f>
        <v>6363269</v>
      </c>
      <c r="D4" s="8">
        <f>SUM(D5:D7)</f>
        <v>747137314.6700001</v>
      </c>
      <c r="E4" s="8">
        <f>SUM(E5:E7)</f>
        <v>712031420.85</v>
      </c>
      <c r="F4" s="8">
        <f>SUM(F5:F7)</f>
        <v>35105893.82000005</v>
      </c>
      <c r="G4" s="9">
        <f aca="true" t="shared" si="0" ref="G4:G9">E4/D4</f>
        <v>0.9530127954651738</v>
      </c>
      <c r="H4" s="9" t="s">
        <v>155</v>
      </c>
      <c r="I4" s="11">
        <f>SUM(I5:I7)</f>
        <v>705101469.85</v>
      </c>
      <c r="J4" s="9">
        <f aca="true" t="shared" si="1" ref="J4:J9">I4/D4</f>
        <v>0.9437374576337862</v>
      </c>
      <c r="K4" s="1"/>
      <c r="L4" s="1"/>
      <c r="M4" s="1"/>
      <c r="N4" s="1"/>
      <c r="O4" s="1"/>
    </row>
    <row r="5" spans="1:15" ht="18.75">
      <c r="A5" s="15" t="s">
        <v>10</v>
      </c>
      <c r="B5" s="16">
        <f>'[1]BASE SIIF ENERO 2022'!$P$5</f>
        <v>39692813</v>
      </c>
      <c r="C5" s="17"/>
      <c r="D5" s="17">
        <f>'EJECUCION RESERVA'!P5</f>
        <v>39692813</v>
      </c>
      <c r="E5" s="17">
        <f>'EJECUCION RESERVA'!Q5</f>
        <v>39692813</v>
      </c>
      <c r="F5" s="17">
        <f>D5-E5</f>
        <v>0</v>
      </c>
      <c r="G5" s="18">
        <f t="shared" si="0"/>
        <v>1</v>
      </c>
      <c r="H5" s="19" t="s">
        <v>155</v>
      </c>
      <c r="I5" s="20">
        <f>'EJECUCION RESERVA'!R5</f>
        <v>39692813</v>
      </c>
      <c r="J5" s="18">
        <f t="shared" si="1"/>
        <v>1</v>
      </c>
      <c r="K5" s="1"/>
      <c r="L5" s="1"/>
      <c r="M5" s="1"/>
      <c r="N5" s="1"/>
      <c r="O5" s="1"/>
    </row>
    <row r="6" spans="1:15" ht="18.75">
      <c r="A6" s="15" t="s">
        <v>11</v>
      </c>
      <c r="B6" s="16">
        <f>'[1]BASE SIIF ENERO 2022'!$P$6+'[1]BASE SIIF ENERO 2022'!$P$7+'[1]BASE SIIF ENERO 2022'!$P$8</f>
        <v>606922816.75</v>
      </c>
      <c r="C6" s="17">
        <v>6363269</v>
      </c>
      <c r="D6" s="17">
        <f>'EJECUCION RESERVA'!P9</f>
        <v>600559547.6700001</v>
      </c>
      <c r="E6" s="17">
        <f>'EJECUCION RESERVA'!Q9</f>
        <v>565453653.85</v>
      </c>
      <c r="F6" s="17">
        <f>D6-E6</f>
        <v>35105893.82000005</v>
      </c>
      <c r="G6" s="18">
        <f t="shared" si="0"/>
        <v>0.9415446911864096</v>
      </c>
      <c r="H6" s="19" t="s">
        <v>155</v>
      </c>
      <c r="I6" s="20">
        <f>'EJECUCION RESERVA'!R9</f>
        <v>558523702.85</v>
      </c>
      <c r="J6" s="18">
        <f t="shared" si="1"/>
        <v>0.930005534033907</v>
      </c>
      <c r="K6" s="1"/>
      <c r="L6" s="1"/>
      <c r="M6" s="1"/>
      <c r="N6" s="1"/>
      <c r="O6" s="1"/>
    </row>
    <row r="7" spans="1:15" ht="18.75">
      <c r="A7" s="15" t="s">
        <v>152</v>
      </c>
      <c r="B7" s="16">
        <f>'[1]BASE SIIF ENERO 2022'!$P$9</f>
        <v>106884954</v>
      </c>
      <c r="C7" s="17"/>
      <c r="D7" s="17">
        <f>'EJECUCION RESERVA'!P10</f>
        <v>106884954</v>
      </c>
      <c r="E7" s="17">
        <f>'EJECUCION RESERVA'!Q10</f>
        <v>106884954</v>
      </c>
      <c r="F7" s="17">
        <f>D7-E7</f>
        <v>0</v>
      </c>
      <c r="G7" s="18">
        <f t="shared" si="0"/>
        <v>1</v>
      </c>
      <c r="H7" s="19" t="s">
        <v>155</v>
      </c>
      <c r="I7" s="20">
        <f>'EJECUCION RESERVA'!R10</f>
        <v>106884954</v>
      </c>
      <c r="J7" s="18">
        <f t="shared" si="1"/>
        <v>1</v>
      </c>
      <c r="K7" s="1"/>
      <c r="L7" s="1"/>
      <c r="M7" s="1"/>
      <c r="N7" s="1"/>
      <c r="O7" s="1"/>
    </row>
    <row r="8" spans="1:15" ht="18.75">
      <c r="A8" s="10" t="s">
        <v>13</v>
      </c>
      <c r="B8" s="8">
        <f>'[1]BASE SIIF ENERO 2022'!$P$50</f>
        <v>215507806718.78003</v>
      </c>
      <c r="C8" s="8">
        <v>188861069.41</v>
      </c>
      <c r="D8" s="8">
        <f>'EJECUCION RESERVA'!P47</f>
        <v>215318945649.37</v>
      </c>
      <c r="E8" s="8">
        <f>'EJECUCION RESERVA'!Q47</f>
        <v>44020114152.25</v>
      </c>
      <c r="F8" s="7">
        <f>D8-E8</f>
        <v>171298831497.12</v>
      </c>
      <c r="G8" s="21">
        <f t="shared" si="0"/>
        <v>0.2044414346331293</v>
      </c>
      <c r="H8" s="9" t="s">
        <v>154</v>
      </c>
      <c r="I8" s="11">
        <f>'EJECUCION RESERVA'!R47</f>
        <v>36509430505.45</v>
      </c>
      <c r="J8" s="9">
        <f t="shared" si="1"/>
        <v>0.16955976816319146</v>
      </c>
      <c r="K8" s="1"/>
      <c r="L8" s="1"/>
      <c r="M8" s="1"/>
      <c r="N8" s="1"/>
      <c r="O8" s="1"/>
    </row>
    <row r="9" spans="1:15" ht="18.75">
      <c r="A9" s="4" t="s">
        <v>153</v>
      </c>
      <c r="B9" s="5">
        <f>B4+B8</f>
        <v>216261307302.53003</v>
      </c>
      <c r="C9" s="5">
        <f>C4+C8</f>
        <v>195224338.41</v>
      </c>
      <c r="D9" s="5">
        <f>D4+D8</f>
        <v>216066082964.04</v>
      </c>
      <c r="E9" s="5">
        <f>E4+E8</f>
        <v>44732145573.1</v>
      </c>
      <c r="F9" s="5">
        <f>D9-E9</f>
        <v>171333937390.94</v>
      </c>
      <c r="G9" s="12">
        <f t="shared" si="0"/>
        <v>0.2070299278787999</v>
      </c>
      <c r="H9" s="6" t="s">
        <v>154</v>
      </c>
      <c r="I9" s="5">
        <f>I4+I8</f>
        <v>37214531975.299995</v>
      </c>
      <c r="J9" s="12">
        <f t="shared" si="1"/>
        <v>0.17223680581784614</v>
      </c>
      <c r="K9" s="1"/>
      <c r="L9" s="1"/>
      <c r="M9" s="1"/>
      <c r="N9" s="1"/>
      <c r="O9" s="1"/>
    </row>
    <row r="10" spans="1:1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8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1:15" ht="15">
      <c r="K213" s="1"/>
      <c r="L213" s="1"/>
      <c r="M213" s="1"/>
      <c r="N213" s="1"/>
      <c r="O213" s="1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 JANETH SIERRA TOVAR</cp:lastModifiedBy>
  <dcterms:created xsi:type="dcterms:W3CDTF">2022-04-18T15:44:28Z</dcterms:created>
  <dcterms:modified xsi:type="dcterms:W3CDTF">2022-08-12T15:42:01Z</dcterms:modified>
  <cp:category/>
  <cp:version/>
  <cp:contentType/>
  <cp:contentStatus/>
</cp:coreProperties>
</file>