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Ejecución\Página Web\"/>
    </mc:Choice>
  </mc:AlternateContent>
  <xr:revisionPtr revIDLastSave="0" documentId="13_ncr:1_{43A50367-DB6E-48AB-AA86-144286524F11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Hoja1" sheetId="11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MinEnergía!$C$8:$J$48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MinEnergía!$A$1:$U$49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0" l="1"/>
  <c r="I68" i="11"/>
  <c r="I16" i="4"/>
  <c r="K16" i="3"/>
  <c r="J16" i="3"/>
  <c r="K15" i="3"/>
  <c r="J15" i="3"/>
  <c r="I15" i="3"/>
  <c r="H15" i="3"/>
  <c r="G15" i="3"/>
  <c r="F15" i="3"/>
  <c r="K14" i="3"/>
  <c r="J14" i="3"/>
  <c r="I14" i="3"/>
  <c r="H14" i="3"/>
  <c r="G14" i="3"/>
  <c r="F14" i="3"/>
  <c r="K13" i="3"/>
  <c r="J13" i="3"/>
  <c r="I13" i="3"/>
  <c r="H13" i="3"/>
  <c r="G13" i="3"/>
  <c r="F13" i="3"/>
  <c r="K12" i="3"/>
  <c r="J12" i="3"/>
  <c r="I12" i="3"/>
  <c r="H12" i="3"/>
  <c r="G12" i="3"/>
  <c r="F12" i="3"/>
  <c r="K11" i="3"/>
  <c r="J11" i="3"/>
  <c r="I11" i="3"/>
  <c r="H11" i="3"/>
  <c r="G11" i="3"/>
  <c r="F11" i="3"/>
  <c r="J10" i="3"/>
  <c r="I10" i="3"/>
  <c r="H10" i="3"/>
  <c r="G10" i="3"/>
  <c r="F10" i="3"/>
  <c r="K9" i="3"/>
  <c r="J9" i="3"/>
  <c r="I9" i="3"/>
  <c r="H9" i="3"/>
  <c r="G9" i="3"/>
  <c r="F9" i="3"/>
  <c r="K23" i="4"/>
  <c r="J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H16" i="4"/>
  <c r="G16" i="4"/>
  <c r="F16" i="4"/>
  <c r="K15" i="4"/>
  <c r="J15" i="4"/>
  <c r="I15" i="4"/>
  <c r="H15" i="4"/>
  <c r="G15" i="4"/>
  <c r="F15" i="4"/>
  <c r="K13" i="4"/>
  <c r="J13" i="4"/>
  <c r="K14" i="4"/>
  <c r="J14" i="4"/>
  <c r="I14" i="4"/>
  <c r="H14" i="4"/>
  <c r="G14" i="4"/>
  <c r="F14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K9" i="4"/>
  <c r="J9" i="4"/>
  <c r="I9" i="4"/>
  <c r="H9" i="4"/>
  <c r="G9" i="4"/>
  <c r="F9" i="4"/>
  <c r="K16" i="5"/>
  <c r="J16" i="5"/>
  <c r="K15" i="5"/>
  <c r="J15" i="5"/>
  <c r="I15" i="5"/>
  <c r="H15" i="5"/>
  <c r="G15" i="5"/>
  <c r="F15" i="5"/>
  <c r="K14" i="5"/>
  <c r="J14" i="5"/>
  <c r="I14" i="5"/>
  <c r="H14" i="5"/>
  <c r="G14" i="5"/>
  <c r="F14" i="5"/>
  <c r="K13" i="5"/>
  <c r="J13" i="5"/>
  <c r="I13" i="5"/>
  <c r="H13" i="5"/>
  <c r="G13" i="5"/>
  <c r="F13" i="5"/>
  <c r="K12" i="5"/>
  <c r="J12" i="5"/>
  <c r="I12" i="5"/>
  <c r="H12" i="5"/>
  <c r="G12" i="5"/>
  <c r="F12" i="5"/>
  <c r="K11" i="5"/>
  <c r="J11" i="5"/>
  <c r="I11" i="5"/>
  <c r="H11" i="5"/>
  <c r="G11" i="5"/>
  <c r="F11" i="5"/>
  <c r="K10" i="5"/>
  <c r="J10" i="5"/>
  <c r="I10" i="5"/>
  <c r="H10" i="5"/>
  <c r="G10" i="5"/>
  <c r="F10" i="5"/>
  <c r="K9" i="5"/>
  <c r="J9" i="5"/>
  <c r="I9" i="5"/>
  <c r="H9" i="5"/>
  <c r="G9" i="5"/>
  <c r="F9" i="5"/>
  <c r="K13" i="6"/>
  <c r="J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K9" i="6"/>
  <c r="J9" i="6"/>
  <c r="I9" i="6"/>
  <c r="H9" i="6"/>
  <c r="G9" i="6"/>
  <c r="F9" i="6"/>
  <c r="K17" i="7"/>
  <c r="J17" i="7"/>
  <c r="K16" i="7"/>
  <c r="J16" i="7"/>
  <c r="I16" i="7"/>
  <c r="H16" i="7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K13" i="7"/>
  <c r="J13" i="7"/>
  <c r="I13" i="7"/>
  <c r="H13" i="7"/>
  <c r="G13" i="7"/>
  <c r="F13" i="7"/>
  <c r="K12" i="7"/>
  <c r="J12" i="7"/>
  <c r="I12" i="7"/>
  <c r="H12" i="7"/>
  <c r="G12" i="7"/>
  <c r="F12" i="7"/>
  <c r="K11" i="7"/>
  <c r="J11" i="7"/>
  <c r="I11" i="7"/>
  <c r="H11" i="7"/>
  <c r="G11" i="7"/>
  <c r="F11" i="7"/>
  <c r="K10" i="7"/>
  <c r="J10" i="7"/>
  <c r="I10" i="7"/>
  <c r="H10" i="7"/>
  <c r="G10" i="7"/>
  <c r="F10" i="7"/>
  <c r="J9" i="7"/>
  <c r="I9" i="7"/>
  <c r="H9" i="7"/>
  <c r="G9" i="7"/>
  <c r="F9" i="7"/>
  <c r="K14" i="8"/>
  <c r="J14" i="8"/>
  <c r="K13" i="8"/>
  <c r="J13" i="8"/>
  <c r="I13" i="8"/>
  <c r="H13" i="8"/>
  <c r="G13" i="8"/>
  <c r="F13" i="8"/>
  <c r="K12" i="8"/>
  <c r="J12" i="8"/>
  <c r="I12" i="8"/>
  <c r="H12" i="8"/>
  <c r="G12" i="8"/>
  <c r="F12" i="8"/>
  <c r="K11" i="8"/>
  <c r="J11" i="8"/>
  <c r="I11" i="8"/>
  <c r="H11" i="8"/>
  <c r="G11" i="8"/>
  <c r="F11" i="8"/>
  <c r="K10" i="8"/>
  <c r="J10" i="8"/>
  <c r="I10" i="8"/>
  <c r="H10" i="8"/>
  <c r="G10" i="8"/>
  <c r="F10" i="8"/>
  <c r="K9" i="8"/>
  <c r="J9" i="8"/>
  <c r="I9" i="8"/>
  <c r="H9" i="8"/>
  <c r="G9" i="8"/>
  <c r="F9" i="8"/>
  <c r="H23" i="10"/>
  <c r="G23" i="10"/>
  <c r="J48" i="10"/>
  <c r="I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8" i="10"/>
  <c r="I38" i="10"/>
  <c r="H38" i="10"/>
  <c r="G38" i="10"/>
  <c r="F38" i="10"/>
  <c r="J39" i="10"/>
  <c r="I39" i="10"/>
  <c r="H39" i="10"/>
  <c r="G39" i="10"/>
  <c r="F39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3" i="10"/>
  <c r="I33" i="10"/>
  <c r="H33" i="10"/>
  <c r="G33" i="10"/>
  <c r="F33" i="10"/>
  <c r="J34" i="10"/>
  <c r="I34" i="10"/>
  <c r="H34" i="10"/>
  <c r="G34" i="10"/>
  <c r="F34" i="10"/>
  <c r="J31" i="10"/>
  <c r="I31" i="10"/>
  <c r="H31" i="10"/>
  <c r="G31" i="10"/>
  <c r="F31" i="10"/>
  <c r="J32" i="10"/>
  <c r="I32" i="10"/>
  <c r="H32" i="10"/>
  <c r="G32" i="10"/>
  <c r="F32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F11" i="10"/>
  <c r="J10" i="10"/>
  <c r="I10" i="10"/>
  <c r="H10" i="10"/>
  <c r="G10" i="10"/>
  <c r="F10" i="10"/>
  <c r="J9" i="10"/>
  <c r="I9" i="10"/>
  <c r="H9" i="10"/>
  <c r="G9" i="10"/>
  <c r="F9" i="10"/>
  <c r="H14" i="8" l="1"/>
  <c r="F16" i="3"/>
  <c r="G16" i="3"/>
  <c r="F23" i="4"/>
  <c r="G23" i="4"/>
  <c r="H23" i="4"/>
  <c r="G14" i="8"/>
  <c r="I23" i="4"/>
  <c r="K10" i="3"/>
  <c r="K9" i="7"/>
  <c r="H17" i="7" l="1"/>
  <c r="H16" i="3"/>
  <c r="I13" i="6"/>
  <c r="H13" i="6"/>
  <c r="I17" i="7"/>
  <c r="I14" i="8"/>
  <c r="I16" i="5"/>
  <c r="H16" i="5"/>
  <c r="F16" i="5"/>
  <c r="F13" i="6"/>
  <c r="F17" i="7"/>
  <c r="F14" i="8"/>
  <c r="I16" i="3"/>
  <c r="H48" i="10"/>
  <c r="XFD36" i="2"/>
  <c r="G48" i="10" l="1"/>
  <c r="F48" i="10"/>
</calcChain>
</file>

<file path=xl/sharedStrings.xml><?xml version="1.0" encoding="utf-8"?>
<sst xmlns="http://schemas.openxmlformats.org/spreadsheetml/2006/main" count="819" uniqueCount="337">
  <si>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</si>
  <si>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</si>
  <si>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</si>
  <si>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</si>
  <si>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</si>
  <si>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</si>
  <si>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</si>
  <si>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</si>
  <si>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</si>
  <si>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</si>
  <si>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</si>
  <si>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</si>
  <si>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</si>
  <si>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</si>
  <si>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</si>
  <si>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</si>
  <si>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</si>
  <si>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</si>
  <si>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</si>
  <si>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</si>
  <si>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</si>
  <si>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</si>
  <si>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</si>
  <si>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</si>
  <si>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</si>
  <si>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</si>
  <si>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</si>
  <si>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</si>
  <si>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</si>
  <si>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</si>
  <si>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</si>
  <si>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</si>
  <si>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</si>
  <si>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</si>
  <si>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</si>
  <si>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</si>
  <si>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</si>
  <si>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</si>
  <si>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</si>
  <si>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</si>
  <si>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</si>
  <si>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</si>
  <si>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</si>
  <si>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</si>
  <si>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</si>
  <si>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</si>
  <si>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</si>
  <si>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</si>
  <si>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</si>
  <si>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</si>
  <si>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</si>
  <si>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</si>
  <si>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</si>
  <si>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</si>
  <si>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</si>
  <si>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</si>
  <si>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</si>
  <si>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</si>
  <si>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</si>
  <si>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</si>
  <si>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</si>
  <si>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</si>
  <si>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</si>
  <si>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</si>
  <si>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</si>
  <si>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</si>
  <si>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</si>
  <si>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</si>
  <si>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</si>
  <si>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</si>
  <si>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</si>
  <si>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</si>
  <si>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</si>
  <si>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</si>
  <si>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</si>
  <si>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</si>
  <si>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</si>
  <si>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</si>
  <si>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</si>
  <si>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</si>
  <si>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</si>
  <si>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</si>
  <si>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</si>
  <si>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</si>
  <si>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</si>
  <si>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</si>
  <si>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</si>
  <si>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</si>
  <si>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</si>
  <si>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</si>
  <si>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</si>
  <si>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</si>
  <si>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</si>
  <si>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</si>
  <si>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</si>
  <si>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</si>
  <si>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</si>
  <si>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</si>
  <si>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</si>
  <si>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</si>
  <si>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</si>
  <si>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</si>
  <si>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</si>
  <si>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</si>
  <si>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</si>
  <si>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</si>
  <si>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</si>
  <si>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</si>
  <si>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</si>
  <si>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</si>
  <si>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</si>
  <si>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RESUMEN GENERAL</t>
  </si>
  <si>
    <t>Cifras en millones de pesos</t>
  </si>
  <si>
    <t>Concepto</t>
  </si>
  <si>
    <t>Apropiación Disponible</t>
  </si>
  <si>
    <t xml:space="preserve">% Comp.      /Aprop. Vigente </t>
  </si>
  <si>
    <t>Obligaciones</t>
  </si>
  <si>
    <t xml:space="preserve">% Oblig.        /Aprop. Vigente 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</si>
  <si>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</si>
  <si>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</si>
  <si>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</si>
  <si>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</si>
  <si>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</si>
  <si>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</si>
  <si>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 xml:space="preserve">Inversión </t>
  </si>
  <si>
    <t>Total Sector</t>
  </si>
  <si>
    <t>Entidad</t>
  </si>
  <si>
    <t>MME</t>
  </si>
  <si>
    <t>ANH</t>
  </si>
  <si>
    <t>ANM</t>
  </si>
  <si>
    <t>CREG</t>
  </si>
  <si>
    <t>IPSE</t>
  </si>
  <si>
    <t>SGC</t>
  </si>
  <si>
    <t>UPME</t>
  </si>
  <si>
    <t>TOTAL FUNCIONAMIENTO</t>
  </si>
  <si>
    <t>TOTAL INVERSIÓN</t>
  </si>
  <si>
    <t>MINISTERIO DE MINAS Y ENERGIA</t>
  </si>
  <si>
    <t xml:space="preserve">Gastos de Personal </t>
  </si>
  <si>
    <t>Total Entidad</t>
  </si>
  <si>
    <t>Subtotal Prensa</t>
  </si>
  <si>
    <t>Subtotal Jurídica</t>
  </si>
  <si>
    <t>Subtotal Planeación</t>
  </si>
  <si>
    <t>Subtotal EITI</t>
  </si>
  <si>
    <t xml:space="preserve">Total Despacho Ministro  </t>
  </si>
  <si>
    <t>Subtotal hidrocarburos</t>
  </si>
  <si>
    <t>Subtotal Energía</t>
  </si>
  <si>
    <t>Subtotal Fenoge</t>
  </si>
  <si>
    <t xml:space="preserve">Total Viceministerio Energía </t>
  </si>
  <si>
    <t xml:space="preserve">Subtotal Formalización Minera </t>
  </si>
  <si>
    <t xml:space="preserve">Subtotal Minería Empresarial </t>
  </si>
  <si>
    <t>Subtotal Explotación Ilicita</t>
  </si>
  <si>
    <t xml:space="preserve">Total Viceministerio Minas </t>
  </si>
  <si>
    <t>Subtotal BID</t>
  </si>
  <si>
    <t>Subtotal administrativos</t>
  </si>
  <si>
    <t>Total Secretaria General</t>
  </si>
  <si>
    <t>Total MME</t>
  </si>
  <si>
    <t>ANH - AGENCIA NACIONAL DE HIDROCARBUROS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</si>
  <si>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</si>
  <si>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</si>
  <si>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</si>
  <si>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</si>
  <si>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ANM - AGENCIA NACIONAL MINERA</t>
  </si>
  <si>
    <t>Gastos de Com. y Oper.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</si>
  <si>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</si>
  <si>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</si>
  <si>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</si>
  <si>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</si>
  <si>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</si>
  <si>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FORTALECIMIENTO DE LOS SERVICIOS DE LA ANM SOPORTADOS EN LAS TECNOLOGÍAS DE LA INFORMACIÓN Y LAS COMUNICACIONES  BOGOTÁ</t>
  </si>
  <si>
    <t>CREG - COMISION DE REGULACION DE ENERGIA Y GAS</t>
  </si>
  <si>
    <t>DIVULGACIÓN DE LA REGULACIÓN A LA CIUDADANÍA A NIVEL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</si>
  <si>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</si>
  <si>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</si>
  <si>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IPSE - INSTITUTO DE PLANIFICACION Y PROMOCION DE SOLUCIONES ENERGETICAS EN ZONAS NO INTERCONECTADAS</t>
  </si>
  <si>
    <t>DISEÑO Y ESTRUCTURACIÓN DE  SOLUCIONES TECNOLÓGICAS APROPIADAS DE GENERACIÓN DE ENERGÍA ELÉCTRICA EN LAS ZONAS NO INTERCONECTADAS DEL PAÍS   NACIONAL</t>
  </si>
  <si>
    <t>DESARROLLO E IMPLEMENTACIÓN DE PROYECTOS ENERGÉTICOS SOSTENIBLES EN LAS ZONAS NO INTERCONECTADAS, ZNI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</si>
  <si>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</si>
  <si>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</si>
  <si>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</si>
  <si>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</si>
  <si>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SGC -SERVICIO GEOLOGICO COLOMBIANO</t>
  </si>
  <si>
    <t>FORTALECIMIENTO DE LA INVESTIGACIÓN Y CARACTERIZACIÓN DE MATERIALES GEOLÓGICOS EN TERRITORIO  NACIONAL</t>
  </si>
  <si>
    <t>AMPLIACIÓN DEL CONOCIMIENTO DEL POTENCIAL MINERAL EN EL TERRITORIO  NACIONAL</t>
  </si>
  <si>
    <t>AMPLIACIÓN DEL CONOCIMIENTO GEOCIENTÍFICO BÁSICO DEL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</si>
  <si>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</si>
  <si>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</si>
  <si>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</si>
  <si>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</si>
  <si>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</si>
  <si>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</si>
  <si>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UPME - UNIDAD DE PLANEACION MINERO ENERGETICA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</si>
  <si>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</si>
  <si>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</si>
  <si>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</si>
  <si>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</si>
  <si>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</si>
  <si>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</si>
  <si>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</si>
  <si>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</si>
  <si>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</si>
  <si>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</si>
  <si>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</si>
  <si>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</si>
  <si>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</si>
  <si>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</si>
  <si>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</si>
  <si>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</si>
  <si>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</si>
  <si>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</si>
  <si>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</si>
  <si>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</si>
  <si>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</si>
  <si>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</si>
  <si>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</si>
  <si>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Apropiación Vigente</t>
  </si>
  <si>
    <t>MODERNIZACIÓN DE LOS SERVICIOS DE MUSEO GEOLÓGICO E INVESTIGACIONES ASOCIADAS A NIVEL NACIONAL</t>
  </si>
  <si>
    <t>Modernización de los servicios de museo geológico e investigaciones asociadas a nivel nacional</t>
  </si>
  <si>
    <t xml:space="preserve">INFORME DE EJECUCIÓN PRESUPUESTAL 
DICIEMBRE 2020 </t>
  </si>
  <si>
    <t>ASESORÍA PARA PROMOVER EL DESARROLLO SOSTENIBLE Y LA COMPETITIVIDAD DEL SECTOR MINERO NACIONAL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</si>
  <si>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</si>
  <si>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</si>
  <si>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</si>
  <si>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</si>
  <si>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</si>
  <si>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</si>
  <si>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</si>
  <si>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</si>
  <si>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</si>
  <si>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</si>
  <si>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</si>
  <si>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</si>
  <si>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</si>
  <si>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</si>
  <si>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</si>
  <si>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</si>
  <si>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</si>
  <si>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</si>
  <si>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</si>
  <si>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</si>
  <si>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</si>
  <si>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</si>
  <si>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</si>
  <si>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</si>
  <si>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</si>
  <si>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</si>
  <si>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</si>
  <si>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</si>
  <si>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</si>
  <si>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</si>
  <si>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en la gestión de conocimiento y uso compartido de información en temáticas sociales y ambientales para el sector minero energético y actores interesados en el ámbito  nacional (conexiones)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</si>
  <si>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</si>
  <si>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</si>
  <si>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</si>
  <si>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</si>
  <si>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</si>
  <si>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fortalecimiento de las capacidades tecnológicas del ministerio de minas y energía para facilitar el uso, acceso y aprovechamiento de la información minero energética a nivel nacional</t>
  </si>
  <si>
    <t>Fortalecimiento del desempeño institucional de la anm a nivel nacional</t>
  </si>
  <si>
    <t>Consolidación del sistema integral de gestión minera a nivel nacional</t>
  </si>
  <si>
    <t>Fortalecimiento de los servicios de la anm soportados en las tecnologías de la información y las comunicaciones  Bogotá</t>
  </si>
  <si>
    <t>Mejoramiento de la competitividad para el desarrollo del sector minero a nivel Nacional</t>
  </si>
  <si>
    <t>Fortalecimiento de las tecnologias de la informacion y las comunicaciones de ipse como referente de informacion para las zonas no interconectadas - ipse bogota</t>
  </si>
  <si>
    <t>FORTALECIMIENTO DEL DESEMPEÑO INSTITUCIONAL DE LA ANM A NIVEL NACIONAL</t>
  </si>
  <si>
    <t>CONSOLIDACIÓN DEL SISTEMA INTEGRAL DE GESTIÓN MINERA A NIVEL NACIONAL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</si>
  <si>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</si>
  <si>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</si>
  <si>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FORMACIÓN Y DESARROLLO DEL TALENTO HUMANO DEL SERVICIO GEOLÓGICO COLOMBIANO A NIVEL NACIONAL</t>
  </si>
  <si>
    <t>FORTALECIMIENTO  DE LA GESTIÓN DE LA INFORMACIÓN GEOCIENTÍFICA DEL BANCO DE INFORMACIÓN PETROLERA - BIP A NIVEL  NACIONAL</t>
  </si>
  <si>
    <t>MODERNIZACIÓN DEL SISTEMA DE GESTIÓN Y CONTROL DE INVENTARIOS Y ALMACÉN A NIVEL NACIONAL</t>
  </si>
  <si>
    <t>Apropiación
Vigente 2022</t>
  </si>
  <si>
    <t>Apropiación Bloqueada 2022</t>
  </si>
  <si>
    <t>Servicio a la Deuda</t>
  </si>
  <si>
    <t>Otras Cuentas Por Pagar</t>
  </si>
  <si>
    <t>Aportes al Fondo de Contingencias</t>
  </si>
  <si>
    <t xml:space="preserve"> 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</si>
  <si>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</si>
  <si>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</si>
  <si>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</si>
  <si>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</si>
  <si>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POLÍTICA PUBLICA PARA PROMOVER LA TRANSFORMACIÓN ENERGÉTICA EN AGENTES Y USUARIOS DEL TERRITORIO NACIONAL</t>
  </si>
  <si>
    <t>FORTALECIMIENTO DE LA AUTORIDAD REGULADORA PARA EL USO SEGURO DE LOS MATERIALES NUCLEARES Y RADIACTIVOS EN EL TERRITORIO   NACIONAL</t>
  </si>
  <si>
    <t>Subtotal Asuntos Regulatorios</t>
  </si>
  <si>
    <t>FORTALECIMIENTO EN LA GESTIÓN DE CONOCIMIENTO Y USO COMPARTIDO DE INFORMACIÓN EN TEMÁTICAS SOCIALES Y AMBIENTALES PARA EL SECTOR MINERO ENERGÉTICO Y ACTORES INTERESADOS EN EL ÁMBITO  NACIONAL (Conexiones)</t>
  </si>
  <si>
    <t>FORTALECIMIENTO PARA LA REDUCCIÓN DE EMISIONES DE GASES DE EFECTO INVERNADERO (GEI) QUE AFECTAN LAS ACTIVIDADES DEL SECTOR MINERO ENERGETICO EN EL ÁMBITO  NACIONAL (Cambio climatico)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</si>
  <si>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</si>
  <si>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DEL RELACIONAMIENTO TERRITORIAL PARA LA CREACION DE VALOR COMPARTIDO EN EL SECTOR MINERO ENERGETICO NACIONAL</t>
  </si>
  <si>
    <t xml:space="preserve">Subtotal ambiental </t>
  </si>
  <si>
    <t>FORTALECIMIENTO DE LA TRANSPARENCIA EN LA CADENA DE VALOR DEL SECTOR EXTRACTIVO EN COLOMBIA (INICIATIVA EITI)  NACIONAL</t>
  </si>
  <si>
    <t>DISTRIBUCIÓN DE RECURSOS A USUARIOS DE GAS COMBUSTIBLE POR RED DE ESTRATOS 1 Y 2.  NACIONAL</t>
  </si>
  <si>
    <t>APOYO A LA FINANCIACIÓN DE PROYECTOS DIRIGIDOS AL DESARROLLO DE INFRAESTRUCTURA, Y CONEXIONES PARA EL USO DEL GAS NATURAL A NIVEL  NACIONAL</t>
  </si>
  <si>
    <t>DISTRIBUCIÓN DE RECURSOS AL CONSUMO EN CILINDROS Y PROYECTOS DE INFRAESTRUCTURA DE GLP  NACIONAL</t>
  </si>
  <si>
    <t>FORTALECIMIENTO DEL CONTROL A LA COMERCIALIZACIÓN DE COMBUSTIBLES EN LOS DEPARTAMENTOS CONSIDERADOS COMO ZONAS DE FRONTERA.  NACIONAL</t>
  </si>
  <si>
    <t>DISTRIBUCIÓN DE RECURSOS PARA EL TRANSPORTE DE COMBUSTIBLES LÍQUIDOS DERIVADOS DEL PETRÓLEO ENTRE YUMBO Y LA CIUDAD DE PASTO  NARIÑO</t>
  </si>
  <si>
    <t>MEJORAMIENTO DE LA GESTIÓN DE LA INFORMACIÓN DE LA DISTRIBUCIÓN DE LOS COMBUSTIBLES LÍQUIDOS, GAS NATURAL Y GLP PARA USO VEHICULAR.  NACIONAL</t>
  </si>
  <si>
    <t>DESARROLLO DE LA GESTIÓN DE LA INFORMACIÓN EN ASUNTOS DEL SUBSECTOR HIDROCARBUROS.  NACIONAL</t>
  </si>
  <si>
    <t>SUSTITUCION DE LENA POR CILINDROS DE GLP EN HOGARES DE BAJOS RECURSOS NACIONAL</t>
  </si>
  <si>
    <t>FORTALECIMIENTO A LA GESTION DEL MONITOREO, SEGUIMIENTO Y CONTROL A LOS COMBUSTIBLES LIQUIDOS DERIVADOS DEL PETROLEO Y OTROS PRODUCTOS DE TIPO RESIDUAL DE HIDROCARBUROS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</si>
  <si>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</si>
  <si>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</si>
  <si>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</si>
  <si>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</si>
  <si>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</si>
  <si>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</si>
  <si>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</si>
  <si>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</si>
  <si>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INCREMENTO DE LA EFICIENCIA EN EL CONSUMO, USO Y GENERACIÓN DE LA ENERGÍA A NIVEL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</si>
  <si>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</si>
  <si>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</si>
  <si>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POLITICA DE LA MINERIA DE SUBSISTENCIA EN EL TERRITORIO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</si>
  <si>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</si>
  <si>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</si>
  <si>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DEL SECTOR MINERO ENERGÉTICO A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</si>
  <si>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</si>
  <si>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</si>
  <si>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</si>
  <si>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</si>
  <si>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LAS TECNOLOGÍAS DE LA INFORMACIÓN Y LAS COMUNICACIONES PARA LA TRANSFORMACIÓN DIGITAL DE LA AGENCIA NACIONAL DE HIDROCARBUROS A NIVEL   NACIONAL - [PREVIO CONCEPTO PARCIAL)</t>
  </si>
  <si>
    <t>FORTALECIMIENTO IMPLEMENTACION DEL SEGUNDO CICLO DE ARQUITECTURA EMPRESARIAL PARA EL MEJORAMIENTO EN USO, DISPONIBILIDAD Y APROVECHAMIENTO DE LA INFORMACION DE LOS PROCESOS DEL SGC  NACIONAL-[PREVIO CONCEPTO DNP]</t>
  </si>
  <si>
    <t>Distribución de recursos para el transporte de combustibles líquidos derivados del petróleo entre Yumbo y la ciudad de Pasto - Nariño</t>
  </si>
  <si>
    <t>Sustitucion de leña por cilindros de GLP en hogares de bajos recursos Nacional</t>
  </si>
  <si>
    <t>Fortalecimiento a la gestion del monitoreo, seguimiento y control a los combustibles liquidos derivados del petroleo y otros productos de tipo residual de hidrocarburos nacional</t>
  </si>
  <si>
    <t>Fortalecimiento de la politica de la mineria de subsistencia en el territorio Nacional</t>
  </si>
  <si>
    <t>Fortalecimiento para la reducción de emisiones de gases de efecto invernadero (GEI) que afectan las actividades del sector minero energético en el ámbito  nacional (cambio climático)</t>
  </si>
  <si>
    <t>Fortalecimiento del relacionamiento territorial para la creación de valor compartido en el sector minero energético nacional</t>
  </si>
  <si>
    <t>Fortalecimiento institucional del servicio geológico colombiano a nivel   nacional</t>
  </si>
  <si>
    <t>Fortalecimiento implementacion del segundo ciclo de arquitectura empresarial para el mejoramiento en uso, disponibilidad y aprovechamiento de la informacion de los procesos del sgc  nacional-[previo concepto dnp]</t>
  </si>
  <si>
    <t>Generación  de valor público a través del emprendimiento y la innovación para la UPME ubicada en  Bogotá</t>
  </si>
  <si>
    <t>TOTAL INVERSIÓN + FUNCIONAMIENTO + SERVICIO A LA DEUDA</t>
  </si>
  <si>
    <t>% Comp</t>
  </si>
  <si>
    <t xml:space="preserve">% Oblig.   </t>
  </si>
  <si>
    <t>INFORME DE EJECUCIÓN No. 077-2022 (Con Subsidios)
(Cierre de septiembre de 2022)
Generado el 03 de Octubre de 2022  09:07AM
El % de ejecución = (Oblig.  /Aprop. Vigente) * 100</t>
  </si>
  <si>
    <t>INFORME DE EJECUCIÓN PRESUPUESTAL 
Septiembre 2022 - Minenergía</t>
  </si>
  <si>
    <t>INFORME DE EJECUCIÓN PRESUPUESTAL 
Septiembre 2022 - ANH</t>
  </si>
  <si>
    <t>INFORME DE EJECUCIÓN PRESUPUESTAL 
Septiembre 2022 - ANM</t>
  </si>
  <si>
    <t>INFORME DE EJECUCIÓN PRESUPUESTAL 
Septiembre 2022 - CREG</t>
  </si>
  <si>
    <t>INFORME DE EJECUCIÓN PRESUPUESTAL 
Septiembre 2022 - IPSE</t>
  </si>
  <si>
    <t>INFORME DE EJECUCIÓN PRESUPUESTAL 
Septiembre 2022 - SGC</t>
  </si>
  <si>
    <t>INFORME DE EJECUCIÓN PRESUPUESTAL 
Septiembre 2022 -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</si>
</sst>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0.0%"/>
    <numFmt numFmtId="171" formatCode="_-* #,##0_-;\-* #,##0_-;_-* &quot;-&quot;??_-;_-@_-"/>
    <numFmt numFmtId="172" formatCode="_-* #,##0.0_-;\-* #,##0.0_-;_-* &quot;-&quot;??_-;_-@_-"/>
    <numFmt numFmtId="173" formatCode="_(&quot;$&quot;\ * #,##0.00_);_(&quot;$&quot;\ * \(#,##0.00\);_(&quot;$&quot;\ * &quot;-&quot;??_);_(@_)"/>
    <numFmt numFmtId="174" formatCode="_(&quot;$&quot;\ * #,##0_);_(&quot;$&quot;\ * \(#,##0\);_(&quot;$&quot;\ * &quot;-&quot;??_);_(@_)"/>
    <numFmt numFmtId="175" formatCode="#,##0_ ;\-#,##0\ "/>
    <numFmt numFmtId="176" formatCode="_(* #,##0_);_(* \(#,##0\);_(* &quot;-&quot;??_);_(@_)"/>
    <numFmt numFmtId="177" formatCode="#,##0.0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indexed="64"/>
      </patternFill>
    </fill>
  </fills>
  <borders count="38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34998626667073579"/>
      </right>
      <top style="hair">
        <color theme="0" tint="-0.24994659260841701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34998626667073579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0" tint="-0.34998626667073579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hair">
        <color theme="0" tint="-0.24994659260841701"/>
      </bottom>
      <diagonal/>
    </border>
    <border>
      <left/>
      <right style="hair">
        <color theme="1" tint="0.499984740745262"/>
      </right>
      <top style="hair">
        <color theme="0" tint="-0.24994659260841701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4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center" textRotation="90"/>
    </xf>
    <xf numFmtId="0" fontId="21" fillId="0" borderId="0" xfId="1" applyFont="1" applyFill="1" applyBorder="1" applyAlignment="1">
      <alignment horizontal="center" textRotation="90"/>
    </xf>
    <xf numFmtId="0" fontId="22" fillId="0" borderId="0" xfId="1" applyFont="1" applyFill="1" applyBorder="1" applyAlignment="1">
      <alignment vertical="top" wrapText="1"/>
    </xf>
    <xf numFmtId="171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1" fillId="0" borderId="0" xfId="1" applyFont="1" applyBorder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 applyBorder="1"/>
    <xf numFmtId="0" fontId="21" fillId="0" borderId="0" xfId="1" applyFont="1" applyFill="1"/>
    <xf numFmtId="0" fontId="21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Fill="1" applyBorder="1" applyAlignment="1">
      <alignment horizontal="justify" vertical="center" wrapText="1"/>
    </xf>
    <xf numFmtId="0" fontId="21" fillId="0" borderId="0" xfId="1" applyFont="1" applyAlignment="1">
      <alignment vertical="center"/>
    </xf>
    <xf numFmtId="171" fontId="26" fillId="0" borderId="0" xfId="7" applyNumberFormat="1" applyFont="1" applyFill="1" applyBorder="1" applyAlignment="1">
      <alignment horizontal="justify" vertical="center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7" fillId="4" borderId="0" xfId="1" applyFont="1" applyFill="1" applyBorder="1" applyAlignment="1">
      <alignment horizontal="center" vertical="center" textRotation="90" wrapText="1"/>
    </xf>
    <xf numFmtId="0" fontId="28" fillId="4" borderId="0" xfId="1" applyFont="1" applyFill="1" applyBorder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Border="1" applyAlignment="1">
      <alignment vertical="top" wrapText="1"/>
    </xf>
    <xf numFmtId="171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171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0" fontId="23" fillId="0" borderId="0" xfId="0" applyFont="1"/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Border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0" fontId="19" fillId="0" borderId="0" xfId="0" applyFont="1" applyBorder="1"/>
    <xf numFmtId="0" fontId="29" fillId="0" borderId="0" xfId="0" applyFont="1" applyBorder="1" applyAlignment="1">
      <alignment horizontal="center" textRotation="90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6" fillId="0" borderId="0" xfId="1" applyFont="1" applyFill="1" applyBorder="1" applyAlignment="1">
      <alignment horizontal="left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1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Border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1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0" fontId="26" fillId="0" borderId="0" xfId="1" applyFont="1"/>
    <xf numFmtId="0" fontId="31" fillId="4" borderId="0" xfId="1" applyFont="1" applyFill="1" applyAlignment="1">
      <alignment horizontal="center" vertical="center" wrapText="1"/>
    </xf>
    <xf numFmtId="43" fontId="26" fillId="0" borderId="17" xfId="7" applyFont="1" applyFill="1" applyBorder="1" applyAlignment="1">
      <alignment horizontal="center" vertical="center"/>
    </xf>
    <xf numFmtId="167" fontId="23" fillId="2" borderId="0" xfId="0" applyNumberFormat="1" applyFont="1" applyFill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6" fillId="0" borderId="7" xfId="1" applyFont="1" applyBorder="1" applyAlignment="1">
      <alignment horizontal="justify" vertical="center" wrapText="1"/>
    </xf>
    <xf numFmtId="0" fontId="26" fillId="0" borderId="8" xfId="1" applyFont="1" applyBorder="1" applyAlignment="1">
      <alignment horizontal="justify" vertical="center" wrapText="1"/>
    </xf>
    <xf numFmtId="0" fontId="26" fillId="0" borderId="3" xfId="1" applyFont="1" applyBorder="1" applyAlignment="1">
      <alignment horizontal="justify" vertical="center" wrapText="1"/>
    </xf>
    <xf numFmtId="0" fontId="26" fillId="0" borderId="4" xfId="1" applyFont="1" applyBorder="1" applyAlignment="1">
      <alignment horizontal="justify" vertical="center" wrapText="1"/>
    </xf>
    <xf numFmtId="0" fontId="26" fillId="0" borderId="6" xfId="1" applyFont="1" applyBorder="1" applyAlignment="1">
      <alignment horizontal="justify" vertical="center" wrapText="1"/>
    </xf>
    <xf numFmtId="0" fontId="26" fillId="0" borderId="5" xfId="1" applyFont="1" applyBorder="1" applyAlignment="1">
      <alignment horizontal="justify" vertical="center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0" xfId="1" applyFont="1" applyFill="1" applyAlignment="1">
      <alignment vertical="center" textRotation="90"/>
    </xf>
    <xf numFmtId="0" fontId="26" fillId="3" borderId="0" xfId="1" applyFont="1" applyFill="1" applyAlignment="1">
      <alignment vertical="center" textRotation="90" wrapText="1"/>
    </xf>
    <xf numFmtId="0" fontId="27" fillId="4" borderId="0" xfId="1" applyFont="1" applyFill="1" applyAlignment="1">
      <alignment horizontal="center" vertical="center" textRotation="90" wrapText="1"/>
    </xf>
    <xf numFmtId="0" fontId="28" fillId="4" borderId="0" xfId="1" applyFont="1" applyFill="1" applyAlignment="1">
      <alignment horizontal="center" vertical="center" textRotation="90" wrapText="1"/>
    </xf>
    <xf numFmtId="0" fontId="18" fillId="4" borderId="0" xfId="1" applyFont="1" applyFill="1" applyAlignment="1">
      <alignment horizontal="center" vertical="center" wrapText="1"/>
    </xf>
    <xf numFmtId="172" fontId="18" fillId="4" borderId="17" xfId="7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71" fontId="26" fillId="0" borderId="18" xfId="7" applyNumberFormat="1" applyFont="1" applyFill="1" applyBorder="1" applyAlignment="1">
      <alignment horizontal="justify" vertical="center" wrapText="1"/>
    </xf>
    <xf numFmtId="171" fontId="26" fillId="0" borderId="7" xfId="7" applyNumberFormat="1" applyFont="1" applyFill="1" applyBorder="1" applyAlignment="1">
      <alignment horizontal="justify" vertical="center" wrapText="1"/>
    </xf>
    <xf numFmtId="167" fontId="23" fillId="2" borderId="7" xfId="0" applyNumberFormat="1" applyFont="1" applyFill="1" applyBorder="1" applyAlignment="1">
      <alignment vertical="center"/>
    </xf>
    <xf numFmtId="167" fontId="23" fillId="2" borderId="18" xfId="0" applyNumberFormat="1" applyFont="1" applyFill="1" applyBorder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0" fontId="34" fillId="0" borderId="0" xfId="0" applyFont="1"/>
    <xf numFmtId="0" fontId="35" fillId="2" borderId="0" xfId="1" applyFont="1" applyFill="1" applyAlignment="1">
      <alignment wrapText="1"/>
    </xf>
    <xf numFmtId="0" fontId="33" fillId="6" borderId="21" xfId="1" applyFont="1" applyFill="1" applyBorder="1" applyAlignment="1">
      <alignment horizontal="center" vertical="center" wrapText="1"/>
    </xf>
    <xf numFmtId="0" fontId="33" fillId="6" borderId="10" xfId="1" applyFont="1" applyFill="1" applyBorder="1" applyAlignment="1">
      <alignment horizontal="center" vertical="center" wrapText="1"/>
    </xf>
    <xf numFmtId="0" fontId="33" fillId="6" borderId="9" xfId="1" applyFont="1" applyFill="1" applyBorder="1" applyAlignment="1">
      <alignment horizontal="center" vertical="center" wrapText="1"/>
    </xf>
    <xf numFmtId="164" fontId="33" fillId="6" borderId="9" xfId="2" applyFont="1" applyFill="1" applyBorder="1" applyAlignment="1">
      <alignment horizontal="center" vertical="center" wrapText="1"/>
    </xf>
    <xf numFmtId="170" fontId="33" fillId="6" borderId="9" xfId="8" applyNumberFormat="1" applyFont="1" applyFill="1" applyBorder="1" applyAlignment="1">
      <alignment horizontal="center" vertical="center" wrapText="1"/>
    </xf>
    <xf numFmtId="169" fontId="33" fillId="6" borderId="9" xfId="9" applyFont="1" applyFill="1" applyBorder="1" applyAlignment="1">
      <alignment horizontal="center" vertical="center" wrapText="1"/>
    </xf>
    <xf numFmtId="0" fontId="35" fillId="0" borderId="21" xfId="1" applyFont="1" applyBorder="1" applyAlignment="1">
      <alignment horizontal="center" vertical="center"/>
    </xf>
    <xf numFmtId="0" fontId="35" fillId="0" borderId="10" xfId="1" applyFont="1" applyBorder="1" applyAlignment="1">
      <alignment horizontal="center" vertical="center" wrapText="1"/>
    </xf>
    <xf numFmtId="169" fontId="35" fillId="0" borderId="9" xfId="9" applyFont="1" applyBorder="1" applyAlignment="1">
      <alignment horizontal="center" vertical="center"/>
    </xf>
    <xf numFmtId="170" fontId="35" fillId="0" borderId="9" xfId="8" applyNumberFormat="1" applyFont="1" applyFill="1" applyBorder="1" applyAlignment="1">
      <alignment horizontal="center" vertical="center" wrapText="1"/>
    </xf>
    <xf numFmtId="170" fontId="35" fillId="0" borderId="9" xfId="8" applyNumberFormat="1" applyFont="1" applyFill="1" applyBorder="1" applyAlignment="1">
      <alignment horizontal="center" vertical="center"/>
    </xf>
    <xf numFmtId="169" fontId="35" fillId="0" borderId="9" xfId="9" applyFont="1" applyFill="1" applyBorder="1" applyAlignment="1">
      <alignment horizontal="center" vertical="center"/>
    </xf>
    <xf numFmtId="0" fontId="35" fillId="0" borderId="21" xfId="1" applyFont="1" applyBorder="1" applyAlignment="1">
      <alignment horizontal="center" vertical="center" wrapText="1"/>
    </xf>
    <xf numFmtId="169" fontId="33" fillId="6" borderId="9" xfId="9" applyFont="1" applyFill="1" applyBorder="1" applyAlignment="1">
      <alignment horizontal="center" vertical="center"/>
    </xf>
    <xf numFmtId="0" fontId="33" fillId="6" borderId="9" xfId="8" applyNumberFormat="1" applyFont="1" applyFill="1" applyBorder="1" applyAlignment="1">
      <alignment horizontal="center" vertical="center"/>
    </xf>
    <xf numFmtId="170" fontId="33" fillId="6" borderId="9" xfId="8" applyNumberFormat="1" applyFont="1" applyFill="1" applyBorder="1" applyAlignment="1">
      <alignment horizontal="center" vertical="center"/>
    </xf>
    <xf numFmtId="169" fontId="35" fillId="2" borderId="9" xfId="9" applyFont="1" applyFill="1" applyBorder="1" applyAlignment="1">
      <alignment horizontal="center" vertical="center"/>
    </xf>
    <xf numFmtId="0" fontId="2" fillId="2" borderId="0" xfId="1" applyFont="1" applyFill="1"/>
    <xf numFmtId="3" fontId="2" fillId="2" borderId="0" xfId="1" applyNumberFormat="1" applyFont="1" applyFill="1"/>
    <xf numFmtId="169" fontId="2" fillId="2" borderId="0" xfId="1" applyNumberFormat="1" applyFont="1" applyFill="1"/>
    <xf numFmtId="170" fontId="2" fillId="2" borderId="0" xfId="8" applyNumberFormat="1" applyFont="1" applyFill="1"/>
    <xf numFmtId="0" fontId="35" fillId="2" borderId="0" xfId="1" applyFont="1" applyFill="1"/>
    <xf numFmtId="9" fontId="35" fillId="0" borderId="9" xfId="8" applyFont="1" applyFill="1" applyBorder="1" applyAlignment="1">
      <alignment horizontal="center" vertical="center"/>
    </xf>
    <xf numFmtId="3" fontId="36" fillId="2" borderId="0" xfId="1" applyNumberFormat="1" applyFont="1" applyFill="1"/>
    <xf numFmtId="170" fontId="36" fillId="2" borderId="0" xfId="8" applyNumberFormat="1" applyFont="1" applyFill="1"/>
    <xf numFmtId="174" fontId="35" fillId="0" borderId="9" xfId="11" applyNumberFormat="1" applyFont="1" applyFill="1" applyBorder="1" applyAlignment="1">
      <alignment horizontal="center" vertical="center"/>
    </xf>
    <xf numFmtId="174" fontId="35" fillId="2" borderId="9" xfId="11" applyNumberFormat="1" applyFont="1" applyFill="1" applyBorder="1" applyAlignment="1">
      <alignment horizontal="center" vertical="center"/>
    </xf>
    <xf numFmtId="174" fontId="35" fillId="0" borderId="9" xfId="11" applyNumberFormat="1" applyFont="1" applyBorder="1" applyAlignment="1">
      <alignment horizontal="center" vertical="center"/>
    </xf>
    <xf numFmtId="174" fontId="33" fillId="6" borderId="9" xfId="11" applyNumberFormat="1" applyFont="1" applyFill="1" applyBorder="1" applyAlignment="1">
      <alignment horizontal="center" vertical="center"/>
    </xf>
    <xf numFmtId="0" fontId="37" fillId="2" borderId="0" xfId="1" applyFont="1" applyFill="1"/>
    <xf numFmtId="3" fontId="38" fillId="2" borderId="0" xfId="1" applyNumberFormat="1" applyFont="1" applyFill="1"/>
    <xf numFmtId="0" fontId="35" fillId="0" borderId="9" xfId="8" applyNumberFormat="1" applyFont="1" applyFill="1" applyBorder="1" applyAlignment="1">
      <alignment horizontal="center" vertical="center" wrapText="1"/>
    </xf>
    <xf numFmtId="0" fontId="35" fillId="2" borderId="0" xfId="1" applyFont="1" applyFill="1" applyAlignment="1">
      <alignment horizontal="center" vertical="center"/>
    </xf>
    <xf numFmtId="175" fontId="35" fillId="2" borderId="0" xfId="2" applyNumberFormat="1" applyFont="1" applyFill="1" applyBorder="1" applyAlignment="1">
      <alignment horizontal="center" vertical="center"/>
    </xf>
    <xf numFmtId="170" fontId="35" fillId="2" borderId="0" xfId="8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justify" vertical="center"/>
    </xf>
    <xf numFmtId="0" fontId="2" fillId="0" borderId="9" xfId="1" applyFont="1" applyBorder="1" applyAlignment="1">
      <alignment horizontal="justify" vertical="center"/>
    </xf>
    <xf numFmtId="169" fontId="2" fillId="0" borderId="9" xfId="9" applyFont="1" applyFill="1" applyBorder="1" applyAlignment="1">
      <alignment horizontal="center" vertical="center"/>
    </xf>
    <xf numFmtId="169" fontId="2" fillId="0" borderId="9" xfId="9" applyFont="1" applyFill="1" applyBorder="1" applyAlignment="1">
      <alignment vertical="center"/>
    </xf>
    <xf numFmtId="170" fontId="2" fillId="0" borderId="9" xfId="8" applyNumberFormat="1" applyFont="1" applyFill="1" applyBorder="1" applyAlignment="1">
      <alignment horizontal="center" vertical="center" wrapText="1"/>
    </xf>
    <xf numFmtId="169" fontId="2" fillId="2" borderId="9" xfId="9" applyFont="1" applyFill="1" applyBorder="1" applyAlignment="1">
      <alignment vertical="center"/>
    </xf>
    <xf numFmtId="170" fontId="2" fillId="0" borderId="9" xfId="8" applyNumberFormat="1" applyFont="1" applyFill="1" applyBorder="1" applyAlignment="1">
      <alignment horizontal="center" vertical="center"/>
    </xf>
    <xf numFmtId="169" fontId="33" fillId="6" borderId="9" xfId="9" applyFont="1" applyFill="1" applyBorder="1" applyAlignment="1">
      <alignment vertical="center"/>
    </xf>
    <xf numFmtId="170" fontId="33" fillId="6" borderId="9" xfId="8" applyNumberFormat="1" applyFont="1" applyFill="1" applyBorder="1" applyAlignment="1">
      <alignment vertical="center"/>
    </xf>
    <xf numFmtId="0" fontId="33" fillId="6" borderId="11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justify" vertical="center" wrapText="1"/>
    </xf>
    <xf numFmtId="169" fontId="2" fillId="2" borderId="9" xfId="9" applyFont="1" applyFill="1" applyBorder="1" applyAlignment="1">
      <alignment horizontal="center" vertical="center"/>
    </xf>
    <xf numFmtId="0" fontId="2" fillId="0" borderId="11" xfId="1" applyFont="1" applyBorder="1" applyAlignment="1">
      <alignment horizontal="justify" vertical="center" wrapText="1"/>
    </xf>
    <xf numFmtId="0" fontId="2" fillId="0" borderId="13" xfId="1" applyFont="1" applyBorder="1" applyAlignment="1">
      <alignment horizontal="justify" vertical="center" wrapText="1"/>
    </xf>
    <xf numFmtId="169" fontId="2" fillId="0" borderId="12" xfId="9" applyFont="1" applyFill="1" applyBorder="1" applyAlignment="1">
      <alignment horizontal="center" vertical="center"/>
    </xf>
    <xf numFmtId="169" fontId="2" fillId="2" borderId="12" xfId="9" applyFont="1" applyFill="1" applyBorder="1" applyAlignment="1">
      <alignment horizontal="center" vertical="center"/>
    </xf>
    <xf numFmtId="170" fontId="2" fillId="0" borderId="12" xfId="8" applyNumberFormat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justify" vertical="center"/>
    </xf>
    <xf numFmtId="169" fontId="2" fillId="0" borderId="11" xfId="9" applyFont="1" applyFill="1" applyBorder="1" applyAlignment="1">
      <alignment horizontal="center" vertical="center"/>
    </xf>
    <xf numFmtId="170" fontId="2" fillId="0" borderId="11" xfId="8" applyNumberFormat="1" applyFont="1" applyFill="1" applyBorder="1" applyAlignment="1">
      <alignment horizontal="center" vertical="center"/>
    </xf>
    <xf numFmtId="169" fontId="2" fillId="0" borderId="11" xfId="9" applyFont="1" applyBorder="1" applyAlignment="1">
      <alignment horizontal="center" vertical="center"/>
    </xf>
    <xf numFmtId="169" fontId="2" fillId="0" borderId="9" xfId="9" applyFont="1" applyBorder="1" applyAlignment="1">
      <alignment horizontal="center" vertical="center"/>
    </xf>
    <xf numFmtId="169" fontId="2" fillId="0" borderId="9" xfId="9" applyFont="1" applyBorder="1" applyAlignment="1">
      <alignment vertical="center"/>
    </xf>
    <xf numFmtId="169" fontId="2" fillId="0" borderId="13" xfId="9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justify" vertical="center" wrapText="1"/>
    </xf>
    <xf numFmtId="169" fontId="2" fillId="0" borderId="12" xfId="9" applyFont="1" applyBorder="1" applyAlignment="1">
      <alignment horizontal="center" vertical="center"/>
    </xf>
    <xf numFmtId="0" fontId="33" fillId="6" borderId="9" xfId="1" applyFont="1" applyFill="1" applyBorder="1" applyAlignment="1">
      <alignment horizontal="center" vertical="center"/>
    </xf>
    <xf numFmtId="169" fontId="2" fillId="0" borderId="12" xfId="9" applyFont="1" applyFill="1" applyBorder="1" applyAlignment="1">
      <alignment vertical="center"/>
    </xf>
    <xf numFmtId="169" fontId="2" fillId="0" borderId="12" xfId="9" applyFont="1" applyBorder="1" applyAlignment="1">
      <alignment vertical="center"/>
    </xf>
    <xf numFmtId="169" fontId="2" fillId="2" borderId="11" xfId="9" applyFont="1" applyFill="1" applyBorder="1" applyAlignment="1">
      <alignment horizontal="center" vertical="center"/>
    </xf>
    <xf numFmtId="0" fontId="36" fillId="2" borderId="0" xfId="5" applyFont="1" applyFill="1" applyAlignment="1">
      <alignment horizontal="right" vertical="center" wrapText="1" readingOrder="1"/>
    </xf>
    <xf numFmtId="0" fontId="35" fillId="0" borderId="9" xfId="1" applyFont="1" applyBorder="1" applyAlignment="1">
      <alignment horizontal="center" vertical="center"/>
    </xf>
    <xf numFmtId="0" fontId="35" fillId="0" borderId="9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justify" vertical="center"/>
    </xf>
    <xf numFmtId="0" fontId="2" fillId="0" borderId="15" xfId="1" applyFont="1" applyBorder="1" applyAlignment="1">
      <alignment horizontal="justify" vertical="center"/>
    </xf>
    <xf numFmtId="0" fontId="2" fillId="0" borderId="16" xfId="1" applyFont="1" applyBorder="1" applyAlignment="1">
      <alignment horizontal="justify" vertical="center"/>
    </xf>
    <xf numFmtId="169" fontId="2" fillId="2" borderId="13" xfId="9" applyFont="1" applyFill="1" applyBorder="1" applyAlignment="1">
      <alignment horizontal="center" vertical="center"/>
    </xf>
    <xf numFmtId="169" fontId="33" fillId="7" borderId="9" xfId="9" applyFont="1" applyFill="1" applyBorder="1" applyAlignment="1">
      <alignment horizontal="center" vertical="center"/>
    </xf>
    <xf numFmtId="170" fontId="33" fillId="7" borderId="9" xfId="8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justify" vertical="center"/>
    </xf>
    <xf numFmtId="0" fontId="2" fillId="2" borderId="9" xfId="1" applyFont="1" applyFill="1" applyBorder="1" applyAlignment="1">
      <alignment horizontal="justify" vertical="center"/>
    </xf>
    <xf numFmtId="0" fontId="2" fillId="2" borderId="13" xfId="1" applyFont="1" applyFill="1" applyBorder="1" applyAlignment="1">
      <alignment horizontal="justify" vertical="center"/>
    </xf>
    <xf numFmtId="169" fontId="2" fillId="0" borderId="13" xfId="9" applyFont="1" applyBorder="1" applyAlignment="1">
      <alignment horizontal="center" vertical="center"/>
    </xf>
    <xf numFmtId="170" fontId="2" fillId="2" borderId="0" xfId="8" applyNumberFormat="1" applyFont="1" applyFill="1" applyBorder="1"/>
    <xf numFmtId="176" fontId="2" fillId="2" borderId="0" xfId="10" applyNumberFormat="1" applyFont="1" applyFill="1"/>
    <xf numFmtId="0" fontId="2" fillId="2" borderId="9" xfId="1" applyFont="1" applyFill="1" applyBorder="1" applyAlignment="1">
      <alignment horizontal="justify" vertical="center" wrapText="1"/>
    </xf>
    <xf numFmtId="0" fontId="33" fillId="2" borderId="0" xfId="1" applyFont="1" applyFill="1" applyAlignment="1">
      <alignment horizontal="center" vertical="center" wrapText="1"/>
    </xf>
    <xf numFmtId="169" fontId="33" fillId="2" borderId="0" xfId="9" applyFont="1" applyFill="1" applyBorder="1" applyAlignment="1">
      <alignment horizontal="center" vertical="center"/>
    </xf>
    <xf numFmtId="170" fontId="33" fillId="2" borderId="0" xfId="8" applyNumberFormat="1" applyFont="1" applyFill="1" applyBorder="1" applyAlignment="1">
      <alignment horizontal="center" vertical="center" wrapText="1"/>
    </xf>
    <xf numFmtId="170" fontId="33" fillId="2" borderId="0" xfId="8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justify" vertical="center" wrapText="1"/>
    </xf>
    <xf numFmtId="0" fontId="2" fillId="2" borderId="13" xfId="1" applyFont="1" applyFill="1" applyBorder="1" applyAlignment="1">
      <alignment horizontal="justify" vertical="center" wrapText="1"/>
    </xf>
    <xf numFmtId="177" fontId="2" fillId="2" borderId="0" xfId="1" applyNumberFormat="1" applyFont="1" applyFill="1"/>
    <xf numFmtId="0" fontId="2" fillId="0" borderId="9" xfId="1" applyFont="1" applyBorder="1" applyAlignment="1">
      <alignment horizontal="left" vertical="center" wrapText="1"/>
    </xf>
    <xf numFmtId="0" fontId="26" fillId="0" borderId="0" xfId="1" applyFont="1" applyBorder="1" applyAlignment="1">
      <alignment horizontal="justify" vertical="center" wrapText="1"/>
    </xf>
    <xf numFmtId="0" fontId="26" fillId="0" borderId="24" xfId="1" applyFont="1" applyBorder="1" applyAlignment="1">
      <alignment horizontal="justify" vertical="center" wrapText="1"/>
    </xf>
    <xf numFmtId="171" fontId="26" fillId="0" borderId="24" xfId="7" applyNumberFormat="1" applyFont="1" applyFill="1" applyBorder="1" applyAlignment="1">
      <alignment horizontal="justify" vertical="center" wrapText="1"/>
    </xf>
    <xf numFmtId="0" fontId="26" fillId="0" borderId="26" xfId="1" applyFont="1" applyBorder="1" applyAlignment="1">
      <alignment horizontal="justify" vertical="center" wrapText="1"/>
    </xf>
    <xf numFmtId="171" fontId="26" fillId="0" borderId="26" xfId="7" applyNumberFormat="1" applyFont="1" applyFill="1" applyBorder="1" applyAlignment="1">
      <alignment horizontal="justify" vertical="center" wrapText="1"/>
    </xf>
    <xf numFmtId="0" fontId="26" fillId="2" borderId="31" xfId="1" applyFont="1" applyFill="1" applyBorder="1" applyAlignment="1">
      <alignment horizontal="justify" vertical="center" wrapText="1"/>
    </xf>
    <xf numFmtId="171" fontId="26" fillId="2" borderId="31" xfId="7" applyNumberFormat="1" applyFont="1" applyFill="1" applyBorder="1" applyAlignment="1">
      <alignment horizontal="justify" vertical="center" wrapText="1"/>
    </xf>
    <xf numFmtId="167" fontId="23" fillId="2" borderId="33" xfId="0" applyNumberFormat="1" applyFont="1" applyFill="1" applyBorder="1" applyAlignment="1">
      <alignment vertical="center"/>
    </xf>
    <xf numFmtId="167" fontId="23" fillId="2" borderId="34" xfId="0" applyNumberFormat="1" applyFont="1" applyFill="1" applyBorder="1" applyAlignment="1">
      <alignment vertical="center"/>
    </xf>
    <xf numFmtId="167" fontId="23" fillId="2" borderId="35" xfId="0" applyNumberFormat="1" applyFont="1" applyFill="1" applyBorder="1" applyAlignment="1">
      <alignment vertical="center"/>
    </xf>
    <xf numFmtId="167" fontId="23" fillId="2" borderId="36" xfId="0" applyNumberFormat="1" applyFont="1" applyFill="1" applyBorder="1" applyAlignment="1">
      <alignment vertical="center"/>
    </xf>
    <xf numFmtId="167" fontId="23" fillId="2" borderId="37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justify" vertical="center"/>
    </xf>
    <xf numFmtId="0" fontId="2" fillId="0" borderId="9" xfId="1" applyFont="1" applyFill="1" applyBorder="1" applyAlignment="1">
      <alignment horizontal="justify" vertical="center"/>
    </xf>
    <xf numFmtId="0" fontId="2" fillId="0" borderId="13" xfId="1" applyFont="1" applyFill="1" applyBorder="1" applyAlignment="1">
      <alignment horizontal="justify" vertical="center"/>
    </xf>
    <xf numFmtId="10" fontId="2" fillId="0" borderId="11" xfId="8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justify"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2" fillId="0" borderId="9" xfId="1" applyFont="1" applyFill="1" applyBorder="1" applyAlignment="1">
      <alignment horizontal="justify" vertical="center" wrapText="1"/>
    </xf>
    <xf numFmtId="0" fontId="2" fillId="0" borderId="13" xfId="1" applyFont="1" applyFill="1" applyBorder="1" applyAlignment="1">
      <alignment horizontal="justify" vertical="center" wrapText="1"/>
    </xf>
    <xf numFmtId="0" fontId="31" fillId="4" borderId="0" xfId="1" applyFont="1" applyFill="1" applyAlignment="1">
      <alignment horizontal="center" vertical="center" wrapText="1"/>
    </xf>
    <xf numFmtId="169" fontId="2" fillId="0" borderId="9" xfId="9" applyNumberFormat="1" applyFont="1" applyBorder="1" applyAlignment="1">
      <alignment horizontal="center" vertical="center"/>
    </xf>
    <xf numFmtId="169" fontId="33" fillId="6" borderId="9" xfId="9" applyNumberFormat="1" applyFont="1" applyFill="1" applyBorder="1" applyAlignment="1">
      <alignment horizontal="center" vertical="center"/>
    </xf>
    <xf numFmtId="171" fontId="21" fillId="0" borderId="0" xfId="7" applyNumberFormat="1" applyFont="1" applyFill="1" applyBorder="1" applyAlignment="1">
      <alignment vertical="center"/>
    </xf>
    <xf numFmtId="171" fontId="31" fillId="4" borderId="0" xfId="7" applyNumberFormat="1" applyFont="1" applyFill="1" applyBorder="1" applyAlignment="1">
      <alignment vertical="center" wrapText="1"/>
    </xf>
    <xf numFmtId="171" fontId="26" fillId="2" borderId="32" xfId="7" applyNumberFormat="1" applyFont="1" applyFill="1" applyBorder="1" applyAlignment="1">
      <alignment vertical="center" wrapText="1"/>
    </xf>
    <xf numFmtId="171" fontId="26" fillId="0" borderId="22" xfId="7" applyNumberFormat="1" applyFont="1" applyFill="1" applyBorder="1" applyAlignment="1">
      <alignment vertical="center" wrapText="1"/>
    </xf>
    <xf numFmtId="171" fontId="26" fillId="0" borderId="23" xfId="7" applyNumberFormat="1" applyFont="1" applyFill="1" applyBorder="1" applyAlignment="1">
      <alignment vertical="center" wrapText="1"/>
    </xf>
    <xf numFmtId="171" fontId="26" fillId="0" borderId="25" xfId="7" applyNumberFormat="1" applyFont="1" applyFill="1" applyBorder="1" applyAlignment="1">
      <alignment vertical="center" wrapText="1"/>
    </xf>
    <xf numFmtId="171" fontId="26" fillId="0" borderId="27" xfId="7" applyNumberFormat="1" applyFont="1" applyFill="1" applyBorder="1" applyAlignment="1">
      <alignment vertical="center" wrapText="1"/>
    </xf>
    <xf numFmtId="171" fontId="26" fillId="0" borderId="0" xfId="7" applyNumberFormat="1" applyFont="1" applyFill="1" applyBorder="1" applyAlignment="1">
      <alignment vertical="center" wrapText="1"/>
    </xf>
    <xf numFmtId="171" fontId="26" fillId="0" borderId="7" xfId="7" applyNumberFormat="1" applyFont="1" applyFill="1" applyBorder="1" applyAlignment="1">
      <alignment vertical="center" wrapText="1"/>
    </xf>
    <xf numFmtId="171" fontId="26" fillId="0" borderId="18" xfId="7" applyNumberFormat="1" applyFont="1" applyFill="1" applyBorder="1" applyAlignment="1">
      <alignment vertical="center" wrapText="1"/>
    </xf>
    <xf numFmtId="171" fontId="18" fillId="4" borderId="0" xfId="7" applyNumberFormat="1" applyFont="1" applyFill="1" applyBorder="1" applyAlignment="1">
      <alignment vertical="center"/>
    </xf>
    <xf numFmtId="171" fontId="23" fillId="0" borderId="0" xfId="7" applyNumberFormat="1" applyFont="1" applyBorder="1" applyAlignment="1">
      <alignment vertical="center"/>
    </xf>
    <xf numFmtId="171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2" borderId="31" xfId="0" applyNumberFormat="1" applyFont="1" applyFill="1" applyBorder="1" applyAlignment="1">
      <alignment horizontal="center" vertical="center"/>
    </xf>
    <xf numFmtId="167" fontId="23" fillId="2" borderId="0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167" fontId="23" fillId="2" borderId="24" xfId="0" applyNumberFormat="1" applyFont="1" applyFill="1" applyBorder="1" applyAlignment="1">
      <alignment horizontal="center" vertical="center"/>
    </xf>
    <xf numFmtId="167" fontId="23" fillId="2" borderId="26" xfId="0" applyNumberFormat="1" applyFont="1" applyFill="1" applyBorder="1" applyAlignment="1">
      <alignment horizontal="center" vertical="center"/>
    </xf>
    <xf numFmtId="168" fontId="23" fillId="2" borderId="17" xfId="0" applyNumberFormat="1" applyFont="1" applyFill="1" applyBorder="1" applyAlignment="1">
      <alignment horizontal="center" vertical="center"/>
    </xf>
    <xf numFmtId="167" fontId="23" fillId="2" borderId="19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167" fontId="23" fillId="2" borderId="20" xfId="0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44" fontId="34" fillId="0" borderId="0" xfId="12" applyFont="1"/>
    <xf numFmtId="44" fontId="34" fillId="0" borderId="0" xfId="0" applyNumberFormat="1" applyFont="1"/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28" xfId="1" applyFont="1" applyFill="1" applyBorder="1" applyAlignment="1">
      <alignment horizontal="center" vertical="center" textRotation="90" wrapText="1"/>
    </xf>
    <xf numFmtId="0" fontId="27" fillId="5" borderId="29" xfId="1" applyFont="1" applyFill="1" applyBorder="1" applyAlignment="1">
      <alignment horizontal="center" vertical="center" textRotation="90" wrapText="1"/>
    </xf>
    <xf numFmtId="0" fontId="27" fillId="5" borderId="30" xfId="1" applyFont="1" applyFill="1" applyBorder="1" applyAlignment="1">
      <alignment horizontal="center" vertical="center" textRotation="90" wrapText="1"/>
    </xf>
    <xf numFmtId="0" fontId="26" fillId="3" borderId="31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24" xfId="1" applyFont="1" applyFill="1" applyBorder="1" applyAlignment="1">
      <alignment horizontal="center" vertical="center" textRotation="90" wrapText="1"/>
    </xf>
    <xf numFmtId="0" fontId="26" fillId="3" borderId="26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6" fillId="3" borderId="5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31" fillId="4" borderId="0" xfId="1" applyFont="1" applyFill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171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35" fillId="2" borderId="0" xfId="1" applyFont="1" applyFill="1" applyAlignment="1">
      <alignment horizontal="center" vertical="center"/>
    </xf>
    <xf numFmtId="0" fontId="33" fillId="6" borderId="0" xfId="1" applyFont="1" applyFill="1" applyAlignment="1">
      <alignment horizontal="center" vertical="top" wrapText="1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</cellXfs>
  <cellStyles count="13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10" xr:uid="{1B4FD551-A83E-4FB1-9DE2-8CEB89C722FB}"/>
    <cellStyle name="Moneda" xfId="12" builtinId="4"/>
    <cellStyle name="Moneda [0] 2" xfId="9" xr:uid="{7AA5CD83-6ECC-4290-ABF4-55D6763796ED}"/>
    <cellStyle name="Moneda 2" xfId="11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8" builtinId="5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50"/>
  <sheetViews>
    <sheetView showGridLines="0" showWhiteSpace="0" view="pageBreakPreview" topLeftCell="A39" zoomScale="55" zoomScaleNormal="60" zoomScaleSheetLayoutView="55" zoomScalePageLayoutView="55" workbookViewId="0">
      <selection activeCell="I48" sqref="I48"/>
    </sheetView>
  </sheetViews>
  <sheetFormatPr baseColWidth="10" defaultColWidth="0" defaultRowHeight="23.25" customHeight="1" zeroHeight="1"/>
  <cols>
    <col min="1" max="2" width="2.44140625" style="99" customWidth="1"/>
    <col min="3" max="3" width="18.5546875" style="118" customWidth="1"/>
    <col min="4" max="4" width="11.44140625" style="119" customWidth="1"/>
    <col min="5" max="5" width="115" style="124" customWidth="1"/>
    <col min="6" max="6" width="23.44140625" style="125" customWidth="1"/>
    <col min="7" max="7" width="25.6640625" style="125" customWidth="1"/>
    <col min="8" max="8" width="23.5546875" style="315" customWidth="1"/>
    <col min="9" max="9" width="25.44140625" style="327" bestFit="1" customWidth="1"/>
    <col min="10" max="10" width="15.88671875" style="126" customWidth="1"/>
    <col min="11" max="11" width="2.44140625" style="127" customWidth="1"/>
    <col min="12" max="12" width="4.33203125" style="128" customWidth="1"/>
    <col min="13" max="27" width="16.33203125" style="99" hidden="1"/>
    <col min="28" max="66" width="8" style="99" hidden="1"/>
    <col min="67" max="16380" width="0.6640625" style="99" hidden="1"/>
    <col min="16381" max="16382" width="11.44140625" style="99" hidden="1"/>
    <col min="16383" max="16383" width="30.88671875" style="99" hidden="1" customWidth="1"/>
    <col min="16384" max="16384" width="30.88671875" style="99" hidden="1"/>
  </cols>
  <sheetData>
    <row r="1" spans="2:13" ht="24.75" customHeight="1">
      <c r="C1" s="160"/>
      <c r="D1" s="161"/>
      <c r="E1" s="162"/>
      <c r="F1" s="94"/>
      <c r="G1" s="94"/>
      <c r="H1" s="303"/>
      <c r="I1" s="316"/>
      <c r="J1" s="95"/>
      <c r="K1" s="96"/>
    </row>
    <row r="2" spans="2:13" ht="20.25" customHeight="1">
      <c r="C2" s="349" t="s">
        <v>330</v>
      </c>
      <c r="D2" s="349"/>
      <c r="E2" s="349"/>
      <c r="F2" s="349"/>
      <c r="G2" s="349"/>
      <c r="H2" s="349"/>
      <c r="I2" s="349"/>
      <c r="J2" s="349"/>
      <c r="K2" s="349"/>
    </row>
    <row r="3" spans="2:13" ht="15" customHeight="1">
      <c r="C3" s="349"/>
      <c r="D3" s="349"/>
      <c r="E3" s="349"/>
      <c r="F3" s="349"/>
      <c r="G3" s="349"/>
      <c r="H3" s="349"/>
      <c r="I3" s="349"/>
      <c r="J3" s="349"/>
      <c r="K3" s="349"/>
    </row>
    <row r="4" spans="2:13" ht="15" customHeight="1">
      <c r="C4" s="349"/>
      <c r="D4" s="349"/>
      <c r="E4" s="349"/>
      <c r="F4" s="349"/>
      <c r="G4" s="349"/>
      <c r="H4" s="349"/>
      <c r="I4" s="349"/>
      <c r="J4" s="349"/>
      <c r="K4" s="349"/>
    </row>
    <row r="5" spans="2:13" ht="15" customHeight="1">
      <c r="C5" s="349"/>
      <c r="D5" s="349"/>
      <c r="E5" s="349"/>
      <c r="F5" s="349"/>
      <c r="G5" s="349"/>
      <c r="H5" s="349"/>
      <c r="I5" s="349"/>
      <c r="J5" s="349"/>
      <c r="K5" s="349"/>
    </row>
    <row r="6" spans="2:13" ht="9.75" customHeight="1">
      <c r="C6" s="160"/>
      <c r="D6" s="161"/>
      <c r="E6" s="162"/>
      <c r="F6" s="94"/>
      <c r="G6" s="94"/>
      <c r="H6" s="303"/>
      <c r="I6" s="316"/>
      <c r="J6" s="95"/>
      <c r="K6" s="96"/>
    </row>
    <row r="7" spans="2:13" s="105" customFormat="1" ht="24.75" customHeight="1">
      <c r="B7" s="101"/>
      <c r="C7" s="350" t="s">
        <v>16</v>
      </c>
      <c r="D7" s="350" t="s">
        <v>3</v>
      </c>
      <c r="E7" s="350" t="s">
        <v>12</v>
      </c>
      <c r="F7" s="352" t="s">
        <v>7</v>
      </c>
      <c r="G7" s="352"/>
      <c r="H7" s="352"/>
      <c r="I7" s="353" t="s">
        <v>11</v>
      </c>
      <c r="J7" s="353"/>
      <c r="K7" s="102" t="s">
        <v>17</v>
      </c>
      <c r="L7" s="163"/>
    </row>
    <row r="8" spans="2:13" s="105" customFormat="1" ht="80.25" customHeight="1">
      <c r="B8" s="101"/>
      <c r="C8" s="350"/>
      <c r="D8" s="350"/>
      <c r="E8" s="351"/>
      <c r="F8" s="157" t="s">
        <v>214</v>
      </c>
      <c r="G8" s="157" t="s">
        <v>0</v>
      </c>
      <c r="H8" s="304" t="s">
        <v>4</v>
      </c>
      <c r="I8" s="300" t="s">
        <v>6</v>
      </c>
      <c r="J8" s="164" t="s">
        <v>5</v>
      </c>
      <c r="K8" s="106"/>
      <c r="L8" s="165">
        <v>100</v>
      </c>
    </row>
    <row r="9" spans="2:13" s="111" customFormat="1" ht="64.5" customHeight="1">
      <c r="B9" s="107"/>
      <c r="C9" s="338" t="s">
        <v>8</v>
      </c>
      <c r="D9" s="341" t="s">
        <v>1</v>
      </c>
      <c r="E9" s="285" t="s">
        <v>220</v>
      </c>
      <c r="F9" s="286">
        <f>+Hoja1!B96</f>
        <v>1047750</v>
      </c>
      <c r="G9" s="286">
        <f>+Hoja1!E96</f>
        <v>893121.51566999999</v>
      </c>
      <c r="H9" s="305">
        <f>+Hoja1!G96</f>
        <v>893121.51566999999</v>
      </c>
      <c r="I9" s="317">
        <f>(Hoja1!F96)*100</f>
        <v>85.241853082319253</v>
      </c>
      <c r="J9" s="287">
        <f>(+Hoja1!H96)*100</f>
        <v>85.241853082319253</v>
      </c>
      <c r="K9" s="108"/>
      <c r="L9" s="109"/>
      <c r="M9" s="167"/>
    </row>
    <row r="10" spans="2:13" s="111" customFormat="1" ht="57" customHeight="1">
      <c r="B10" s="107"/>
      <c r="C10" s="339"/>
      <c r="D10" s="342"/>
      <c r="E10" s="280" t="s">
        <v>221</v>
      </c>
      <c r="F10" s="112">
        <f>+Hoja1!B98</f>
        <v>87000</v>
      </c>
      <c r="G10" s="112">
        <f>+Hoja1!E98</f>
        <v>41204.971575000003</v>
      </c>
      <c r="H10" s="306">
        <f>+Hoja1!G98</f>
        <v>36431.193576999998</v>
      </c>
      <c r="I10" s="318">
        <f>(+Hoja1!F98)*100</f>
        <v>47.362036293103458</v>
      </c>
      <c r="J10" s="288">
        <f>(Hoja1!H98)*100</f>
        <v>41.874935145977012</v>
      </c>
      <c r="K10" s="108"/>
      <c r="L10" s="109"/>
      <c r="M10" s="167"/>
    </row>
    <row r="11" spans="2:13" s="111" customFormat="1" ht="57.75" customHeight="1">
      <c r="B11" s="107"/>
      <c r="C11" s="339"/>
      <c r="D11" s="342"/>
      <c r="E11" s="168" t="s">
        <v>317</v>
      </c>
      <c r="F11" s="184">
        <f>+Hoja1!B100</f>
        <v>77337.297808000003</v>
      </c>
      <c r="G11" s="184">
        <f>+Hoja1!E100</f>
        <v>41348.273652160002</v>
      </c>
      <c r="H11" s="307">
        <f>+Hoja1!G100</f>
        <v>40692.965145730006</v>
      </c>
      <c r="I11" s="319">
        <f>(+Hoja1!F100)*100</f>
        <v>53.46485437700774</v>
      </c>
      <c r="J11" s="289">
        <f>(+Hoja1!H100)*100</f>
        <v>52.617516126249505</v>
      </c>
      <c r="K11" s="108"/>
      <c r="L11" s="109"/>
      <c r="M11" s="167"/>
    </row>
    <row r="12" spans="2:13" s="111" customFormat="1" ht="72" customHeight="1">
      <c r="B12" s="107"/>
      <c r="C12" s="339"/>
      <c r="D12" s="159" t="s">
        <v>2</v>
      </c>
      <c r="E12" s="169" t="s">
        <v>222</v>
      </c>
      <c r="F12" s="184">
        <f>+Hoja1!B97</f>
        <v>24824.850713</v>
      </c>
      <c r="G12" s="184">
        <f>+Hoja1!E97</f>
        <v>1363.842504</v>
      </c>
      <c r="H12" s="307">
        <f>+Hoja1!G97</f>
        <v>332.08770500000003</v>
      </c>
      <c r="I12" s="319">
        <f>(+Hoja1!F97)*100</f>
        <v>5.4938598413637116</v>
      </c>
      <c r="J12" s="289">
        <f>(+Hoja1!H97)*100</f>
        <v>1.3377228682631959</v>
      </c>
      <c r="K12" s="108"/>
      <c r="L12" s="109"/>
      <c r="M12" s="167"/>
    </row>
    <row r="13" spans="2:13" s="111" customFormat="1" ht="59.25" customHeight="1">
      <c r="B13" s="107"/>
      <c r="C13" s="339"/>
      <c r="D13" s="343" t="s">
        <v>19</v>
      </c>
      <c r="E13" s="281" t="s">
        <v>223</v>
      </c>
      <c r="F13" s="282">
        <f>+Hoja1!B102</f>
        <v>5300</v>
      </c>
      <c r="G13" s="282">
        <f>+Hoja1!E102</f>
        <v>1809.9124216700002</v>
      </c>
      <c r="H13" s="308">
        <f>+Hoja1!G102</f>
        <v>552.32899666999992</v>
      </c>
      <c r="I13" s="320">
        <f>(+Hoja1!F102)*100</f>
        <v>34.149290974905668</v>
      </c>
      <c r="J13" s="290">
        <f>(+Hoja1!H102)*100</f>
        <v>10.421301823962263</v>
      </c>
      <c r="K13" s="108"/>
      <c r="L13" s="109"/>
      <c r="M13" s="167"/>
    </row>
    <row r="14" spans="2:13" s="111" customFormat="1" ht="62.25" customHeight="1">
      <c r="B14" s="107"/>
      <c r="C14" s="339"/>
      <c r="D14" s="342"/>
      <c r="E14" s="280" t="s">
        <v>224</v>
      </c>
      <c r="F14" s="112">
        <f>+Hoja1!B99</f>
        <v>7226.06</v>
      </c>
      <c r="G14" s="112">
        <f>+Hoja1!E99</f>
        <v>4909.391216</v>
      </c>
      <c r="H14" s="306">
        <f>+Hoja1!G99</f>
        <v>2531.26459725</v>
      </c>
      <c r="I14" s="318">
        <f>(+Hoja1!F99)*100</f>
        <v>67.940083752418317</v>
      </c>
      <c r="J14" s="288">
        <f>(+Hoja1!H99)*100</f>
        <v>35.029664813881972</v>
      </c>
      <c r="K14" s="108"/>
      <c r="L14" s="109"/>
      <c r="M14" s="167"/>
    </row>
    <row r="15" spans="2:13" s="111" customFormat="1" ht="62.25" customHeight="1">
      <c r="B15" s="107"/>
      <c r="C15" s="339"/>
      <c r="D15" s="342"/>
      <c r="E15" s="280" t="s">
        <v>225</v>
      </c>
      <c r="F15" s="112">
        <f>+Hoja1!B101</f>
        <v>18000</v>
      </c>
      <c r="G15" s="112">
        <f>+Hoja1!E101</f>
        <v>14103.207143</v>
      </c>
      <c r="H15" s="306">
        <f>+Hoja1!G101</f>
        <v>9235.6625426499995</v>
      </c>
      <c r="I15" s="318">
        <f>(+Hoja1!F101)*100</f>
        <v>78.35115079444445</v>
      </c>
      <c r="J15" s="288">
        <f>(+Hoja1!H101)*100</f>
        <v>51.309236348055556</v>
      </c>
      <c r="K15" s="108"/>
      <c r="L15" s="109"/>
      <c r="M15" s="167"/>
    </row>
    <row r="16" spans="2:13" s="111" customFormat="1" ht="62.25" customHeight="1">
      <c r="B16" s="107"/>
      <c r="C16" s="339"/>
      <c r="D16" s="342"/>
      <c r="E16" s="280" t="s">
        <v>318</v>
      </c>
      <c r="F16" s="112">
        <f>+Hoja1!B103</f>
        <v>7430.7128400000001</v>
      </c>
      <c r="G16" s="112">
        <f>+Hoja1!E103</f>
        <v>330.78219532999998</v>
      </c>
      <c r="H16" s="306">
        <f>+Hoja1!G103</f>
        <v>154.58967233000001</v>
      </c>
      <c r="I16" s="318">
        <f>(+Hoja1!F103)*100</f>
        <v>4.4515540090498229</v>
      </c>
      <c r="J16" s="288">
        <f>(+Hoja1!H103)*100</f>
        <v>2.0804151049658919</v>
      </c>
      <c r="K16" s="108"/>
      <c r="L16" s="109"/>
      <c r="M16" s="167"/>
    </row>
    <row r="17" spans="2:13" s="111" customFormat="1" ht="69" customHeight="1">
      <c r="B17" s="107"/>
      <c r="C17" s="340"/>
      <c r="D17" s="344"/>
      <c r="E17" s="283" t="s">
        <v>319</v>
      </c>
      <c r="F17" s="284">
        <f>+Hoja1!B104</f>
        <v>7910</v>
      </c>
      <c r="G17" s="284">
        <f>+Hoja1!E104</f>
        <v>1099.7801864999999</v>
      </c>
      <c r="H17" s="309">
        <f>+Hoja1!G104</f>
        <v>430.70360749999998</v>
      </c>
      <c r="I17" s="321">
        <f>(+Hoja1!F104)*100</f>
        <v>13.903668603034133</v>
      </c>
      <c r="J17" s="291">
        <f>(+Hoja1!H104)*100</f>
        <v>5.4450519279393168</v>
      </c>
      <c r="K17" s="108"/>
      <c r="L17" s="109"/>
      <c r="M17" s="167"/>
    </row>
    <row r="18" spans="2:13" s="111" customFormat="1" ht="60" customHeight="1">
      <c r="B18" s="107"/>
      <c r="C18" s="345" t="s">
        <v>9</v>
      </c>
      <c r="D18" s="342" t="s">
        <v>20</v>
      </c>
      <c r="E18" s="280" t="s">
        <v>226</v>
      </c>
      <c r="F18" s="112">
        <f>+Hoja1!B107</f>
        <v>2037144.512625</v>
      </c>
      <c r="G18" s="112">
        <f>+Hoja1!E107</f>
        <v>1793429.474859</v>
      </c>
      <c r="H18" s="310">
        <f>+Hoja1!G107</f>
        <v>1769286.35654666</v>
      </c>
      <c r="I18" s="322">
        <f>(+Hoja1!F107)*100</f>
        <v>88.036438443340643</v>
      </c>
      <c r="J18" s="166">
        <f>(+Hoja1!H107)*100</f>
        <v>86.851293346234598</v>
      </c>
      <c r="K18" s="108"/>
      <c r="L18" s="109"/>
      <c r="M18" s="167"/>
    </row>
    <row r="19" spans="2:13" s="111" customFormat="1" ht="57.75" customHeight="1">
      <c r="B19" s="107"/>
      <c r="C19" s="331"/>
      <c r="D19" s="336"/>
      <c r="E19" s="167" t="s">
        <v>227</v>
      </c>
      <c r="F19" s="184">
        <f>+Hoja1!B108</f>
        <v>152113.69632799999</v>
      </c>
      <c r="G19" s="184">
        <f>+Hoja1!E108</f>
        <v>131340.77353400001</v>
      </c>
      <c r="H19" s="311">
        <f>+Hoja1!G108</f>
        <v>131322.53571600001</v>
      </c>
      <c r="I19" s="323">
        <f>(+Hoja1!F108)*100</f>
        <v>86.34381827839637</v>
      </c>
      <c r="J19" s="185">
        <f>(+Hoja1!H108)*100</f>
        <v>86.331828682166545</v>
      </c>
      <c r="K19" s="108"/>
      <c r="L19" s="109"/>
      <c r="M19" s="167"/>
    </row>
    <row r="20" spans="2:13" s="111" customFormat="1" ht="92.25" customHeight="1">
      <c r="B20" s="107"/>
      <c r="C20" s="331"/>
      <c r="D20" s="347" t="s">
        <v>2</v>
      </c>
      <c r="E20" s="172" t="s">
        <v>228</v>
      </c>
      <c r="F20" s="112">
        <f>+Hoja1!B109</f>
        <v>130260</v>
      </c>
      <c r="G20" s="112">
        <f>+Hoja1!E109</f>
        <v>104101.17720999999</v>
      </c>
      <c r="H20" s="310">
        <f>+Hoja1!G109</f>
        <v>12955.978907000001</v>
      </c>
      <c r="I20" s="324">
        <f>(+Hoja1!F109)*100</f>
        <v>79.917992637801319</v>
      </c>
      <c r="J20" s="166">
        <f>(+Hoja1!H109)*100</f>
        <v>9.9462451305082151</v>
      </c>
      <c r="K20" s="108"/>
      <c r="L20" s="109"/>
      <c r="M20" s="167"/>
    </row>
    <row r="21" spans="2:13" s="111" customFormat="1" ht="49.5" customHeight="1">
      <c r="B21" s="107"/>
      <c r="C21" s="331"/>
      <c r="D21" s="336"/>
      <c r="E21" s="167" t="s">
        <v>229</v>
      </c>
      <c r="F21" s="112">
        <f>+Hoja1!B110</f>
        <v>120250</v>
      </c>
      <c r="G21" s="112">
        <f>+Hoja1!E110</f>
        <v>119574.16225674</v>
      </c>
      <c r="H21" s="310">
        <f>+Hoja1!G110</f>
        <v>19422.322409659999</v>
      </c>
      <c r="I21" s="324">
        <f>(+Hoja1!F110)*100</f>
        <v>99.43797277067776</v>
      </c>
      <c r="J21" s="166">
        <f>(+Hoja1!H110)*100</f>
        <v>16.151619467492722</v>
      </c>
      <c r="K21" s="108"/>
      <c r="L21" s="109"/>
      <c r="M21" s="167"/>
    </row>
    <row r="22" spans="2:13" s="111" customFormat="1" ht="58.5" customHeight="1">
      <c r="B22" s="107"/>
      <c r="C22" s="331"/>
      <c r="D22" s="336"/>
      <c r="E22" s="167" t="s">
        <v>230</v>
      </c>
      <c r="F22" s="112">
        <f>+Hoja1!B111</f>
        <v>140290</v>
      </c>
      <c r="G22" s="112">
        <f>+Hoja1!E111</f>
        <v>109129.96055600001</v>
      </c>
      <c r="H22" s="310">
        <f>+Hoja1!G111</f>
        <v>19228.565932330002</v>
      </c>
      <c r="I22" s="324">
        <f>(+Hoja1!F111)*100</f>
        <v>77.788837804547725</v>
      </c>
      <c r="J22" s="166">
        <f>(+Hoja1!H111)*100</f>
        <v>13.706298333687364</v>
      </c>
      <c r="K22" s="108"/>
      <c r="L22" s="109"/>
      <c r="M22" s="167"/>
    </row>
    <row r="23" spans="2:13" s="111" customFormat="1" ht="69.75" customHeight="1">
      <c r="B23" s="107"/>
      <c r="C23" s="331"/>
      <c r="D23" s="348"/>
      <c r="E23" s="173" t="s">
        <v>231</v>
      </c>
      <c r="F23" s="184">
        <f>+Hoja1!B116</f>
        <v>61763.84762</v>
      </c>
      <c r="G23" s="184">
        <f>+Hoja1!E116</f>
        <v>36317.726419999999</v>
      </c>
      <c r="H23" s="311">
        <f>+Hoja1!G116</f>
        <v>36163.156419999999</v>
      </c>
      <c r="I23" s="323">
        <f>(+Hoja1!F116)*100</f>
        <v>58.800945568423124</v>
      </c>
      <c r="J23" s="185">
        <f>(+Hoja1!H116)*100</f>
        <v>58.550685900419616</v>
      </c>
      <c r="K23" s="108"/>
      <c r="L23" s="109"/>
      <c r="M23" s="167"/>
    </row>
    <row r="24" spans="2:13" s="111" customFormat="1" ht="69.75" customHeight="1">
      <c r="B24" s="107"/>
      <c r="C24" s="331"/>
      <c r="D24" s="174"/>
      <c r="E24" s="167" t="s">
        <v>232</v>
      </c>
      <c r="F24" s="112">
        <f>+Hoja1!B112</f>
        <v>1138.1500000000001</v>
      </c>
      <c r="G24" s="112">
        <f>+Hoja1!E112</f>
        <v>1096.5500683299999</v>
      </c>
      <c r="H24" s="310">
        <f>+Hoja1!G112</f>
        <v>407.57149633</v>
      </c>
      <c r="I24" s="324">
        <f>(+Hoja1!F112)*100</f>
        <v>96.344951748890722</v>
      </c>
      <c r="J24" s="166">
        <f>(+Hoja1!H112)*100</f>
        <v>35.809998359618675</v>
      </c>
      <c r="K24" s="108"/>
      <c r="L24" s="109"/>
      <c r="M24" s="167"/>
    </row>
    <row r="25" spans="2:13" s="111" customFormat="1" ht="69.75" customHeight="1">
      <c r="B25" s="107"/>
      <c r="C25" s="331"/>
      <c r="D25" s="174"/>
      <c r="E25" s="167" t="s">
        <v>233</v>
      </c>
      <c r="F25" s="112">
        <f>+Hoja1!B113</f>
        <v>589.225728</v>
      </c>
      <c r="G25" s="112">
        <f>+Hoja1!E113</f>
        <v>512.89330998000003</v>
      </c>
      <c r="H25" s="310">
        <f>+Hoja1!G113</f>
        <v>306.13459498000003</v>
      </c>
      <c r="I25" s="324">
        <f>(+Hoja1!F113)*100</f>
        <v>87.045301249982074</v>
      </c>
      <c r="J25" s="166">
        <f>(+Hoja1!H113)*100</f>
        <v>51.955401882926608</v>
      </c>
      <c r="K25" s="108"/>
      <c r="L25" s="109"/>
      <c r="M25" s="167"/>
    </row>
    <row r="26" spans="2:13" s="111" customFormat="1" ht="69.75" customHeight="1">
      <c r="B26" s="107"/>
      <c r="C26" s="331"/>
      <c r="D26" s="174"/>
      <c r="E26" s="167" t="s">
        <v>234</v>
      </c>
      <c r="F26" s="112">
        <f>+Hoja1!B114</f>
        <v>684.09500000000003</v>
      </c>
      <c r="G26" s="112">
        <f>+Hoja1!E114</f>
        <v>109.134826</v>
      </c>
      <c r="H26" s="310">
        <f>+Hoja1!G114</f>
        <v>53.333399</v>
      </c>
      <c r="I26" s="324">
        <f>(+Hoja1!F114)*100</f>
        <v>15.953168200323054</v>
      </c>
      <c r="J26" s="166">
        <f>(+Hoja1!H114)*100</f>
        <v>7.796197750312456</v>
      </c>
      <c r="K26" s="108"/>
      <c r="L26" s="109"/>
      <c r="M26" s="167"/>
    </row>
    <row r="27" spans="2:13" s="111" customFormat="1" ht="45.75" customHeight="1">
      <c r="B27" s="107"/>
      <c r="C27" s="331"/>
      <c r="D27" s="336" t="s">
        <v>19</v>
      </c>
      <c r="E27" s="167" t="s">
        <v>247</v>
      </c>
      <c r="F27" s="112">
        <f>+Hoja1!B82</f>
        <v>1865.8</v>
      </c>
      <c r="G27" s="112">
        <f>+Hoja1!E82</f>
        <v>1735.61680953</v>
      </c>
      <c r="H27" s="310">
        <f>+Hoja1!G82</f>
        <v>1140.0291405299999</v>
      </c>
      <c r="I27" s="324">
        <f>(+Hoja1!F82)*100</f>
        <v>93.022661031729015</v>
      </c>
      <c r="J27" s="166">
        <f>(+Hoja1!H82)*100</f>
        <v>61.101358158966654</v>
      </c>
      <c r="K27" s="108"/>
      <c r="L27" s="109"/>
      <c r="M27" s="167"/>
    </row>
    <row r="28" spans="2:13" s="111" customFormat="1" ht="79.5" customHeight="1">
      <c r="B28" s="107"/>
      <c r="C28" s="346"/>
      <c r="D28" s="337"/>
      <c r="E28" s="173" t="s">
        <v>235</v>
      </c>
      <c r="F28" s="184">
        <f>+Hoja1!B83</f>
        <v>424.36</v>
      </c>
      <c r="G28" s="184">
        <f>+Hoja1!E83</f>
        <v>423.17466672</v>
      </c>
      <c r="H28" s="311">
        <f>+Hoja1!G83</f>
        <v>162.62466671999999</v>
      </c>
      <c r="I28" s="323">
        <f>(+Hoja1!F83)*100</f>
        <v>99.720677424827969</v>
      </c>
      <c r="J28" s="185">
        <f>(+Hoja1!H83)*100</f>
        <v>38.322336393628049</v>
      </c>
      <c r="K28" s="108"/>
      <c r="L28" s="109"/>
      <c r="M28" s="167"/>
    </row>
    <row r="29" spans="2:13" s="111" customFormat="1" ht="60" customHeight="1">
      <c r="B29" s="107"/>
      <c r="C29" s="330" t="s">
        <v>10</v>
      </c>
      <c r="D29" s="158"/>
      <c r="E29" s="167" t="s">
        <v>236</v>
      </c>
      <c r="F29" s="112">
        <f>+Hoja1!B120</f>
        <v>4768.9440000000004</v>
      </c>
      <c r="G29" s="112">
        <f>+Hoja1!E120</f>
        <v>3734.3662356700002</v>
      </c>
      <c r="H29" s="310">
        <f>+Hoja1!G120</f>
        <v>1341.02558967</v>
      </c>
      <c r="I29" s="324">
        <f>(+Hoja1!F120)*100</f>
        <v>78.305935982263577</v>
      </c>
      <c r="J29" s="166">
        <f>(+Hoja1!H120)*100</f>
        <v>28.11996931962296</v>
      </c>
      <c r="K29" s="108"/>
      <c r="L29" s="109"/>
      <c r="M29" s="167"/>
    </row>
    <row r="30" spans="2:13" s="111" customFormat="1" ht="45.75" customHeight="1">
      <c r="B30" s="107"/>
      <c r="C30" s="331"/>
      <c r="D30" s="174"/>
      <c r="E30" s="167" t="s">
        <v>237</v>
      </c>
      <c r="F30" s="112">
        <f>+Hoja1!B121</f>
        <v>3864.808</v>
      </c>
      <c r="G30" s="112">
        <f>+Hoja1!E121</f>
        <v>2125.8740214999998</v>
      </c>
      <c r="H30" s="310">
        <f>+Hoja1!G121</f>
        <v>1247.0491569999999</v>
      </c>
      <c r="I30" s="324">
        <f>(+Hoja1!F121)*100</f>
        <v>55.005941343011088</v>
      </c>
      <c r="J30" s="166">
        <f>(+Hoja1!H121)*100</f>
        <v>32.266781609849701</v>
      </c>
      <c r="K30" s="108"/>
      <c r="L30" s="109"/>
      <c r="M30" s="167"/>
    </row>
    <row r="31" spans="2:13" s="111" customFormat="1" ht="45.75" customHeight="1">
      <c r="B31" s="107"/>
      <c r="C31" s="331"/>
      <c r="D31" s="187"/>
      <c r="E31" s="167" t="s">
        <v>320</v>
      </c>
      <c r="F31" s="112">
        <f>+Hoja1!B122</f>
        <v>4291.3051500000001</v>
      </c>
      <c r="G31" s="112">
        <f>+Hoja1!E122</f>
        <v>2353.0922046700002</v>
      </c>
      <c r="H31" s="310">
        <f>+Hoja1!G122</f>
        <v>377.99472467000004</v>
      </c>
      <c r="I31" s="324">
        <f>(+Hoja1!F122)*100</f>
        <v>54.833951966105232</v>
      </c>
      <c r="J31" s="166">
        <f>(+Hoja1!H122)*100</f>
        <v>8.8083860610565079</v>
      </c>
      <c r="K31" s="108"/>
      <c r="L31" s="109"/>
      <c r="M31" s="167"/>
    </row>
    <row r="32" spans="2:13" s="111" customFormat="1" ht="62.25" customHeight="1">
      <c r="B32" s="107"/>
      <c r="C32" s="331"/>
      <c r="D32" s="174"/>
      <c r="E32" s="167" t="s">
        <v>259</v>
      </c>
      <c r="F32" s="112">
        <f>+Hoja1!B125</f>
        <v>5200</v>
      </c>
      <c r="G32" s="112">
        <f>+Hoja1!E125</f>
        <v>3021.6279012399996</v>
      </c>
      <c r="H32" s="310">
        <f>+Hoja1!G125</f>
        <v>985.89973624000004</v>
      </c>
      <c r="I32" s="324">
        <f>(+Hoja1!F125)*100</f>
        <v>58.108228869999991</v>
      </c>
      <c r="J32" s="166">
        <f>(+Hoja1!H125)*100</f>
        <v>18.959610312307692</v>
      </c>
      <c r="K32" s="108"/>
      <c r="L32" s="109"/>
      <c r="M32" s="167"/>
    </row>
    <row r="33" spans="2:13 16383:16383" s="111" customFormat="1" ht="43.5" customHeight="1">
      <c r="B33" s="107"/>
      <c r="C33" s="331"/>
      <c r="D33" s="174"/>
      <c r="E33" s="167" t="s">
        <v>238</v>
      </c>
      <c r="F33" s="112">
        <f>+Hoja1!B92</f>
        <v>1720</v>
      </c>
      <c r="G33" s="112">
        <f>+Hoja1!E92</f>
        <v>1543.8641990000001</v>
      </c>
      <c r="H33" s="310">
        <f>+Hoja1!G92</f>
        <v>393.468186</v>
      </c>
      <c r="I33" s="324">
        <f>(+Hoja1!F92)*100</f>
        <v>89.759546453488383</v>
      </c>
      <c r="J33" s="166">
        <f>(+Hoja1!H92)*100</f>
        <v>22.876057325581396</v>
      </c>
      <c r="K33" s="108"/>
      <c r="L33" s="109"/>
      <c r="M33" s="167"/>
    </row>
    <row r="34" spans="2:13 16383:16383" s="111" customFormat="1" ht="59.25" customHeight="1">
      <c r="B34" s="107"/>
      <c r="C34" s="331"/>
      <c r="D34" s="174"/>
      <c r="E34" s="167" t="s">
        <v>239</v>
      </c>
      <c r="F34" s="112">
        <f>+Hoja1!B128</f>
        <v>5500</v>
      </c>
      <c r="G34" s="112">
        <f>+Hoja1!E128</f>
        <v>3170.6417040000001</v>
      </c>
      <c r="H34" s="310">
        <f>+Hoja1!G128</f>
        <v>2961.1502139999998</v>
      </c>
      <c r="I34" s="324">
        <f>(+Hoja1!F128)*100</f>
        <v>57.648030981818188</v>
      </c>
      <c r="J34" s="166">
        <f>(+Hoja1!H128)*100</f>
        <v>53.839094799999998</v>
      </c>
      <c r="K34" s="108"/>
      <c r="L34" s="109"/>
      <c r="M34" s="167"/>
    </row>
    <row r="35" spans="2:13 16383:16383" s="111" customFormat="1" ht="73.5" customHeight="1">
      <c r="B35" s="107"/>
      <c r="C35" s="331"/>
      <c r="D35" s="175"/>
      <c r="E35" s="167" t="s">
        <v>240</v>
      </c>
      <c r="F35" s="183">
        <f>+Hoja1!B132</f>
        <v>25000</v>
      </c>
      <c r="G35" s="183">
        <f>+Hoja1!E132</f>
        <v>20007.987396520002</v>
      </c>
      <c r="H35" s="312">
        <f>+Hoja1!G132</f>
        <v>11662.368313999999</v>
      </c>
      <c r="I35" s="325">
        <f>(+Hoja1!F132)*100</f>
        <v>80.031949586080003</v>
      </c>
      <c r="J35" s="186">
        <f>(+Hoja1!H132)*100</f>
        <v>46.649473255999993</v>
      </c>
      <c r="K35" s="108"/>
      <c r="L35" s="109"/>
      <c r="M35" s="167"/>
    </row>
    <row r="36" spans="2:13 16383:16383" s="111" customFormat="1" ht="96.75" customHeight="1">
      <c r="B36" s="107"/>
      <c r="C36" s="332" t="s">
        <v>14</v>
      </c>
      <c r="D36" s="335"/>
      <c r="E36" s="171" t="s">
        <v>249</v>
      </c>
      <c r="F36" s="112">
        <f>+Hoja1!B86</f>
        <v>1000</v>
      </c>
      <c r="G36" s="112">
        <f>+Hoja1!E86</f>
        <v>224.26186000000001</v>
      </c>
      <c r="H36" s="310">
        <f>+Hoja1!G86</f>
        <v>165.32150300000001</v>
      </c>
      <c r="I36" s="324">
        <f>(+Hoja1!F86)*100</f>
        <v>22.426186000000001</v>
      </c>
      <c r="J36" s="166">
        <f>(+Hoja1!H86)*100</f>
        <v>16.532150300000001</v>
      </c>
      <c r="K36" s="108"/>
      <c r="L36" s="109"/>
      <c r="M36" s="167"/>
    </row>
    <row r="37" spans="2:13 16383:16383" s="111" customFormat="1" ht="93" customHeight="1">
      <c r="B37" s="107"/>
      <c r="C37" s="333"/>
      <c r="D37" s="336"/>
      <c r="E37" s="167" t="s">
        <v>321</v>
      </c>
      <c r="F37" s="112">
        <f>+Hoja1!B87</f>
        <v>4264.8471149999996</v>
      </c>
      <c r="G37" s="112">
        <f>+Hoja1!E87</f>
        <v>623.85421499999995</v>
      </c>
      <c r="H37" s="310">
        <f>+Hoja1!G87</f>
        <v>409.55562099999997</v>
      </c>
      <c r="I37" s="324">
        <f>(+Hoja1!F87)*100</f>
        <v>14.627821307024744</v>
      </c>
      <c r="J37" s="166">
        <f>(+Hoja1!H87)*100</f>
        <v>9.6030551613337263</v>
      </c>
      <c r="K37" s="108"/>
      <c r="L37" s="109"/>
      <c r="M37" s="167"/>
    </row>
    <row r="38" spans="2:13 16383:16383" s="111" customFormat="1" ht="99.75" customHeight="1">
      <c r="B38" s="107"/>
      <c r="C38" s="333"/>
      <c r="D38" s="336"/>
      <c r="E38" s="167" t="s">
        <v>322</v>
      </c>
      <c r="F38" s="112">
        <f>+Hoja1!B89</f>
        <v>5800</v>
      </c>
      <c r="G38" s="112">
        <f>+Hoja1!E89</f>
        <v>4768.9764429999996</v>
      </c>
      <c r="H38" s="310">
        <f>+Hoja1!G89</f>
        <v>3594.6652859999999</v>
      </c>
      <c r="I38" s="324">
        <f>(+Hoja1!F89)*100</f>
        <v>82.223731775862063</v>
      </c>
      <c r="J38" s="166">
        <f>(+Hoja1!H89)*100</f>
        <v>61.976987689655175</v>
      </c>
      <c r="K38" s="108"/>
      <c r="L38" s="109"/>
      <c r="M38" s="167"/>
    </row>
    <row r="39" spans="2:13 16383:16383" s="111" customFormat="1" ht="89.25" customHeight="1">
      <c r="B39" s="107"/>
      <c r="C39" s="334"/>
      <c r="D39" s="337"/>
      <c r="E39" s="170" t="s">
        <v>248</v>
      </c>
      <c r="F39" s="183">
        <f>+Hoja1!B88</f>
        <v>2501</v>
      </c>
      <c r="G39" s="183">
        <f>+Hoja1!E88</f>
        <v>1381.5472609999999</v>
      </c>
      <c r="H39" s="312">
        <f>+Hoja1!G88</f>
        <v>645.41242499999998</v>
      </c>
      <c r="I39" s="325">
        <f>(+Hoja1!F88)*100</f>
        <v>55.239794522191119</v>
      </c>
      <c r="J39" s="186">
        <f>(+Hoja1!H88)*100</f>
        <v>25.806174530187924</v>
      </c>
      <c r="K39" s="108"/>
      <c r="L39" s="109"/>
      <c r="M39" s="167"/>
    </row>
    <row r="40" spans="2:13 16383:16383" s="111" customFormat="1" ht="86.25" customHeight="1">
      <c r="B40" s="107"/>
      <c r="C40" s="331" t="s">
        <v>21</v>
      </c>
      <c r="D40" s="176"/>
      <c r="E40" s="167" t="s">
        <v>241</v>
      </c>
      <c r="F40" s="112">
        <f>+Hoja1!B72</f>
        <v>3182.7</v>
      </c>
      <c r="G40" s="112">
        <f>+Hoja1!E72</f>
        <v>2802.1516919999999</v>
      </c>
      <c r="H40" s="310">
        <f>+Hoja1!G72</f>
        <v>1457.8977789999999</v>
      </c>
      <c r="I40" s="324">
        <f>(+Hoja1!F72)*100</f>
        <v>88.043224055047602</v>
      </c>
      <c r="J40" s="166">
        <f>(+Hoja1!H72)*100</f>
        <v>45.806949414019542</v>
      </c>
      <c r="K40" s="108"/>
      <c r="L40" s="109"/>
      <c r="M40" s="167"/>
    </row>
    <row r="41" spans="2:13 16383:16383" s="111" customFormat="1" ht="69.75" customHeight="1">
      <c r="B41" s="107"/>
      <c r="C41" s="331"/>
      <c r="D41" s="176"/>
      <c r="E41" s="167" t="s">
        <v>242</v>
      </c>
      <c r="F41" s="112">
        <f>+Hoja1!B75</f>
        <v>1739.5</v>
      </c>
      <c r="G41" s="112">
        <f>+Hoja1!E75</f>
        <v>1505.7716063299999</v>
      </c>
      <c r="H41" s="310">
        <f>+Hoja1!G75</f>
        <v>971.81950333000009</v>
      </c>
      <c r="I41" s="324">
        <f>(+Hoja1!F75)*100</f>
        <v>86.563472626041957</v>
      </c>
      <c r="J41" s="166">
        <f>(+Hoja1!H75)*100</f>
        <v>55.867749544696757</v>
      </c>
      <c r="K41" s="108"/>
      <c r="L41" s="109"/>
      <c r="M41" s="167"/>
    </row>
    <row r="42" spans="2:13 16383:16383" s="111" customFormat="1" ht="58.5" customHeight="1">
      <c r="B42" s="107"/>
      <c r="C42" s="331"/>
      <c r="D42" s="176"/>
      <c r="E42" s="167" t="s">
        <v>51</v>
      </c>
      <c r="F42" s="112">
        <f>+Hoja1!B78</f>
        <v>1195.614949</v>
      </c>
      <c r="G42" s="112">
        <f>+Hoja1!E78</f>
        <v>1166.0492320000001</v>
      </c>
      <c r="H42" s="310">
        <f>+Hoja1!G78</f>
        <v>684.15678100000002</v>
      </c>
      <c r="I42" s="324">
        <f>(+Hoja1!F78)*100</f>
        <v>97.527153953308428</v>
      </c>
      <c r="J42" s="166">
        <f>(+Hoja1!H78)*100</f>
        <v>57.222166849973036</v>
      </c>
      <c r="K42" s="108"/>
      <c r="L42" s="109"/>
      <c r="M42" s="167"/>
    </row>
    <row r="43" spans="2:13 16383:16383" s="111" customFormat="1" ht="70.5" customHeight="1">
      <c r="B43" s="107"/>
      <c r="C43" s="331"/>
      <c r="D43" s="176"/>
      <c r="E43" s="167" t="s">
        <v>243</v>
      </c>
      <c r="F43" s="112">
        <f>+Hoja1!B79</f>
        <v>543.721183</v>
      </c>
      <c r="G43" s="112">
        <f>+Hoja1!E79</f>
        <v>525.67619788000002</v>
      </c>
      <c r="H43" s="310">
        <f>+Hoja1!G79</f>
        <v>353.13938187999997</v>
      </c>
      <c r="I43" s="324">
        <f>(+Hoja1!F79)*100</f>
        <v>96.681206161504292</v>
      </c>
      <c r="J43" s="166">
        <f>(+Hoja1!H79)*100</f>
        <v>64.948615746685007</v>
      </c>
      <c r="K43" s="108"/>
      <c r="L43" s="109"/>
      <c r="M43" s="167"/>
    </row>
    <row r="44" spans="2:13 16383:16383" s="111" customFormat="1" ht="66" customHeight="1">
      <c r="B44" s="107"/>
      <c r="C44" s="331"/>
      <c r="D44" s="175"/>
      <c r="E44" s="167" t="s">
        <v>244</v>
      </c>
      <c r="F44" s="112">
        <f>+Hoja1!B135</f>
        <v>1306.2543430000001</v>
      </c>
      <c r="G44" s="112">
        <f>+Hoja1!E135</f>
        <v>1064.8354296699999</v>
      </c>
      <c r="H44" s="310">
        <f>+Hoja1!G135</f>
        <v>611.99311966999994</v>
      </c>
      <c r="I44" s="324">
        <f>(+Hoja1!F135)*100</f>
        <v>81.518230762353141</v>
      </c>
      <c r="J44" s="166">
        <f>(+Hoja1!H135)*100</f>
        <v>46.850992147859209</v>
      </c>
      <c r="K44" s="108"/>
      <c r="L44" s="109"/>
      <c r="M44" s="167"/>
    </row>
    <row r="45" spans="2:13 16383:16383" s="111" customFormat="1" ht="78.75" customHeight="1">
      <c r="B45" s="107"/>
      <c r="C45" s="331"/>
      <c r="D45" s="175"/>
      <c r="E45" s="167" t="s">
        <v>54</v>
      </c>
      <c r="F45" s="112">
        <f>+Hoja1!B136</f>
        <v>988.44637499999999</v>
      </c>
      <c r="G45" s="112">
        <f>+Hoja1!E136</f>
        <v>390.76916666000005</v>
      </c>
      <c r="H45" s="310">
        <f>+Hoja1!G136</f>
        <v>265.49416666000002</v>
      </c>
      <c r="I45" s="324">
        <f>(+Hoja1!F136)*100</f>
        <v>39.533673909219416</v>
      </c>
      <c r="J45" s="166">
        <f>(+Hoja1!H136)*100</f>
        <v>26.859744076657677</v>
      </c>
      <c r="K45" s="108"/>
      <c r="L45" s="109"/>
      <c r="M45" s="167"/>
    </row>
    <row r="46" spans="2:13 16383:16383" s="111" customFormat="1" ht="51" customHeight="1">
      <c r="B46" s="107"/>
      <c r="C46" s="331"/>
      <c r="D46" s="175"/>
      <c r="E46" s="167" t="s">
        <v>245</v>
      </c>
      <c r="F46" s="112">
        <f>+Hoja1!B137</f>
        <v>1436.335</v>
      </c>
      <c r="G46" s="112">
        <f>+Hoja1!E137</f>
        <v>1127.829598</v>
      </c>
      <c r="H46" s="310">
        <f>+Hoja1!G137</f>
        <v>240.60778099999999</v>
      </c>
      <c r="I46" s="324">
        <f>(+Hoja1!F137)*100</f>
        <v>78.521347596486891</v>
      </c>
      <c r="J46" s="166">
        <f>(+Hoja1!H137)*100</f>
        <v>16.751508596532144</v>
      </c>
      <c r="K46" s="108"/>
      <c r="L46" s="109"/>
      <c r="M46" s="167"/>
    </row>
    <row r="47" spans="2:13 16383:16383" s="111" customFormat="1" ht="87.75" customHeight="1">
      <c r="B47" s="107"/>
      <c r="C47" s="331"/>
      <c r="D47" s="174"/>
      <c r="E47" s="167" t="s">
        <v>246</v>
      </c>
      <c r="F47" s="112">
        <f>+Hoja1!B138</f>
        <v>4929.1723099999999</v>
      </c>
      <c r="G47" s="112">
        <f>+Hoja1!E138</f>
        <v>3939.8696730400002</v>
      </c>
      <c r="H47" s="310">
        <f>+Hoja1!G138</f>
        <v>1976.6036162399998</v>
      </c>
      <c r="I47" s="324">
        <f>(+Hoja1!F138)*100</f>
        <v>79.929639810867158</v>
      </c>
      <c r="J47" s="166">
        <f>(+Hoja1!H138)*100</f>
        <v>40.100111984926734</v>
      </c>
      <c r="K47" s="108"/>
      <c r="L47" s="109"/>
      <c r="M47" s="167"/>
      <c r="XFC47" s="111" t="s">
        <v>255</v>
      </c>
    </row>
    <row r="48" spans="2:13 16383:16383" s="105" customFormat="1" ht="22.8">
      <c r="B48" s="101"/>
      <c r="C48" s="177"/>
      <c r="D48" s="178"/>
      <c r="E48" s="179" t="s">
        <v>13</v>
      </c>
      <c r="F48" s="149">
        <f>SUM(F9:F47)</f>
        <v>4008535.2570869997</v>
      </c>
      <c r="G48" s="149">
        <f t="shared" ref="G48:H48" si="0">SUM(G9:G47)</f>
        <v>3352541.36711714</v>
      </c>
      <c r="H48" s="313">
        <f t="shared" si="0"/>
        <v>3004276.543628701</v>
      </c>
      <c r="I48" s="180">
        <f>(+Hoja1!F141)*100</f>
        <v>83.635072466680242</v>
      </c>
      <c r="J48" s="180">
        <f>(+Hoja1!H141)*100</f>
        <v>74.946990632481189</v>
      </c>
      <c r="K48" s="116"/>
      <c r="L48" s="109"/>
      <c r="M48" s="181"/>
    </row>
    <row r="49" spans="2:13" ht="16.5" customHeight="1">
      <c r="B49" s="101"/>
      <c r="E49" s="182"/>
      <c r="F49" s="121"/>
      <c r="G49" s="121"/>
      <c r="H49" s="314"/>
      <c r="I49" s="326"/>
      <c r="J49" s="122"/>
      <c r="K49" s="116"/>
      <c r="L49" s="109"/>
      <c r="M49" s="182"/>
    </row>
    <row r="50" spans="2:13" ht="22.8"/>
  </sheetData>
  <mergeCells count="17">
    <mergeCell ref="C2:K5"/>
    <mergeCell ref="C7:C8"/>
    <mergeCell ref="D7:D8"/>
    <mergeCell ref="E7:E8"/>
    <mergeCell ref="F7:H7"/>
    <mergeCell ref="I7:J7"/>
    <mergeCell ref="C29:C35"/>
    <mergeCell ref="C36:C39"/>
    <mergeCell ref="D36:D39"/>
    <mergeCell ref="C40:C47"/>
    <mergeCell ref="C9:C17"/>
    <mergeCell ref="D9:D11"/>
    <mergeCell ref="D13:D17"/>
    <mergeCell ref="C18:C28"/>
    <mergeCell ref="D18:D19"/>
    <mergeCell ref="D20:D23"/>
    <mergeCell ref="D27:D28"/>
  </mergeCells>
  <dataValidations disablePrompts="1" count="1">
    <dataValidation type="list" allowBlank="1" showInputMessage="1" showErrorMessage="1" sqref="F982087 F916551 F851015 F785479 F719943 F654407 F588871 F523335 F457799 F392263 F326727 F261191 F195655 F130119 F64583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7" fitToHeight="0" orientation="landscape" horizontalDpi="1200" verticalDpi="1200" r:id="rId1"/>
  <rowBreaks count="3" manualBreakCount="3">
    <brk id="17" max="20" man="1"/>
    <brk id="28" max="20" man="1"/>
    <brk id="3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E12" sqref="E12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349" t="s">
        <v>331</v>
      </c>
      <c r="D2" s="349"/>
      <c r="E2" s="349"/>
      <c r="F2" s="349"/>
      <c r="G2" s="349"/>
      <c r="H2" s="349"/>
      <c r="I2" s="349"/>
      <c r="J2" s="349"/>
      <c r="K2" s="349"/>
      <c r="L2" s="349"/>
      <c r="M2" s="97"/>
    </row>
    <row r="3" spans="1:14" ht="15" customHeight="1">
      <c r="A3" s="90"/>
      <c r="B3" s="90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97"/>
    </row>
    <row r="4" spans="1:14" ht="15" customHeight="1">
      <c r="A4" s="90"/>
      <c r="B4" s="90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97"/>
    </row>
    <row r="5" spans="1:14" ht="15" customHeight="1">
      <c r="A5" s="90"/>
      <c r="B5" s="90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351"/>
      <c r="D7" s="351"/>
      <c r="E7" s="351" t="s">
        <v>12</v>
      </c>
      <c r="F7" s="354" t="s">
        <v>7</v>
      </c>
      <c r="G7" s="354"/>
      <c r="H7" s="354"/>
      <c r="I7" s="354"/>
      <c r="J7" s="353" t="s">
        <v>11</v>
      </c>
      <c r="K7" s="353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351"/>
      <c r="D8" s="351"/>
      <c r="E8" s="351"/>
      <c r="F8" s="153" t="s">
        <v>214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68.25" customHeight="1">
      <c r="B9" s="101"/>
      <c r="C9" s="130"/>
      <c r="D9" s="113"/>
      <c r="E9" s="131" t="s">
        <v>108</v>
      </c>
      <c r="F9" s="146">
        <f>+Hoja1!B163</f>
        <v>239250</v>
      </c>
      <c r="G9" s="146">
        <f>+Hoja1!C163</f>
        <v>0</v>
      </c>
      <c r="H9" s="146">
        <f>+Hoja1!E163</f>
        <v>165304.91406700001</v>
      </c>
      <c r="I9" s="146">
        <f>+Hoja1!G163</f>
        <v>85733.046422380008</v>
      </c>
      <c r="J9" s="154">
        <f>(+Hoja1!F163)*100</f>
        <v>69.092963037408566</v>
      </c>
      <c r="K9" s="155">
        <f>(+Hoja1!H163)*100</f>
        <v>35.834084189082553</v>
      </c>
      <c r="L9" s="116"/>
      <c r="M9" s="109"/>
      <c r="N9" s="110"/>
    </row>
    <row r="10" spans="1:14" ht="68.25" customHeight="1">
      <c r="B10" s="101"/>
      <c r="C10" s="130"/>
      <c r="D10" s="113"/>
      <c r="E10" s="110" t="s">
        <v>109</v>
      </c>
      <c r="F10" s="146">
        <f>+Hoja1!B161</f>
        <v>35000</v>
      </c>
      <c r="G10" s="146">
        <f>+Hoja1!C161</f>
        <v>0</v>
      </c>
      <c r="H10" s="146">
        <f>+Hoja1!E161</f>
        <v>18165.349644999998</v>
      </c>
      <c r="I10" s="146">
        <f>+Hoja1!G161</f>
        <v>16760.186484000002</v>
      </c>
      <c r="J10" s="154">
        <f>(+Hoja1!F161)*100</f>
        <v>51.900998985714288</v>
      </c>
      <c r="K10" s="154">
        <f>(+Hoja1!H161)*100</f>
        <v>47.886247097142864</v>
      </c>
      <c r="L10" s="116"/>
      <c r="M10" s="109"/>
      <c r="N10" s="110"/>
    </row>
    <row r="11" spans="1:14" ht="68.25" customHeight="1">
      <c r="B11" s="101"/>
      <c r="C11" s="130"/>
      <c r="D11" s="113"/>
      <c r="E11" s="110" t="s">
        <v>62</v>
      </c>
      <c r="F11" s="146">
        <f>+Hoja1!B164</f>
        <v>10901.128737999999</v>
      </c>
      <c r="G11" s="146">
        <f>+Hoja1!C164</f>
        <v>0</v>
      </c>
      <c r="H11" s="146">
        <f>+Hoja1!E164</f>
        <v>4778.12249213</v>
      </c>
      <c r="I11" s="146">
        <f>+Hoja1!G164</f>
        <v>232.75303761000001</v>
      </c>
      <c r="J11" s="154">
        <f>(+Hoja1!F164)*100</f>
        <v>43.831447247054797</v>
      </c>
      <c r="K11" s="154">
        <f>(+Hoja1!H164)*100</f>
        <v>2.1351278679853714</v>
      </c>
      <c r="L11" s="116"/>
      <c r="M11" s="109"/>
      <c r="N11" s="110"/>
    </row>
    <row r="12" spans="1:14" ht="68.25" customHeight="1">
      <c r="B12" s="101"/>
      <c r="C12" s="130"/>
      <c r="D12" s="113"/>
      <c r="E12" s="110" t="s">
        <v>110</v>
      </c>
      <c r="F12" s="146">
        <f>+Hoja1!B162</f>
        <v>17000</v>
      </c>
      <c r="G12" s="146">
        <f>+Hoja1!C162</f>
        <v>0</v>
      </c>
      <c r="H12" s="146">
        <f>+Hoja1!E162</f>
        <v>4338.2590600000003</v>
      </c>
      <c r="I12" s="146">
        <f>+Hoja1!G162</f>
        <v>3253.6942949999998</v>
      </c>
      <c r="J12" s="154">
        <f>(+Hoja1!F162)*100</f>
        <v>25.519170941176473</v>
      </c>
      <c r="K12" s="154">
        <f>(+Hoja1!H162)*100</f>
        <v>19.139378205882352</v>
      </c>
      <c r="L12" s="116"/>
      <c r="M12" s="109"/>
      <c r="N12" s="110"/>
    </row>
    <row r="13" spans="1:14" ht="68.25" customHeight="1">
      <c r="B13" s="101"/>
      <c r="C13" s="130"/>
      <c r="D13" s="113"/>
      <c r="E13" s="110" t="s">
        <v>58</v>
      </c>
      <c r="F13" s="146">
        <f>+Hoja1!B160</f>
        <v>8952.5121039999995</v>
      </c>
      <c r="G13" s="146">
        <f>+Hoja1!C160</f>
        <v>0</v>
      </c>
      <c r="H13" s="146">
        <f>+Hoja1!E160</f>
        <v>4936.4920339600003</v>
      </c>
      <c r="I13" s="146">
        <f>+Hoja1!G160</f>
        <v>4369.6138690600001</v>
      </c>
      <c r="J13" s="154">
        <f>(+Hoja1!F160)*100</f>
        <v>55.140858527902651</v>
      </c>
      <c r="K13" s="154">
        <f>(+Hoja1!H160)*100</f>
        <v>48.80880157768955</v>
      </c>
      <c r="L13" s="116"/>
      <c r="M13" s="109"/>
      <c r="N13" s="110"/>
    </row>
    <row r="14" spans="1:14" s="105" customFormat="1">
      <c r="A14" s="100"/>
      <c r="B14" s="101"/>
      <c r="C14" s="114"/>
      <c r="D14" s="115"/>
      <c r="E14" s="147" t="s">
        <v>22</v>
      </c>
      <c r="F14" s="148">
        <f>SUM(F9:F13)</f>
        <v>311103.64084200002</v>
      </c>
      <c r="G14" s="148">
        <f>SUM(G9:G13)</f>
        <v>0</v>
      </c>
      <c r="H14" s="148">
        <f>SUM(H9:H13)</f>
        <v>197523.13729809003</v>
      </c>
      <c r="I14" s="148">
        <f>SUM(I9:I13)</f>
        <v>110349.29410805002</v>
      </c>
      <c r="J14" s="156">
        <f>(+Hoja1!F165)*100</f>
        <v>63.491104367501094</v>
      </c>
      <c r="K14" s="156">
        <f>(+Hoja1!H165)*100</f>
        <v>35.470267660446005</v>
      </c>
      <c r="L14" s="116"/>
      <c r="M14" s="109"/>
      <c r="N14" s="117"/>
    </row>
    <row r="15" spans="1:14">
      <c r="A15" s="133"/>
      <c r="B15" s="100"/>
      <c r="C15" s="134"/>
      <c r="E15" s="120"/>
      <c r="F15" s="135"/>
      <c r="G15" s="135"/>
      <c r="H15" s="135"/>
      <c r="I15" s="135"/>
      <c r="J15" s="122"/>
      <c r="K15" s="122"/>
      <c r="L15" s="136"/>
      <c r="M15" s="109"/>
      <c r="N15" s="123"/>
    </row>
    <row r="16" spans="1:14" hidden="1">
      <c r="A16" s="133"/>
      <c r="B16" s="100"/>
      <c r="C16" s="134"/>
      <c r="E16" s="120"/>
      <c r="F16" s="135"/>
      <c r="G16" s="135"/>
      <c r="H16" s="135"/>
      <c r="I16" s="135"/>
      <c r="J16" s="122"/>
      <c r="K16" s="122"/>
      <c r="L16" s="136"/>
      <c r="M16" s="109"/>
      <c r="N16" s="123"/>
    </row>
    <row r="17" spans="1:3" hidden="1">
      <c r="A17" s="133"/>
      <c r="B17" s="133"/>
      <c r="C17" s="134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topLeftCell="A9" zoomScale="60" zoomScaleNormal="60" zoomScaleSheetLayoutView="55" zoomScalePageLayoutView="55" workbookViewId="0">
      <selection activeCell="E18" sqref="E18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7" width="23.6640625" style="137" customWidth="1"/>
    <col min="8" max="8" width="23.6640625" style="139" customWidth="1"/>
    <col min="9" max="9" width="23.5546875" style="139" customWidth="1"/>
    <col min="10" max="11" width="15.88671875" style="140" customWidth="1"/>
    <col min="12" max="12" width="2.44140625" style="141" customWidth="1"/>
    <col min="13" max="13" width="16.33203125" style="142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349" t="s">
        <v>332</v>
      </c>
      <c r="D2" s="349"/>
      <c r="E2" s="349"/>
      <c r="F2" s="349"/>
      <c r="G2" s="349"/>
      <c r="H2" s="349"/>
      <c r="I2" s="349"/>
      <c r="J2" s="349"/>
      <c r="K2" s="349"/>
      <c r="L2" s="349"/>
      <c r="M2" s="97"/>
    </row>
    <row r="3" spans="1:14" ht="15" customHeight="1">
      <c r="A3" s="90"/>
      <c r="B3" s="90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97"/>
    </row>
    <row r="4" spans="1:14" ht="15" customHeight="1">
      <c r="A4" s="90"/>
      <c r="B4" s="90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97"/>
    </row>
    <row r="5" spans="1:14" ht="15" customHeight="1">
      <c r="A5" s="90"/>
      <c r="B5" s="90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351"/>
      <c r="D7" s="351"/>
      <c r="E7" s="351" t="s">
        <v>12</v>
      </c>
      <c r="F7" s="354" t="s">
        <v>7</v>
      </c>
      <c r="G7" s="354"/>
      <c r="H7" s="354"/>
      <c r="I7" s="354"/>
      <c r="J7" s="353" t="s">
        <v>11</v>
      </c>
      <c r="K7" s="353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351"/>
      <c r="D8" s="351"/>
      <c r="E8" s="351"/>
      <c r="F8" s="153" t="s">
        <v>214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103</v>
      </c>
      <c r="F9" s="132">
        <f>+Hoja1!B182</f>
        <v>4845.0034699999997</v>
      </c>
      <c r="G9" s="132">
        <f>+Hoja1!C182</f>
        <v>0</v>
      </c>
      <c r="H9" s="132">
        <f>+Hoja1!E182</f>
        <v>4770.6709650000003</v>
      </c>
      <c r="I9" s="132">
        <f>+Hoja1!G182</f>
        <v>4331.4870699499997</v>
      </c>
      <c r="J9" s="155">
        <f>(+Hoja1!F182)*100</f>
        <v>98.465790469289388</v>
      </c>
      <c r="K9" s="155">
        <f>(+Hoja1!F154)*100</f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104</v>
      </c>
      <c r="F10" s="132">
        <f>+Hoja1!B183</f>
        <v>4022.0976620000001</v>
      </c>
      <c r="G10" s="132">
        <f>+Hoja1!C183</f>
        <v>0</v>
      </c>
      <c r="H10" s="132">
        <f>+Hoja1!E183</f>
        <v>3806.0917359999999</v>
      </c>
      <c r="I10" s="132">
        <f>+Hoja1!G183</f>
        <v>3343.3659465000001</v>
      </c>
      <c r="J10" s="154">
        <f>(+Hoja1!F183)*100</f>
        <v>94.62952060958682</v>
      </c>
      <c r="K10" s="154">
        <f>(+Hoja1!H183)*100</f>
        <v>83.124931999724268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258</v>
      </c>
      <c r="F11" s="132">
        <f>+Hoja1!B186</f>
        <v>2365.5912130000002</v>
      </c>
      <c r="G11" s="132">
        <f>+Hoja1!C186</f>
        <v>0</v>
      </c>
      <c r="H11" s="132">
        <f>+Hoja1!E186</f>
        <v>2247.3612258400003</v>
      </c>
      <c r="I11" s="132">
        <f>+Hoja1!G186</f>
        <v>1163.3207406099998</v>
      </c>
      <c r="J11" s="154">
        <f>(+Hoja1!F186)*100</f>
        <v>95.002095606786483</v>
      </c>
      <c r="K11" s="154">
        <f>(+Hoja1!H186)*100</f>
        <v>49.176744241229123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105</v>
      </c>
      <c r="F12" s="132">
        <f>+Hoja1!B185</f>
        <v>152.354286</v>
      </c>
      <c r="G12" s="132">
        <f>+Hoja1!C185</f>
        <v>0</v>
      </c>
      <c r="H12" s="132">
        <f>+Hoja1!E185</f>
        <v>0</v>
      </c>
      <c r="I12" s="132">
        <f>+Hoja1!G185</f>
        <v>0</v>
      </c>
      <c r="J12" s="154">
        <f>(+Hoja1!F185)*100</f>
        <v>0</v>
      </c>
      <c r="K12" s="154">
        <f>(+Hoja1!H185)*100</f>
        <v>0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106</v>
      </c>
      <c r="F13" s="132">
        <f>+Hoja1!B181</f>
        <v>1804.467345</v>
      </c>
      <c r="G13" s="132">
        <f>+Hoja1!C181</f>
        <v>0</v>
      </c>
      <c r="H13" s="132">
        <f>+Hoja1!E181</f>
        <v>1585.3937040000001</v>
      </c>
      <c r="I13" s="132">
        <f>+Hoja1!G181</f>
        <v>648.73122635000004</v>
      </c>
      <c r="J13" s="154">
        <f>(+Hoja1!F181)*100</f>
        <v>87.859373481762844</v>
      </c>
      <c r="K13" s="154">
        <f>(+Hoja1!H181)*100</f>
        <v>35.95139741085201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107</v>
      </c>
      <c r="F14" s="132">
        <f>+Hoja1!B184</f>
        <v>1799.03655</v>
      </c>
      <c r="G14" s="132">
        <f>+Hoja1!C184</f>
        <v>0</v>
      </c>
      <c r="H14" s="132">
        <f>+Hoja1!E184</f>
        <v>1798.8921720000001</v>
      </c>
      <c r="I14" s="132">
        <f>+Hoja1!G184</f>
        <v>1488.1468749999999</v>
      </c>
      <c r="J14" s="154">
        <f>(+Hoja1!F184)*100</f>
        <v>99.99197470446056</v>
      </c>
      <c r="K14" s="154">
        <f>(+Hoja1!H184)*100</f>
        <v>82.71910178812098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256</v>
      </c>
      <c r="F15" s="132">
        <f>+Hoja1!B187</f>
        <v>1455.3643199999999</v>
      </c>
      <c r="G15" s="132">
        <f>+Hoja1!C187</f>
        <v>0</v>
      </c>
      <c r="H15" s="132">
        <f>+Hoja1!E187</f>
        <v>1180.676729</v>
      </c>
      <c r="I15" s="132">
        <f>+Hoja1!G187</f>
        <v>845.60267999999996</v>
      </c>
      <c r="J15" s="154">
        <f>(+Hoja1!F187)*100</f>
        <v>81.125853696894268</v>
      </c>
      <c r="K15" s="154">
        <f>(+Hoja1!H187)*100</f>
        <v>58.102474300043305</v>
      </c>
      <c r="L15" s="116"/>
      <c r="M15" s="109"/>
      <c r="N15" s="110"/>
    </row>
    <row r="16" spans="1:14" ht="74.25" customHeight="1">
      <c r="B16" s="101"/>
      <c r="C16" s="130"/>
      <c r="D16" s="138"/>
      <c r="E16" s="110" t="s">
        <v>257</v>
      </c>
      <c r="F16" s="132">
        <f>+Hoja1!B188</f>
        <v>3056.0851539999999</v>
      </c>
      <c r="G16" s="132">
        <f>+Hoja1!C188</f>
        <v>0</v>
      </c>
      <c r="H16" s="132">
        <f>+Hoja1!E188</f>
        <v>1869.017701</v>
      </c>
      <c r="I16" s="132">
        <f>+Hoja1!G188</f>
        <v>1522.0816842000002</v>
      </c>
      <c r="J16" s="154">
        <f>(+Hoja1!F188)*100</f>
        <v>61.157252066543698</v>
      </c>
      <c r="K16" s="154">
        <f>(+Hoja1!H188)*100</f>
        <v>49.804950042305016</v>
      </c>
      <c r="L16" s="116"/>
      <c r="M16" s="109"/>
      <c r="N16" s="110"/>
    </row>
    <row r="17" spans="1:14" s="105" customFormat="1">
      <c r="A17" s="100"/>
      <c r="B17" s="101"/>
      <c r="C17" s="114"/>
      <c r="D17" s="115"/>
      <c r="E17" s="147" t="s">
        <v>78</v>
      </c>
      <c r="F17" s="148">
        <f>SUM(F9:F16)</f>
        <v>19500</v>
      </c>
      <c r="G17" s="148">
        <v>0</v>
      </c>
      <c r="H17" s="148">
        <f>SUM(H9:H16)</f>
        <v>17258.10423284</v>
      </c>
      <c r="I17" s="148">
        <f>SUM(I9:I16)</f>
        <v>13342.736222610001</v>
      </c>
      <c r="J17" s="156">
        <f>(+Hoja1!F189)*100</f>
        <v>88.503098629948724</v>
      </c>
      <c r="K17" s="156">
        <f>(+Hoja1!H189)*100</f>
        <v>68.424288321076915</v>
      </c>
      <c r="L17" s="116"/>
      <c r="M17" s="109"/>
      <c r="N17" s="117"/>
    </row>
    <row r="18" spans="1:14">
      <c r="A18" s="133"/>
      <c r="B18" s="100"/>
      <c r="C18" s="134"/>
      <c r="E18" s="150"/>
      <c r="F18" s="151"/>
      <c r="G18" s="151"/>
      <c r="H18" s="151"/>
      <c r="I18" s="151"/>
      <c r="J18" s="152"/>
      <c r="K18" s="152"/>
      <c r="L18" s="136"/>
      <c r="M18" s="109"/>
      <c r="N18" s="123"/>
    </row>
    <row r="19" spans="1:14" hidden="1">
      <c r="B19" s="101"/>
      <c r="E19" s="120"/>
      <c r="F19" s="135"/>
      <c r="G19" s="135"/>
      <c r="H19" s="135"/>
      <c r="I19" s="135"/>
      <c r="J19" s="122">
        <v>0</v>
      </c>
      <c r="K19" s="122">
        <v>0</v>
      </c>
      <c r="L19" s="136"/>
      <c r="M19" s="109"/>
      <c r="N19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>
      <selection activeCell="E10" sqref="E10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349" t="s">
        <v>333</v>
      </c>
      <c r="D2" s="349"/>
      <c r="E2" s="349"/>
      <c r="F2" s="349"/>
      <c r="G2" s="349"/>
      <c r="H2" s="349"/>
      <c r="I2" s="349"/>
      <c r="J2" s="349"/>
      <c r="K2" s="349"/>
      <c r="L2" s="349"/>
      <c r="M2" s="97"/>
    </row>
    <row r="3" spans="1:14" ht="15" customHeight="1">
      <c r="A3" s="90"/>
      <c r="B3" s="90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97"/>
    </row>
    <row r="4" spans="1:14" ht="15" customHeight="1">
      <c r="A4" s="90"/>
      <c r="B4" s="90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97"/>
    </row>
    <row r="5" spans="1:14" ht="15" customHeight="1">
      <c r="A5" s="90"/>
      <c r="B5" s="90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351"/>
      <c r="D7" s="351"/>
      <c r="E7" s="351" t="s">
        <v>12</v>
      </c>
      <c r="F7" s="354" t="s">
        <v>7</v>
      </c>
      <c r="G7" s="354"/>
      <c r="H7" s="354"/>
      <c r="I7" s="354"/>
      <c r="J7" s="353" t="s">
        <v>11</v>
      </c>
      <c r="K7" s="353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351"/>
      <c r="D8" s="351"/>
      <c r="E8" s="351"/>
      <c r="F8" s="153" t="s">
        <v>214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70</v>
      </c>
      <c r="F9" s="132">
        <f>+Hoja1!B208</f>
        <v>504</v>
      </c>
      <c r="G9" s="132">
        <f>+Hoja1!C208</f>
        <v>0</v>
      </c>
      <c r="H9" s="132">
        <f>+Hoja1!E208</f>
        <v>320.03399999999999</v>
      </c>
      <c r="I9" s="132">
        <f>+Hoja1!G208</f>
        <v>105.72503406</v>
      </c>
      <c r="J9" s="155">
        <f>(+Hoja1!F208)*100</f>
        <v>63.49880952380952</v>
      </c>
      <c r="K9" s="155">
        <f>(+Hoja1!H208)*100</f>
        <v>20.977189297619049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250</v>
      </c>
      <c r="F10" s="132">
        <f>+Hoja1!B209</f>
        <v>8921.2999999999993</v>
      </c>
      <c r="G10" s="132">
        <f>+Hoja1!C209</f>
        <v>0</v>
      </c>
      <c r="H10" s="132">
        <f>+Hoja1!E209</f>
        <v>5583.8278335000005</v>
      </c>
      <c r="I10" s="132">
        <f>+Hoja1!G209</f>
        <v>1994.8059129100002</v>
      </c>
      <c r="J10" s="154">
        <f>(+Hoja1!F209)*100</f>
        <v>62.589844904890555</v>
      </c>
      <c r="K10" s="154">
        <f>(+Hoja1!H209)*100</f>
        <v>22.360036238104318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197</v>
      </c>
      <c r="F11" s="132">
        <f>+Hoja1!B210</f>
        <v>365</v>
      </c>
      <c r="G11" s="132">
        <f>+Hoja1!C210</f>
        <v>0</v>
      </c>
      <c r="H11" s="132">
        <f>+Hoja1!E210</f>
        <v>213.9</v>
      </c>
      <c r="I11" s="132">
        <f>+Hoja1!G210</f>
        <v>96.471845999999999</v>
      </c>
      <c r="J11" s="154">
        <f>(+Hoja1!F210)*100</f>
        <v>58.602739726027394</v>
      </c>
      <c r="K11" s="154">
        <f>(+Hoja1!H210)*100</f>
        <v>26.430642739726029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198</v>
      </c>
      <c r="F12" s="132">
        <f>+Hoja1!B211</f>
        <v>1732.8</v>
      </c>
      <c r="G12" s="132">
        <f>+Hoja1!C211</f>
        <v>0</v>
      </c>
      <c r="H12" s="132">
        <f>+Hoja1!E211</f>
        <v>1538.09874857</v>
      </c>
      <c r="I12" s="132">
        <f>+Hoja1!G211</f>
        <v>397.03053869000001</v>
      </c>
      <c r="J12" s="154">
        <f>(+Hoja1!F211)*100</f>
        <v>88.763778195406289</v>
      </c>
      <c r="K12" s="154">
        <f>(+Hoja1!H211)*100</f>
        <v>22.912658049976915</v>
      </c>
      <c r="L12" s="116"/>
      <c r="M12" s="109"/>
      <c r="N12" s="110"/>
    </row>
    <row r="13" spans="1:14" s="105" customFormat="1">
      <c r="A13" s="100"/>
      <c r="B13" s="101"/>
      <c r="C13" s="114"/>
      <c r="D13" s="115"/>
      <c r="E13" s="147" t="s">
        <v>77</v>
      </c>
      <c r="F13" s="148">
        <f>SUM(F9:F12)</f>
        <v>11523.099999999999</v>
      </c>
      <c r="G13" s="148">
        <v>0</v>
      </c>
      <c r="H13" s="148">
        <f>SUM(H9:H12)</f>
        <v>7655.8605820699995</v>
      </c>
      <c r="I13" s="148">
        <f>SUM(I9:I12)</f>
        <v>2594.0333316599999</v>
      </c>
      <c r="J13" s="156">
        <f>(+Hoja1!F212)*100</f>
        <v>66.439244492107164</v>
      </c>
      <c r="K13" s="156">
        <f>(+Hoja1!H212)*100</f>
        <v>22.511592641389903</v>
      </c>
      <c r="L13" s="116"/>
      <c r="M13" s="109"/>
      <c r="N13" s="117"/>
    </row>
    <row r="14" spans="1:14">
      <c r="B14" s="101"/>
      <c r="E14" s="120"/>
      <c r="F14" s="135"/>
      <c r="G14" s="135"/>
      <c r="H14" s="135"/>
      <c r="I14" s="135"/>
      <c r="J14" s="122"/>
      <c r="K14" s="122"/>
      <c r="L14" s="116"/>
      <c r="M14" s="109"/>
      <c r="N14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topLeftCell="A6" zoomScale="60" zoomScaleNormal="60" zoomScaleSheetLayoutView="55" zoomScalePageLayoutView="55" workbookViewId="0">
      <selection activeCell="E17" sqref="E17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349" t="s">
        <v>334</v>
      </c>
      <c r="D2" s="349"/>
      <c r="E2" s="349"/>
      <c r="F2" s="349"/>
      <c r="G2" s="349"/>
      <c r="H2" s="349"/>
      <c r="I2" s="349"/>
      <c r="J2" s="349"/>
      <c r="K2" s="349"/>
      <c r="L2" s="349"/>
      <c r="M2" s="97"/>
    </row>
    <row r="3" spans="1:14" ht="15" customHeight="1">
      <c r="A3" s="90"/>
      <c r="B3" s="90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97"/>
    </row>
    <row r="4" spans="1:14" ht="15" customHeight="1">
      <c r="A4" s="90"/>
      <c r="B4" s="90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97"/>
    </row>
    <row r="5" spans="1:14" ht="15" customHeight="1">
      <c r="A5" s="90"/>
      <c r="B5" s="90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351"/>
      <c r="D7" s="351"/>
      <c r="E7" s="351" t="s">
        <v>12</v>
      </c>
      <c r="F7" s="354" t="s">
        <v>7</v>
      </c>
      <c r="G7" s="354"/>
      <c r="H7" s="354"/>
      <c r="I7" s="354"/>
      <c r="J7" s="353" t="s">
        <v>11</v>
      </c>
      <c r="K7" s="353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351"/>
      <c r="D8" s="351"/>
      <c r="E8" s="351"/>
      <c r="F8" s="153" t="s">
        <v>214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199</v>
      </c>
      <c r="F9" s="132">
        <f>+Hoja1!B232</f>
        <v>9218.2680290000008</v>
      </c>
      <c r="G9" s="132">
        <f>+Hoja1!C232</f>
        <v>0</v>
      </c>
      <c r="H9" s="132">
        <f>+Hoja1!E232</f>
        <v>8759.5671669900003</v>
      </c>
      <c r="I9" s="132">
        <f>+Hoja1!G232</f>
        <v>3192.0860641100003</v>
      </c>
      <c r="J9" s="155">
        <f>(+Hoja1!F232)*100</f>
        <v>95.024001682670104</v>
      </c>
      <c r="K9" s="155">
        <f>(+Hoja1!H232)*100</f>
        <v>34.627828720839204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80</v>
      </c>
      <c r="F10" s="132">
        <f>+Hoja1!B233</f>
        <v>218490.320121</v>
      </c>
      <c r="G10" s="132">
        <f>+Hoja1!C233</f>
        <v>0</v>
      </c>
      <c r="H10" s="132">
        <f>+Hoja1!E233</f>
        <v>217420.19761367</v>
      </c>
      <c r="I10" s="132">
        <f>+Hoja1!G233</f>
        <v>53665.418492999997</v>
      </c>
      <c r="J10" s="154">
        <f>(+Hoja1!F233)*100</f>
        <v>99.510219717405619</v>
      </c>
      <c r="K10" s="154">
        <f>(+Hoja1!H233)*100</f>
        <v>24.561920392299335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200</v>
      </c>
      <c r="F11" s="132">
        <f>+Hoja1!B234</f>
        <v>750</v>
      </c>
      <c r="G11" s="132">
        <f>+Hoja1!C234</f>
        <v>0</v>
      </c>
      <c r="H11" s="132">
        <f>+Hoja1!E234</f>
        <v>745.00004739999997</v>
      </c>
      <c r="I11" s="132">
        <f>+Hoja1!G234</f>
        <v>0</v>
      </c>
      <c r="J11" s="154">
        <f>(+Hoja1!F234)*100</f>
        <v>99.333339653333326</v>
      </c>
      <c r="K11" s="154">
        <f>(+Hoja1!H234)*100</f>
        <v>0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201</v>
      </c>
      <c r="F12" s="132">
        <f>+Hoja1!B235</f>
        <v>890</v>
      </c>
      <c r="G12" s="132">
        <f>+Hoja1!C235</f>
        <v>0</v>
      </c>
      <c r="H12" s="132">
        <f>+Hoja1!E235</f>
        <v>797.58388166999998</v>
      </c>
      <c r="I12" s="132">
        <f>+Hoja1!G235</f>
        <v>386.35010566000005</v>
      </c>
      <c r="J12" s="154">
        <f>(+Hoja1!F235)*100</f>
        <v>89.616166479775288</v>
      </c>
      <c r="K12" s="154">
        <f>(+Hoja1!H235)*100</f>
        <v>43.410124231460678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251</v>
      </c>
      <c r="F13" s="132">
        <f>+Hoja1!B236</f>
        <v>1090</v>
      </c>
      <c r="G13" s="132">
        <f>+Hoja1!C236</f>
        <v>0</v>
      </c>
      <c r="H13" s="132">
        <f>+Hoja1!E236</f>
        <v>923.71520733</v>
      </c>
      <c r="I13" s="132">
        <f>+Hoja1!G236</f>
        <v>535.76104667000004</v>
      </c>
      <c r="J13" s="154">
        <f>(+Hoja1!F236)*100</f>
        <v>84.744514433944957</v>
      </c>
      <c r="K13" s="154">
        <f>(+Hoja1!H236)*100</f>
        <v>49.152389602752301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85</v>
      </c>
      <c r="F14" s="132">
        <f>+Hoja1!B237</f>
        <v>1734.2997809999999</v>
      </c>
      <c r="G14" s="132">
        <f>+Hoja1!C237</f>
        <v>0</v>
      </c>
      <c r="H14" s="132">
        <f>+Hoja1!E237</f>
        <v>1286.882061</v>
      </c>
      <c r="I14" s="132">
        <f>+Hoja1!G237</f>
        <v>429.92513699</v>
      </c>
      <c r="J14" s="154">
        <f>(+Hoja1!F237)*100</f>
        <v>74.201823415902297</v>
      </c>
      <c r="K14" s="154">
        <f>(+Hoja1!H237)*100</f>
        <v>24.789551477778801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260</v>
      </c>
      <c r="F15" s="132">
        <f>+Hoja1!B238</f>
        <v>3491.7002189999998</v>
      </c>
      <c r="G15" s="132">
        <f>+Hoja1!C238</f>
        <v>0</v>
      </c>
      <c r="H15" s="132">
        <f>+Hoja1!E238</f>
        <v>1338.6652160000001</v>
      </c>
      <c r="I15" s="132">
        <f>+Hoja1!G238</f>
        <v>848.92221366000001</v>
      </c>
      <c r="J15" s="154">
        <f>(+Hoja1!F238)*100</f>
        <v>38.338492196886968</v>
      </c>
      <c r="K15" s="154">
        <f>(+Hoja1!H238)*100</f>
        <v>24.312574402596503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76</v>
      </c>
      <c r="F16" s="148">
        <f>SUM(F9:F15)</f>
        <v>235664.58815</v>
      </c>
      <c r="G16" s="148">
        <v>0</v>
      </c>
      <c r="H16" s="148">
        <f>SUM(H9:H15)</f>
        <v>231271.61119406001</v>
      </c>
      <c r="I16" s="148">
        <f>SUM(I9:I15)</f>
        <v>59058.463060089998</v>
      </c>
      <c r="J16" s="156">
        <f>(+Hoja1!F239)*100</f>
        <v>98.135919787344605</v>
      </c>
      <c r="K16" s="156">
        <f>(+Hoja1!H239)*100</f>
        <v>25.06038922678507</v>
      </c>
      <c r="L16" s="116"/>
      <c r="M16" s="109"/>
      <c r="N16" s="117"/>
    </row>
    <row r="17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4"/>
  <sheetViews>
    <sheetView showGridLines="0" showWhiteSpace="0" topLeftCell="A16" zoomScale="60" zoomScaleNormal="60" zoomScaleSheetLayoutView="55" zoomScalePageLayoutView="55" workbookViewId="0">
      <selection activeCell="E24" sqref="E24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349" t="s">
        <v>335</v>
      </c>
      <c r="D2" s="349"/>
      <c r="E2" s="349"/>
      <c r="F2" s="349"/>
      <c r="G2" s="349"/>
      <c r="H2" s="349"/>
      <c r="I2" s="349"/>
      <c r="J2" s="349"/>
      <c r="K2" s="349"/>
      <c r="L2" s="349"/>
      <c r="M2" s="97"/>
    </row>
    <row r="3" spans="1:14" ht="15" customHeight="1">
      <c r="A3" s="90"/>
      <c r="B3" s="90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97"/>
    </row>
    <row r="4" spans="1:14" ht="15" customHeight="1">
      <c r="A4" s="90"/>
      <c r="B4" s="90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97"/>
    </row>
    <row r="5" spans="1:14" ht="15" customHeight="1">
      <c r="A5" s="90"/>
      <c r="B5" s="90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355"/>
      <c r="D7" s="355"/>
      <c r="E7" s="351" t="s">
        <v>12</v>
      </c>
      <c r="F7" s="354" t="s">
        <v>7</v>
      </c>
      <c r="G7" s="354"/>
      <c r="H7" s="354"/>
      <c r="I7" s="354"/>
      <c r="J7" s="353" t="s">
        <v>11</v>
      </c>
      <c r="K7" s="353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355"/>
      <c r="D8" s="355"/>
      <c r="E8" s="351"/>
      <c r="F8" s="153" t="s">
        <v>214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80.25" customHeight="1">
      <c r="B9" s="101"/>
      <c r="C9" s="130"/>
      <c r="D9" s="138"/>
      <c r="E9" s="131" t="s">
        <v>202</v>
      </c>
      <c r="F9" s="132">
        <f>+Hoja1!B258</f>
        <v>6057.8955960000003</v>
      </c>
      <c r="G9" s="132">
        <f>+Hoja1!C258</f>
        <v>0</v>
      </c>
      <c r="H9" s="132">
        <f>+Hoja1!E258</f>
        <v>5140.8547943100002</v>
      </c>
      <c r="I9" s="132">
        <f>+Hoja1!G258</f>
        <v>2134.9234333199997</v>
      </c>
      <c r="J9" s="155">
        <f>(+Hoja1!F258)*100</f>
        <v>84.862056680284866</v>
      </c>
      <c r="K9" s="155">
        <f>(+Hoja1!H258)*100</f>
        <v>35.241997810752622</v>
      </c>
      <c r="L9" s="116"/>
      <c r="M9" s="109"/>
      <c r="N9" s="110"/>
    </row>
    <row r="10" spans="1:14" ht="59.25" customHeight="1">
      <c r="B10" s="101"/>
      <c r="C10" s="130"/>
      <c r="D10" s="138"/>
      <c r="E10" s="110" t="s">
        <v>203</v>
      </c>
      <c r="F10" s="132">
        <f>+Hoja1!B259</f>
        <v>11300.555533999999</v>
      </c>
      <c r="G10" s="132">
        <f>+Hoja1!C259</f>
        <v>0</v>
      </c>
      <c r="H10" s="132">
        <f>+Hoja1!E259</f>
        <v>9936.1184879500015</v>
      </c>
      <c r="I10" s="132">
        <f>+Hoja1!G259</f>
        <v>4126.3612519999997</v>
      </c>
      <c r="J10" s="154">
        <f>(+Hoja1!F259)*100</f>
        <v>87.925929464752301</v>
      </c>
      <c r="K10" s="154">
        <f>(+Hoja1!H259)*100</f>
        <v>36.514676111143473</v>
      </c>
      <c r="L10" s="116"/>
      <c r="M10" s="109"/>
      <c r="N10" s="110"/>
    </row>
    <row r="11" spans="1:14" ht="54" customHeight="1">
      <c r="B11" s="101"/>
      <c r="C11" s="130"/>
      <c r="D11" s="138"/>
      <c r="E11" s="110" t="s">
        <v>72</v>
      </c>
      <c r="F11" s="132">
        <f>+Hoja1!B260</f>
        <v>65667.263716999994</v>
      </c>
      <c r="G11" s="132">
        <f>+Hoja1!C260</f>
        <v>0</v>
      </c>
      <c r="H11" s="132">
        <f>+Hoja1!E260</f>
        <v>61226.197910039991</v>
      </c>
      <c r="I11" s="132">
        <f>+Hoja1!G260</f>
        <v>36425.984474309997</v>
      </c>
      <c r="J11" s="154">
        <f>(+Hoja1!F260)*100</f>
        <v>93.237017113886083</v>
      </c>
      <c r="K11" s="154">
        <f>(+Hoja1!H260)*100</f>
        <v>55.470538000930915</v>
      </c>
      <c r="L11" s="116"/>
      <c r="M11" s="109"/>
      <c r="N11" s="110"/>
    </row>
    <row r="12" spans="1:14" ht="80.25" customHeight="1">
      <c r="B12" s="101"/>
      <c r="C12" s="130"/>
      <c r="D12" s="138"/>
      <c r="E12" s="110" t="s">
        <v>204</v>
      </c>
      <c r="F12" s="132">
        <f>+Hoja1!B261</f>
        <v>8233.3343530000002</v>
      </c>
      <c r="G12" s="132">
        <f>+Hoja1!C261</f>
        <v>0</v>
      </c>
      <c r="H12" s="132">
        <f>+Hoja1!E261</f>
        <v>7525.8619443799998</v>
      </c>
      <c r="I12" s="132">
        <f>+Hoja1!G261</f>
        <v>2440.5258502900001</v>
      </c>
      <c r="J12" s="154">
        <f>(+Hoja1!F261)*100</f>
        <v>91.407218773251728</v>
      </c>
      <c r="K12" s="154">
        <f>(+Hoja1!H261)*100</f>
        <v>29.642010704942884</v>
      </c>
      <c r="L12" s="116"/>
      <c r="M12" s="109"/>
      <c r="N12" s="110"/>
    </row>
    <row r="13" spans="1:14" ht="80.25" customHeight="1">
      <c r="B13" s="101"/>
      <c r="C13" s="130"/>
      <c r="D13" s="138"/>
      <c r="E13" s="110" t="s">
        <v>205</v>
      </c>
      <c r="F13" s="132">
        <f>+Hoja1!B262</f>
        <v>29368.679728999999</v>
      </c>
      <c r="G13" s="132">
        <f>+Hoja1!C262</f>
        <v>0</v>
      </c>
      <c r="H13" s="132">
        <f>+Hoja1!E262</f>
        <v>24098.483725600003</v>
      </c>
      <c r="I13" s="132">
        <f>+Hoja1!G262</f>
        <v>15532.92977346</v>
      </c>
      <c r="J13" s="154">
        <f>(+Hoja1!F262)*100</f>
        <v>82.05504621920079</v>
      </c>
      <c r="K13" s="154">
        <f>(+Hoja1!H262)*100</f>
        <v>52.889438397607172</v>
      </c>
      <c r="L13" s="116"/>
      <c r="M13" s="109"/>
      <c r="N13" s="110"/>
    </row>
    <row r="14" spans="1:14" ht="80.25" customHeight="1">
      <c r="B14" s="101"/>
      <c r="C14" s="130"/>
      <c r="D14" s="138"/>
      <c r="E14" s="110" t="s">
        <v>206</v>
      </c>
      <c r="F14" s="132">
        <f>+Hoja1!B263</f>
        <v>27063.452427999997</v>
      </c>
      <c r="G14" s="132">
        <f>+Hoja1!C263</f>
        <v>0</v>
      </c>
      <c r="H14" s="132">
        <f>+Hoja1!E263</f>
        <v>21317.507526519999</v>
      </c>
      <c r="I14" s="132">
        <f>+Hoja1!G263</f>
        <v>13893.813330720001</v>
      </c>
      <c r="J14" s="154">
        <f>(+Hoja1!F263)*100</f>
        <v>78.768618243490579</v>
      </c>
      <c r="K14" s="154">
        <f>(+Hoja1!H263)*100</f>
        <v>51.337919164908108</v>
      </c>
      <c r="L14" s="116"/>
      <c r="M14" s="109"/>
      <c r="N14" s="110"/>
    </row>
    <row r="15" spans="1:14" ht="80.25" customHeight="1">
      <c r="B15" s="101"/>
      <c r="C15" s="130"/>
      <c r="D15" s="138"/>
      <c r="E15" s="110" t="s">
        <v>216</v>
      </c>
      <c r="F15" s="132">
        <f>+Hoja1!B264</f>
        <v>633.24733700000002</v>
      </c>
      <c r="G15" s="132">
        <f>+Hoja1!C264</f>
        <v>0</v>
      </c>
      <c r="H15" s="132">
        <f>+Hoja1!E264</f>
        <v>507.41873399999997</v>
      </c>
      <c r="I15" s="132">
        <f>+Hoja1!G264</f>
        <v>348.40636999999998</v>
      </c>
      <c r="J15" s="154">
        <f>(+Hoja1!F264)*100</f>
        <v>80.129627769757192</v>
      </c>
      <c r="K15" s="154">
        <f>(+Hoja1!H264)*100</f>
        <v>55.01900278816332</v>
      </c>
      <c r="L15" s="116"/>
      <c r="M15" s="109"/>
      <c r="N15" s="110"/>
    </row>
    <row r="16" spans="1:14" ht="80.25" customHeight="1">
      <c r="B16" s="101"/>
      <c r="C16" s="130"/>
      <c r="D16" s="138"/>
      <c r="E16" s="110" t="s">
        <v>323</v>
      </c>
      <c r="F16" s="132">
        <f>+Hoja1!B265</f>
        <v>2000</v>
      </c>
      <c r="G16" s="132">
        <f>+Hoja1!C265</f>
        <v>0</v>
      </c>
      <c r="H16" s="132">
        <f>+Hoja1!E265</f>
        <v>1199.0234720000001</v>
      </c>
      <c r="I16" s="132">
        <f>+Hoja1!G265</f>
        <v>726.95798600000001</v>
      </c>
      <c r="J16" s="154">
        <f>(+Hoja1!F265)*100</f>
        <v>59.951173600000004</v>
      </c>
      <c r="K16" s="154">
        <f>(+Hoja1!H265)*100</f>
        <v>36.347899300000002</v>
      </c>
      <c r="L16" s="116"/>
      <c r="M16" s="109"/>
      <c r="N16" s="110"/>
    </row>
    <row r="17" spans="1:14" ht="80.25" customHeight="1">
      <c r="B17" s="101"/>
      <c r="C17" s="130"/>
      <c r="D17" s="138"/>
      <c r="E17" s="110" t="s">
        <v>207</v>
      </c>
      <c r="F17" s="132">
        <f>+Hoja1!B266</f>
        <v>1146.026513</v>
      </c>
      <c r="G17" s="132">
        <f>+Hoja1!C266</f>
        <v>0</v>
      </c>
      <c r="H17" s="132">
        <f>+Hoja1!E266</f>
        <v>1095.6689040000001</v>
      </c>
      <c r="I17" s="132">
        <f>+Hoja1!G266</f>
        <v>621.306512</v>
      </c>
      <c r="J17" s="154">
        <f>(+Hoja1!F266)*100</f>
        <v>95.605894939709827</v>
      </c>
      <c r="K17" s="154">
        <f>+(+Hoja1!H266)*100</f>
        <v>54.213973669211256</v>
      </c>
      <c r="L17" s="116"/>
      <c r="M17" s="109"/>
      <c r="N17" s="143"/>
    </row>
    <row r="18" spans="1:14" ht="80.25" customHeight="1">
      <c r="B18" s="101"/>
      <c r="C18" s="130"/>
      <c r="D18" s="138"/>
      <c r="E18" s="110" t="s">
        <v>254</v>
      </c>
      <c r="F18" s="132">
        <f>+Hoja1!B268</f>
        <v>106.303196</v>
      </c>
      <c r="G18" s="132">
        <f>+Hoja1!C268</f>
        <v>0</v>
      </c>
      <c r="H18" s="132">
        <f>+Hoja1!E268</f>
        <v>105.54</v>
      </c>
      <c r="I18" s="132">
        <f>+Hoja1!G268</f>
        <v>0</v>
      </c>
      <c r="J18" s="154">
        <f>(+Hoja1!F268)*100</f>
        <v>99.282057333440861</v>
      </c>
      <c r="K18" s="154">
        <f>(+Hoja1!H268)*100</f>
        <v>0</v>
      </c>
      <c r="L18" s="116"/>
      <c r="M18" s="109"/>
      <c r="N18" s="143"/>
    </row>
    <row r="19" spans="1:14" ht="80.25" customHeight="1">
      <c r="B19" s="101"/>
      <c r="C19" s="130"/>
      <c r="D19" s="138"/>
      <c r="E19" s="110" t="s">
        <v>253</v>
      </c>
      <c r="F19" s="132">
        <f>+Hoja1!B269</f>
        <v>21628.313472000002</v>
      </c>
      <c r="G19" s="132">
        <f>+Hoja1!C269</f>
        <v>0</v>
      </c>
      <c r="H19" s="132">
        <f>+Hoja1!E269</f>
        <v>10921.79404176</v>
      </c>
      <c r="I19" s="132">
        <f>+Hoja1!G269</f>
        <v>5126.7043695800003</v>
      </c>
      <c r="J19" s="154">
        <f>(+Hoja1!F269)*100</f>
        <v>50.497668511691153</v>
      </c>
      <c r="K19" s="154">
        <f>(+Hoja1!H269)*100</f>
        <v>23.703671468499049</v>
      </c>
      <c r="L19" s="116"/>
      <c r="M19" s="109"/>
      <c r="N19" s="143"/>
    </row>
    <row r="20" spans="1:14" ht="80.25" customHeight="1">
      <c r="B20" s="101"/>
      <c r="C20" s="130"/>
      <c r="D20" s="138"/>
      <c r="E20" s="110" t="s">
        <v>208</v>
      </c>
      <c r="F20" s="132">
        <f>+Hoja1!B267</f>
        <v>1246.169721</v>
      </c>
      <c r="G20" s="132">
        <f>+Hoja1!C267</f>
        <v>0</v>
      </c>
      <c r="H20" s="132">
        <f>+Hoja1!E267</f>
        <v>1246.169721</v>
      </c>
      <c r="I20" s="132">
        <f>+Hoja1!G267</f>
        <v>0</v>
      </c>
      <c r="J20" s="154">
        <f>(+Hoja1!F267)*100</f>
        <v>100</v>
      </c>
      <c r="K20" s="154">
        <f>(+Hoja1!H267)*100</f>
        <v>0</v>
      </c>
      <c r="L20" s="116"/>
      <c r="M20" s="109"/>
      <c r="N20" s="110"/>
    </row>
    <row r="21" spans="1:14" ht="80.25" customHeight="1">
      <c r="B21" s="101"/>
      <c r="C21" s="130"/>
      <c r="D21" s="138"/>
      <c r="E21" s="110" t="s">
        <v>252</v>
      </c>
      <c r="F21" s="132">
        <f>+Hoja1!B270</f>
        <v>446.77609699999999</v>
      </c>
      <c r="G21" s="132">
        <f>+Hoja1!C270</f>
        <v>0</v>
      </c>
      <c r="H21" s="132">
        <f>+Hoja1!E270</f>
        <v>73.694000000000003</v>
      </c>
      <c r="I21" s="132">
        <f>+Hoja1!G270</f>
        <v>19.198399999999999</v>
      </c>
      <c r="J21" s="154">
        <f>(+Hoja1!F270)*100</f>
        <v>16.494615646369283</v>
      </c>
      <c r="K21" s="154">
        <f>(+Hoja1!H270)*100</f>
        <v>4.2970964939514209</v>
      </c>
      <c r="L21" s="116"/>
      <c r="M21" s="109"/>
      <c r="N21" s="110"/>
    </row>
    <row r="22" spans="1:14" ht="80.25" customHeight="1">
      <c r="B22" s="101"/>
      <c r="C22" s="130"/>
      <c r="D22" s="138"/>
      <c r="E22" s="110" t="s">
        <v>324</v>
      </c>
      <c r="F22" s="132">
        <f>+Hoja1!B271</f>
        <v>326.102665</v>
      </c>
      <c r="G22" s="132">
        <f>+Hoja1!C271</f>
        <v>0</v>
      </c>
      <c r="H22" s="132">
        <f>+Hoja1!E271</f>
        <v>0</v>
      </c>
      <c r="I22" s="132">
        <f>+Hoja1!G271</f>
        <v>0</v>
      </c>
      <c r="J22" s="154">
        <f>(+Hoja1!F271)*100</f>
        <v>0</v>
      </c>
      <c r="K22" s="154">
        <f>(+Hoja1!H271)*100</f>
        <v>0</v>
      </c>
      <c r="L22" s="116"/>
      <c r="M22" s="109"/>
      <c r="N22" s="110"/>
    </row>
    <row r="23" spans="1:14" s="105" customFormat="1">
      <c r="A23" s="100"/>
      <c r="B23" s="101"/>
      <c r="C23" s="114"/>
      <c r="D23" s="115"/>
      <c r="E23" s="147" t="s">
        <v>75</v>
      </c>
      <c r="F23" s="148">
        <f>SUM(F9:F22)</f>
        <v>175224.12035800001</v>
      </c>
      <c r="G23" s="148">
        <f t="shared" ref="G23:I23" si="0">SUM(G9:G22)</f>
        <v>0</v>
      </c>
      <c r="H23" s="148">
        <f t="shared" si="0"/>
        <v>144394.33326156001</v>
      </c>
      <c r="I23" s="148">
        <f t="shared" si="0"/>
        <v>81397.111751679986</v>
      </c>
      <c r="J23" s="156">
        <f>(+Hoja1!F272)*100</f>
        <v>82.405511847654452</v>
      </c>
      <c r="K23" s="156">
        <f>(+Hoja1!H272)*100</f>
        <v>46.453143314617719</v>
      </c>
      <c r="L23" s="116"/>
      <c r="M23" s="109"/>
      <c r="N23" s="117"/>
    </row>
    <row r="24" spans="1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5 F916449 F850913 F785377 F719841 F654305 F588769 F523233 F457697 F392161 F326625 F261089 F195553 F130017 F64481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tabSelected="1" showWhiteSpace="0" zoomScale="60" zoomScaleNormal="60" zoomScaleSheetLayoutView="55" zoomScalePageLayoutView="55" workbookViewId="0">
      <selection activeCell="E9" sqref="E9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5"/>
      <c r="L1" s="96"/>
      <c r="M1" s="97"/>
    </row>
    <row r="2" spans="1:14" ht="20.25" customHeight="1">
      <c r="A2" s="90"/>
      <c r="B2" s="90"/>
      <c r="C2" s="349" t="s">
        <v>336</v>
      </c>
      <c r="D2" s="349"/>
      <c r="E2" s="349"/>
      <c r="F2" s="349"/>
      <c r="G2" s="349"/>
      <c r="H2" s="349"/>
      <c r="I2" s="349"/>
      <c r="J2" s="349"/>
      <c r="K2" s="349"/>
      <c r="L2" s="349"/>
      <c r="M2" s="97"/>
    </row>
    <row r="3" spans="1:14" ht="15" customHeight="1">
      <c r="A3" s="90"/>
      <c r="B3" s="90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97"/>
    </row>
    <row r="4" spans="1:14" ht="15" customHeight="1">
      <c r="A4" s="90"/>
      <c r="B4" s="90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97"/>
    </row>
    <row r="5" spans="1:14" ht="15" customHeight="1">
      <c r="A5" s="90"/>
      <c r="B5" s="90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355"/>
      <c r="D7" s="351"/>
      <c r="E7" s="351" t="s">
        <v>12</v>
      </c>
      <c r="F7" s="354" t="s">
        <v>7</v>
      </c>
      <c r="G7" s="354"/>
      <c r="H7" s="354"/>
      <c r="I7" s="354"/>
      <c r="J7" s="353" t="s">
        <v>11</v>
      </c>
      <c r="K7" s="353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355"/>
      <c r="D8" s="351"/>
      <c r="E8" s="351"/>
      <c r="F8" s="153" t="s">
        <v>214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55.5" customHeight="1">
      <c r="B9" s="101"/>
      <c r="C9" s="130"/>
      <c r="D9" s="138"/>
      <c r="E9" s="131" t="s">
        <v>219</v>
      </c>
      <c r="F9" s="132">
        <f>+Hoja1!B291</f>
        <v>4250</v>
      </c>
      <c r="G9" s="132">
        <f>+Hoja1!C291</f>
        <v>0</v>
      </c>
      <c r="H9" s="132">
        <f>+Hoja1!E291</f>
        <v>3896.5285831799997</v>
      </c>
      <c r="I9" s="132">
        <f>+Hoja1!G291</f>
        <v>1446.0262251199999</v>
      </c>
      <c r="J9" s="155">
        <f>(+Hoja1!F291)*100</f>
        <v>91.683025486588235</v>
      </c>
      <c r="K9" s="155">
        <f>(+Hoja1!H291)*100</f>
        <v>34.024146473411761</v>
      </c>
      <c r="L9" s="116"/>
      <c r="M9" s="109"/>
      <c r="N9" s="110"/>
    </row>
    <row r="10" spans="1:14" ht="55.5" customHeight="1">
      <c r="B10" s="101"/>
      <c r="C10" s="130"/>
      <c r="D10" s="138"/>
      <c r="E10" s="131" t="s">
        <v>209</v>
      </c>
      <c r="F10" s="132">
        <f>+Hoja1!B292</f>
        <v>1020</v>
      </c>
      <c r="G10" s="132">
        <f>+Hoja1!C292</f>
        <v>0</v>
      </c>
      <c r="H10" s="132">
        <f>+Hoja1!E292</f>
        <v>806.92566399999998</v>
      </c>
      <c r="I10" s="132">
        <f>+Hoja1!G292</f>
        <v>537.25273000000004</v>
      </c>
      <c r="J10" s="155">
        <f>(+Hoja1!F292)*100</f>
        <v>79.110359215686273</v>
      </c>
      <c r="K10" s="155">
        <f>(+Hoja1!F246)*100</f>
        <v>86.738738951081075</v>
      </c>
      <c r="L10" s="116"/>
      <c r="M10" s="109"/>
      <c r="N10" s="110"/>
    </row>
    <row r="11" spans="1:14" ht="55.5" customHeight="1">
      <c r="B11" s="101"/>
      <c r="C11" s="130"/>
      <c r="D11" s="138"/>
      <c r="E11" s="110" t="s">
        <v>210</v>
      </c>
      <c r="F11" s="132">
        <f>+Hoja1!B293</f>
        <v>2940</v>
      </c>
      <c r="G11" s="132">
        <f>+Hoja1!C293</f>
        <v>0</v>
      </c>
      <c r="H11" s="132">
        <f>+Hoja1!E293</f>
        <v>2315.679811</v>
      </c>
      <c r="I11" s="132">
        <f>+Hoja1!G293</f>
        <v>1723.06010735</v>
      </c>
      <c r="J11" s="154">
        <f>(+Hoja1!F293)*100</f>
        <v>78.764619421768714</v>
      </c>
      <c r="K11" s="154">
        <f>(+Hoja1!H293)*100</f>
        <v>58.607486644557824</v>
      </c>
      <c r="L11" s="116"/>
      <c r="M11" s="109"/>
      <c r="N11" s="110"/>
    </row>
    <row r="12" spans="1:14" ht="55.5" customHeight="1">
      <c r="B12" s="101"/>
      <c r="C12" s="130"/>
      <c r="D12" s="138"/>
      <c r="E12" s="110" t="s">
        <v>211</v>
      </c>
      <c r="F12" s="132">
        <f>+Hoja1!B294</f>
        <v>3680</v>
      </c>
      <c r="G12" s="132">
        <f>+Hoja1!C294</f>
        <v>0</v>
      </c>
      <c r="H12" s="132">
        <f>+Hoja1!E294</f>
        <v>3346.7994640000002</v>
      </c>
      <c r="I12" s="132">
        <f>+Hoja1!G294</f>
        <v>2511.0943971900001</v>
      </c>
      <c r="J12" s="154">
        <f>(+Hoja1!F294)*100</f>
        <v>90.945637608695662</v>
      </c>
      <c r="K12" s="154">
        <f>(+Hoja1!H294)*100</f>
        <v>68.236260793206526</v>
      </c>
      <c r="L12" s="116"/>
      <c r="M12" s="109"/>
      <c r="N12" s="110"/>
    </row>
    <row r="13" spans="1:14" ht="55.5" customHeight="1">
      <c r="B13" s="101"/>
      <c r="C13" s="130"/>
      <c r="D13" s="138"/>
      <c r="E13" s="110" t="s">
        <v>212</v>
      </c>
      <c r="F13" s="132">
        <f>+Hoja1!B295</f>
        <v>3200</v>
      </c>
      <c r="G13" s="132">
        <f>+Hoja1!C295</f>
        <v>0</v>
      </c>
      <c r="H13" s="132">
        <f>+Hoja1!E295</f>
        <v>2379.2340170000002</v>
      </c>
      <c r="I13" s="132">
        <f>+Hoja1!G295</f>
        <v>1154.0501409999999</v>
      </c>
      <c r="J13" s="154">
        <f>(+Hoja1!F295)*100</f>
        <v>74.351063031250007</v>
      </c>
      <c r="K13" s="154">
        <f>(+Hoja1!H295)*100</f>
        <v>36.064066906249998</v>
      </c>
      <c r="L13" s="116"/>
      <c r="M13" s="109"/>
      <c r="N13" s="110"/>
    </row>
    <row r="14" spans="1:14" ht="55.5" customHeight="1">
      <c r="B14" s="101"/>
      <c r="C14" s="130"/>
      <c r="D14" s="138"/>
      <c r="E14" s="110" t="s">
        <v>325</v>
      </c>
      <c r="F14" s="132">
        <f>+Hoja1!B296</f>
        <v>5066.8</v>
      </c>
      <c r="G14" s="132">
        <f>+Hoja1!C296</f>
        <v>0</v>
      </c>
      <c r="H14" s="132">
        <f>+Hoja1!E296</f>
        <v>4157.3705441000002</v>
      </c>
      <c r="I14" s="132">
        <f>+Hoja1!G296</f>
        <v>2106.7344979300001</v>
      </c>
      <c r="J14" s="154">
        <f>(+Hoja1!F296)*100</f>
        <v>82.05120675969053</v>
      </c>
      <c r="K14" s="154">
        <f>(+Hoja1!H296)*100</f>
        <v>41.579191954093311</v>
      </c>
      <c r="L14" s="116"/>
      <c r="M14" s="109"/>
      <c r="N14" s="110"/>
    </row>
    <row r="15" spans="1:14" ht="55.5" customHeight="1">
      <c r="B15" s="101"/>
      <c r="C15" s="130"/>
      <c r="D15" s="138"/>
      <c r="E15" s="110" t="s">
        <v>213</v>
      </c>
      <c r="F15" s="132">
        <f>+Hoja1!B297</f>
        <v>5447.257345</v>
      </c>
      <c r="G15" s="132">
        <f>+Hoja1!C297</f>
        <v>0</v>
      </c>
      <c r="H15" s="132">
        <f>+Hoja1!E297</f>
        <v>1779.4054406600001</v>
      </c>
      <c r="I15" s="132">
        <f>+Hoja1!G297</f>
        <v>1269.1047828199999</v>
      </c>
      <c r="J15" s="154">
        <f>(+Hoja1!F297)*100</f>
        <v>32.666079973131872</v>
      </c>
      <c r="K15" s="154">
        <f>(+Hoja1!H297)*100</f>
        <v>23.29805078852943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74</v>
      </c>
      <c r="F16" s="148">
        <f>SUM(F9:F15)</f>
        <v>25604.057345000001</v>
      </c>
      <c r="G16" s="148">
        <f>SUM(G9:G15)</f>
        <v>0</v>
      </c>
      <c r="H16" s="148">
        <f t="shared" ref="H16:I16" si="0">SUM(H9:H15)</f>
        <v>18681.943523940001</v>
      </c>
      <c r="I16" s="148">
        <f t="shared" si="0"/>
        <v>10747.32288141</v>
      </c>
      <c r="J16" s="156">
        <f>(+Hoja1!F298)*100</f>
        <v>72.964777699922777</v>
      </c>
      <c r="K16" s="156">
        <f>(+Hoja1!H298)*100</f>
        <v>41.975077373855179</v>
      </c>
      <c r="L16" s="116"/>
      <c r="M16" s="109"/>
      <c r="N16" s="117"/>
    </row>
    <row r="17"/>
    <row r="18"/>
    <row r="19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C2B3-F03D-472B-8D42-80A41484092D}">
  <dimension ref="A1:I298"/>
  <sheetViews>
    <sheetView topLeftCell="A285" workbookViewId="0">
      <selection activeCell="G302" sqref="G302"/>
    </sheetView>
  </sheetViews>
  <sheetFormatPr baseColWidth="10" defaultRowHeight="13.8"/>
  <cols>
    <col min="1" max="1" width="59.33203125" style="188" customWidth="1"/>
    <col min="2" max="2" width="11.77734375" style="188" customWidth="1"/>
    <col min="3" max="3" width="14.44140625" style="188" bestFit="1" customWidth="1"/>
    <col min="4" max="4" width="12" style="188" bestFit="1" customWidth="1"/>
    <col min="5" max="5" width="14.21875" style="188" bestFit="1" customWidth="1"/>
    <col min="6" max="6" width="11.77734375" style="188" bestFit="1" customWidth="1"/>
    <col min="7" max="7" width="15" style="188" customWidth="1"/>
    <col min="8" max="8" width="11.6640625" style="188" bestFit="1" customWidth="1"/>
    <col min="9" max="9" width="13.88671875" style="188" bestFit="1" customWidth="1"/>
    <col min="10" max="16384" width="11.5546875" style="188"/>
  </cols>
  <sheetData>
    <row r="1" spans="1:8" ht="61.8" customHeight="1">
      <c r="A1" s="357" t="s">
        <v>329</v>
      </c>
      <c r="B1" s="357"/>
      <c r="C1" s="357"/>
      <c r="D1" s="357"/>
      <c r="E1" s="357"/>
      <c r="F1" s="357"/>
      <c r="G1" s="357"/>
      <c r="H1" s="357"/>
    </row>
    <row r="2" spans="1:8">
      <c r="A2" s="189" t="s">
        <v>111</v>
      </c>
    </row>
    <row r="4" spans="1:8">
      <c r="E4" s="188" t="s">
        <v>112</v>
      </c>
    </row>
    <row r="5" spans="1:8" ht="39.6">
      <c r="A5" s="190" t="s">
        <v>113</v>
      </c>
      <c r="B5" s="192" t="s">
        <v>268</v>
      </c>
      <c r="C5" s="192" t="s">
        <v>269</v>
      </c>
      <c r="D5" s="192" t="s">
        <v>114</v>
      </c>
      <c r="E5" s="193" t="s">
        <v>0</v>
      </c>
      <c r="F5" s="194" t="s">
        <v>115</v>
      </c>
      <c r="G5" s="193" t="s">
        <v>116</v>
      </c>
      <c r="H5" s="194" t="s">
        <v>117</v>
      </c>
    </row>
    <row r="6" spans="1:8">
      <c r="A6" s="190" t="s">
        <v>118</v>
      </c>
      <c r="B6" s="195">
        <v>990312.36693799996</v>
      </c>
      <c r="C6" s="195">
        <v>33115.220229999999</v>
      </c>
      <c r="D6" s="195">
        <v>957197.1467080001</v>
      </c>
      <c r="E6" s="195">
        <v>828105.58658066986</v>
      </c>
      <c r="F6" s="194">
        <v>0.83620644781114273</v>
      </c>
      <c r="G6" s="195">
        <v>788128.8062125498</v>
      </c>
      <c r="H6" s="194">
        <v>0.79583859853170125</v>
      </c>
    </row>
    <row r="7" spans="1:8">
      <c r="A7" s="196" t="s">
        <v>119</v>
      </c>
      <c r="B7" s="198">
        <v>172752.839282</v>
      </c>
      <c r="C7" s="198">
        <v>2586.6802300000004</v>
      </c>
      <c r="D7" s="198">
        <v>170166.159052</v>
      </c>
      <c r="E7" s="198">
        <v>125060.87022361999</v>
      </c>
      <c r="F7" s="199">
        <v>0.72392946329218866</v>
      </c>
      <c r="G7" s="198">
        <v>124941.62019261999</v>
      </c>
      <c r="H7" s="200">
        <v>0.72323917055086162</v>
      </c>
    </row>
    <row r="8" spans="1:8">
      <c r="A8" s="196" t="s">
        <v>120</v>
      </c>
      <c r="B8" s="198">
        <v>63933.095754000002</v>
      </c>
      <c r="C8" s="198">
        <v>0</v>
      </c>
      <c r="D8" s="198">
        <v>63933.095754000002</v>
      </c>
      <c r="E8" s="198">
        <v>51800.518172700002</v>
      </c>
      <c r="F8" s="199">
        <v>0.81023009384711486</v>
      </c>
      <c r="G8" s="198">
        <v>34632.319158899998</v>
      </c>
      <c r="H8" s="200">
        <v>0.54169626467263965</v>
      </c>
    </row>
    <row r="9" spans="1:8">
      <c r="A9" s="196" t="s">
        <v>121</v>
      </c>
      <c r="B9" s="201">
        <v>669323.34848799999</v>
      </c>
      <c r="C9" s="201">
        <v>30528.539999999997</v>
      </c>
      <c r="D9" s="201">
        <v>638794.80848800007</v>
      </c>
      <c r="E9" s="201">
        <v>600791.67891370994</v>
      </c>
      <c r="F9" s="199">
        <v>0.89761052004370845</v>
      </c>
      <c r="G9" s="198">
        <v>596648.38505069993</v>
      </c>
      <c r="H9" s="200">
        <v>0.89142024762549721</v>
      </c>
    </row>
    <row r="10" spans="1:8">
      <c r="A10" s="196" t="s">
        <v>122</v>
      </c>
      <c r="B10" s="198">
        <v>66652.798452999996</v>
      </c>
      <c r="C10" s="198">
        <v>0</v>
      </c>
      <c r="D10" s="198">
        <v>66652.798452999996</v>
      </c>
      <c r="E10" s="198">
        <v>44898.41784763999</v>
      </c>
      <c r="F10" s="199">
        <v>0.67361639555614405</v>
      </c>
      <c r="G10" s="198">
        <v>26352.380387330002</v>
      </c>
      <c r="H10" s="200">
        <v>0.39536795151837917</v>
      </c>
    </row>
    <row r="11" spans="1:8">
      <c r="A11" s="202" t="s">
        <v>123</v>
      </c>
      <c r="B11" s="198">
        <v>17650.284960999998</v>
      </c>
      <c r="C11" s="198">
        <v>0</v>
      </c>
      <c r="D11" s="198">
        <v>17650.284960999998</v>
      </c>
      <c r="E11" s="198">
        <v>5554.1014229999992</v>
      </c>
      <c r="F11" s="199">
        <v>0.31467488685153361</v>
      </c>
      <c r="G11" s="198">
        <v>5554.1014229999992</v>
      </c>
      <c r="H11" s="200">
        <v>0.31467488685153361</v>
      </c>
    </row>
    <row r="12" spans="1:8">
      <c r="A12" s="191" t="s">
        <v>270</v>
      </c>
      <c r="B12" s="203">
        <v>15241.200803</v>
      </c>
      <c r="C12" s="203">
        <v>0</v>
      </c>
      <c r="D12" s="203">
        <v>15241.200803</v>
      </c>
      <c r="E12" s="203">
        <v>0</v>
      </c>
      <c r="F12" s="204">
        <v>0</v>
      </c>
      <c r="G12" s="203">
        <v>0</v>
      </c>
      <c r="H12" s="205">
        <v>0</v>
      </c>
    </row>
    <row r="13" spans="1:8">
      <c r="A13" s="197" t="s">
        <v>271</v>
      </c>
      <c r="B13" s="206">
        <v>6843.8915319999996</v>
      </c>
      <c r="C13" s="206">
        <v>0</v>
      </c>
      <c r="D13" s="206">
        <v>6843.8915319999996</v>
      </c>
      <c r="E13" s="206">
        <v>0</v>
      </c>
      <c r="F13" s="199">
        <v>0</v>
      </c>
      <c r="G13" s="206">
        <v>0</v>
      </c>
      <c r="H13" s="200">
        <v>0</v>
      </c>
    </row>
    <row r="14" spans="1:8">
      <c r="A14" s="197" t="s">
        <v>272</v>
      </c>
      <c r="B14" s="206">
        <v>8397.3092710000001</v>
      </c>
      <c r="C14" s="206">
        <v>0</v>
      </c>
      <c r="D14" s="206">
        <v>8397.3092710000001</v>
      </c>
      <c r="E14" s="206">
        <v>0</v>
      </c>
      <c r="F14" s="199">
        <v>0</v>
      </c>
      <c r="G14" s="206">
        <v>0</v>
      </c>
      <c r="H14" s="200">
        <v>0</v>
      </c>
    </row>
    <row r="15" spans="1:8">
      <c r="A15" s="190" t="s">
        <v>124</v>
      </c>
      <c r="B15" s="195">
        <v>4787154.7637819992</v>
      </c>
      <c r="C15" s="195">
        <v>0</v>
      </c>
      <c r="D15" s="195">
        <v>4787154.7637819992</v>
      </c>
      <c r="E15" s="195">
        <v>3969326.3572097002</v>
      </c>
      <c r="F15" s="194">
        <v>0.82916190369283371</v>
      </c>
      <c r="G15" s="195">
        <v>3281765.5049841995</v>
      </c>
      <c r="H15" s="205">
        <v>0.68553570271279551</v>
      </c>
    </row>
    <row r="16" spans="1:8">
      <c r="A16" s="190" t="s">
        <v>125</v>
      </c>
      <c r="B16" s="195">
        <v>5792708.3315229984</v>
      </c>
      <c r="C16" s="195">
        <v>33115.220229999999</v>
      </c>
      <c r="D16" s="195">
        <v>5759593.1112929992</v>
      </c>
      <c r="E16" s="195">
        <v>4797431.9437903697</v>
      </c>
      <c r="F16" s="194">
        <v>0.8281846192192186</v>
      </c>
      <c r="G16" s="195">
        <v>4069894.3111967491</v>
      </c>
      <c r="H16" s="194">
        <v>0.70258919977880308</v>
      </c>
    </row>
    <row r="17" spans="1:8">
      <c r="A17" s="207"/>
      <c r="B17" s="208"/>
      <c r="C17" s="208"/>
      <c r="D17" s="208"/>
      <c r="E17" s="209"/>
      <c r="F17" s="210"/>
      <c r="G17" s="207"/>
      <c r="H17" s="207"/>
    </row>
    <row r="18" spans="1:8">
      <c r="A18" s="211" t="s">
        <v>326</v>
      </c>
      <c r="B18" s="208"/>
      <c r="C18" s="208"/>
      <c r="D18" s="208"/>
      <c r="E18" s="207"/>
      <c r="F18" s="210"/>
      <c r="G18" s="207"/>
      <c r="H18" s="210"/>
    </row>
    <row r="19" spans="1:8">
      <c r="A19" s="207"/>
      <c r="B19" s="207"/>
      <c r="C19" s="207"/>
      <c r="D19" s="207"/>
      <c r="E19" s="207"/>
      <c r="F19" s="210"/>
      <c r="G19" s="207"/>
      <c r="H19" s="210"/>
    </row>
    <row r="20" spans="1:8" ht="39.6">
      <c r="A20" s="190" t="s">
        <v>126</v>
      </c>
      <c r="B20" s="192" t="s">
        <v>268</v>
      </c>
      <c r="C20" s="192" t="s">
        <v>269</v>
      </c>
      <c r="D20" s="192" t="s">
        <v>114</v>
      </c>
      <c r="E20" s="193" t="s">
        <v>0</v>
      </c>
      <c r="F20" s="194" t="s">
        <v>115</v>
      </c>
      <c r="G20" s="193" t="s">
        <v>116</v>
      </c>
      <c r="H20" s="194" t="s">
        <v>117</v>
      </c>
    </row>
    <row r="21" spans="1:8">
      <c r="A21" s="196" t="s">
        <v>127</v>
      </c>
      <c r="B21" s="201">
        <v>4166628.5017619999</v>
      </c>
      <c r="C21" s="201">
        <v>0</v>
      </c>
      <c r="D21" s="201">
        <v>4166628.5017619999</v>
      </c>
      <c r="E21" s="201">
        <v>3466525.2699349099</v>
      </c>
      <c r="F21" s="212">
        <v>0.83197368531151084</v>
      </c>
      <c r="G21" s="201">
        <v>3114579.7275529099</v>
      </c>
      <c r="H21" s="200">
        <v>0.74750598145138314</v>
      </c>
    </row>
    <row r="22" spans="1:8">
      <c r="A22" s="196" t="s">
        <v>128</v>
      </c>
      <c r="B22" s="201">
        <v>915800.07806700002</v>
      </c>
      <c r="C22" s="201">
        <v>2012.5820000000001</v>
      </c>
      <c r="D22" s="201">
        <v>913787.49606700009</v>
      </c>
      <c r="E22" s="201">
        <v>764690.8191814</v>
      </c>
      <c r="F22" s="212">
        <v>0.83499754749470023</v>
      </c>
      <c r="G22" s="201">
        <v>662300.67018702999</v>
      </c>
      <c r="H22" s="200">
        <v>0.72319350702061858</v>
      </c>
    </row>
    <row r="23" spans="1:8">
      <c r="A23" s="196" t="s">
        <v>129</v>
      </c>
      <c r="B23" s="201">
        <v>124870.929943</v>
      </c>
      <c r="C23" s="201">
        <v>29040.09823</v>
      </c>
      <c r="D23" s="201">
        <v>95830.831712999992</v>
      </c>
      <c r="E23" s="201">
        <v>72771.014927349999</v>
      </c>
      <c r="F23" s="199">
        <v>0.58276986453586821</v>
      </c>
      <c r="G23" s="201">
        <v>60756.663533220002</v>
      </c>
      <c r="H23" s="200">
        <v>0.48655570644787927</v>
      </c>
    </row>
    <row r="24" spans="1:8">
      <c r="A24" s="196" t="s">
        <v>130</v>
      </c>
      <c r="B24" s="201">
        <v>39971.850410000006</v>
      </c>
      <c r="C24" s="201">
        <v>0</v>
      </c>
      <c r="D24" s="201">
        <v>39971.850410000006</v>
      </c>
      <c r="E24" s="201">
        <v>25890.349302139999</v>
      </c>
      <c r="F24" s="199">
        <v>0.64771455503252984</v>
      </c>
      <c r="G24" s="201">
        <v>20021.48229168</v>
      </c>
      <c r="H24" s="200">
        <v>0.50088955318093309</v>
      </c>
    </row>
    <row r="25" spans="1:8">
      <c r="A25" s="196" t="s">
        <v>131</v>
      </c>
      <c r="B25" s="201">
        <v>268646.72440800001</v>
      </c>
      <c r="C25" s="201">
        <v>1000</v>
      </c>
      <c r="D25" s="201">
        <v>267646.72440800001</v>
      </c>
      <c r="E25" s="201">
        <v>247632.28834908002</v>
      </c>
      <c r="F25" s="199">
        <v>0.92177668979501537</v>
      </c>
      <c r="G25" s="201">
        <v>69388.714623720007</v>
      </c>
      <c r="H25" s="200">
        <v>0.25828982198322936</v>
      </c>
    </row>
    <row r="26" spans="1:8">
      <c r="A26" s="196" t="s">
        <v>132</v>
      </c>
      <c r="B26" s="201">
        <v>233437.12913800002</v>
      </c>
      <c r="C26" s="201">
        <v>400</v>
      </c>
      <c r="D26" s="201">
        <v>233037.12913800002</v>
      </c>
      <c r="E26" s="201">
        <v>189529.83353679001</v>
      </c>
      <c r="F26" s="199">
        <v>0.81190954599491527</v>
      </c>
      <c r="G26" s="201">
        <v>121131.08638498999</v>
      </c>
      <c r="H26" s="200">
        <v>0.51890239925535342</v>
      </c>
    </row>
    <row r="27" spans="1:8">
      <c r="A27" s="196" t="s">
        <v>133</v>
      </c>
      <c r="B27" s="201">
        <v>43353.117794999998</v>
      </c>
      <c r="C27" s="201">
        <v>662.54</v>
      </c>
      <c r="D27" s="201">
        <v>42690.577795000005</v>
      </c>
      <c r="E27" s="201">
        <v>30392.3685587</v>
      </c>
      <c r="F27" s="199">
        <v>0.7010422803364148</v>
      </c>
      <c r="G27" s="201">
        <v>21715.966623199998</v>
      </c>
      <c r="H27" s="200">
        <v>0.50090899404020595</v>
      </c>
    </row>
    <row r="28" spans="1:8">
      <c r="A28" s="190" t="s">
        <v>125</v>
      </c>
      <c r="B28" s="203">
        <v>5792708.3315230003</v>
      </c>
      <c r="C28" s="203">
        <v>33115.220229999999</v>
      </c>
      <c r="D28" s="203">
        <v>5759593.1112930002</v>
      </c>
      <c r="E28" s="203">
        <v>4797431.9437903697</v>
      </c>
      <c r="F28" s="194">
        <v>0.82818461921921838</v>
      </c>
      <c r="G28" s="203">
        <v>4069894.3111967496</v>
      </c>
      <c r="H28" s="205">
        <v>0.70258919977880296</v>
      </c>
    </row>
    <row r="29" spans="1:8">
      <c r="A29" s="207"/>
      <c r="B29" s="208"/>
      <c r="C29" s="208"/>
      <c r="D29" s="208"/>
      <c r="E29" s="207"/>
      <c r="F29" s="210"/>
      <c r="G29" s="208" t="s">
        <v>273</v>
      </c>
      <c r="H29" s="210"/>
    </row>
    <row r="30" spans="1:8">
      <c r="A30" s="211" t="s">
        <v>134</v>
      </c>
      <c r="B30" s="213"/>
      <c r="C30" s="213"/>
      <c r="D30" s="213"/>
      <c r="E30" s="213"/>
      <c r="F30" s="214"/>
      <c r="G30" s="213"/>
      <c r="H30" s="214"/>
    </row>
    <row r="31" spans="1:8">
      <c r="A31" s="207"/>
      <c r="B31" s="207"/>
      <c r="C31" s="207"/>
      <c r="D31" s="207"/>
      <c r="E31" s="207"/>
      <c r="F31" s="210"/>
      <c r="G31" s="207"/>
      <c r="H31" s="210"/>
    </row>
    <row r="32" spans="1:8" ht="39.6">
      <c r="A32" s="190" t="s">
        <v>126</v>
      </c>
      <c r="B32" s="192" t="s">
        <v>268</v>
      </c>
      <c r="C32" s="192" t="s">
        <v>269</v>
      </c>
      <c r="D32" s="192" t="s">
        <v>114</v>
      </c>
      <c r="E32" s="193" t="s">
        <v>0</v>
      </c>
      <c r="F32" s="194" t="s">
        <v>115</v>
      </c>
      <c r="G32" s="193" t="s">
        <v>116</v>
      </c>
      <c r="H32" s="194" t="s">
        <v>117</v>
      </c>
    </row>
    <row r="33" spans="1:8">
      <c r="A33" s="196" t="s">
        <v>127</v>
      </c>
      <c r="B33" s="201">
        <v>147689.56400000001</v>
      </c>
      <c r="C33" s="201">
        <v>0</v>
      </c>
      <c r="D33" s="201">
        <v>147689.56400000001</v>
      </c>
      <c r="E33" s="201">
        <v>113983.90281777002</v>
      </c>
      <c r="F33" s="199">
        <v>0.77178034608978885</v>
      </c>
      <c r="G33" s="215">
        <v>110303.18392421</v>
      </c>
      <c r="H33" s="200">
        <v>0.74685834893662484</v>
      </c>
    </row>
    <row r="34" spans="1:8">
      <c r="A34" s="196" t="s">
        <v>128</v>
      </c>
      <c r="B34" s="206">
        <v>603583.81599999999</v>
      </c>
      <c r="C34" s="206">
        <v>2012.5820000000001</v>
      </c>
      <c r="D34" s="206">
        <v>601571.23400000005</v>
      </c>
      <c r="E34" s="206">
        <v>567167.68188330997</v>
      </c>
      <c r="F34" s="199">
        <v>0.93966681486256087</v>
      </c>
      <c r="G34" s="216">
        <v>551951.37607897993</v>
      </c>
      <c r="H34" s="200">
        <v>0.91445688477336495</v>
      </c>
    </row>
    <row r="35" spans="1:8">
      <c r="A35" s="196" t="s">
        <v>129</v>
      </c>
      <c r="B35" s="198">
        <v>105370.929943</v>
      </c>
      <c r="C35" s="198">
        <v>29040.09823</v>
      </c>
      <c r="D35" s="198">
        <v>76330.831712999992</v>
      </c>
      <c r="E35" s="198">
        <v>55512.910694509999</v>
      </c>
      <c r="F35" s="199">
        <v>0.52683326155078536</v>
      </c>
      <c r="G35" s="217">
        <v>47413.927310610001</v>
      </c>
      <c r="H35" s="200">
        <v>0.44997161300805055</v>
      </c>
    </row>
    <row r="36" spans="1:8">
      <c r="A36" s="196" t="s">
        <v>130</v>
      </c>
      <c r="B36" s="198">
        <v>25306.396400000005</v>
      </c>
      <c r="C36" s="198">
        <v>0</v>
      </c>
      <c r="D36" s="198">
        <v>25306.396400000005</v>
      </c>
      <c r="E36" s="198">
        <v>18234.48872007</v>
      </c>
      <c r="F36" s="199">
        <v>0.72054860881219718</v>
      </c>
      <c r="G36" s="217">
        <v>17427.44896002</v>
      </c>
      <c r="H36" s="200">
        <v>0.68865786675261265</v>
      </c>
    </row>
    <row r="37" spans="1:8">
      <c r="A37" s="196" t="s">
        <v>131</v>
      </c>
      <c r="B37" s="198">
        <v>32603.839733000001</v>
      </c>
      <c r="C37" s="198">
        <v>1000</v>
      </c>
      <c r="D37" s="198">
        <v>31603.839733000001</v>
      </c>
      <c r="E37" s="198">
        <v>16360.677155019997</v>
      </c>
      <c r="F37" s="199">
        <v>0.50180215854945842</v>
      </c>
      <c r="G37" s="217">
        <v>10330.25156363</v>
      </c>
      <c r="H37" s="200">
        <v>0.31684156370006406</v>
      </c>
    </row>
    <row r="38" spans="1:8">
      <c r="A38" s="196" t="s">
        <v>132</v>
      </c>
      <c r="B38" s="198">
        <v>58143.760412000003</v>
      </c>
      <c r="C38" s="198">
        <v>400</v>
      </c>
      <c r="D38" s="198">
        <v>57743.760412000003</v>
      </c>
      <c r="E38" s="198">
        <v>45135.500275229999</v>
      </c>
      <c r="F38" s="199">
        <v>0.77627418583533347</v>
      </c>
      <c r="G38" s="217">
        <v>39733.974633310005</v>
      </c>
      <c r="H38" s="200">
        <v>0.68337469664431105</v>
      </c>
    </row>
    <row r="39" spans="1:8">
      <c r="A39" s="196" t="s">
        <v>133</v>
      </c>
      <c r="B39" s="198">
        <v>17614.060449999997</v>
      </c>
      <c r="C39" s="198">
        <v>662.54</v>
      </c>
      <c r="D39" s="198">
        <v>16951.52045</v>
      </c>
      <c r="E39" s="198">
        <v>11710.425034759999</v>
      </c>
      <c r="F39" s="199">
        <v>0.66483393014357461</v>
      </c>
      <c r="G39" s="217">
        <v>10968.643741789998</v>
      </c>
      <c r="H39" s="200">
        <v>0.62272090940791558</v>
      </c>
    </row>
    <row r="40" spans="1:8">
      <c r="A40" s="190" t="s">
        <v>125</v>
      </c>
      <c r="B40" s="203">
        <v>990312.36693799996</v>
      </c>
      <c r="C40" s="203">
        <v>33115.220229999999</v>
      </c>
      <c r="D40" s="203">
        <v>957197.14670799999</v>
      </c>
      <c r="E40" s="203">
        <v>828105.58658066997</v>
      </c>
      <c r="F40" s="194">
        <v>0.83620644781114284</v>
      </c>
      <c r="G40" s="218">
        <v>788128.8062125498</v>
      </c>
      <c r="H40" s="205">
        <v>0.79583859853170125</v>
      </c>
    </row>
    <row r="41" spans="1:8">
      <c r="A41" s="207"/>
      <c r="B41" s="208"/>
      <c r="C41" s="208"/>
      <c r="D41" s="208"/>
      <c r="E41" s="207"/>
      <c r="F41" s="210"/>
      <c r="G41" s="207"/>
      <c r="H41" s="210"/>
    </row>
    <row r="42" spans="1:8">
      <c r="A42" s="219" t="s">
        <v>135</v>
      </c>
      <c r="B42" s="213"/>
      <c r="C42" s="213"/>
      <c r="D42" s="220"/>
      <c r="E42" s="213"/>
      <c r="F42" s="214"/>
      <c r="G42" s="213"/>
      <c r="H42" s="214"/>
    </row>
    <row r="43" spans="1:8">
      <c r="A43" s="207"/>
      <c r="B43" s="207"/>
      <c r="C43" s="207"/>
      <c r="D43" s="207"/>
      <c r="E43" s="207"/>
      <c r="F43" s="210"/>
      <c r="G43" s="207"/>
      <c r="H43" s="210"/>
    </row>
    <row r="44" spans="1:8" ht="39.6">
      <c r="A44" s="190" t="s">
        <v>126</v>
      </c>
      <c r="B44" s="192" t="s">
        <v>268</v>
      </c>
      <c r="C44" s="192" t="s">
        <v>269</v>
      </c>
      <c r="D44" s="192" t="s">
        <v>114</v>
      </c>
      <c r="E44" s="193" t="s">
        <v>0</v>
      </c>
      <c r="F44" s="194" t="s">
        <v>115</v>
      </c>
      <c r="G44" s="193" t="s">
        <v>116</v>
      </c>
      <c r="H44" s="194" t="s">
        <v>117</v>
      </c>
    </row>
    <row r="45" spans="1:8">
      <c r="A45" s="196" t="s">
        <v>127</v>
      </c>
      <c r="B45" s="198">
        <v>4008535.2570870002</v>
      </c>
      <c r="C45" s="198">
        <v>0</v>
      </c>
      <c r="D45" s="201">
        <v>4008535.2570870002</v>
      </c>
      <c r="E45" s="198">
        <v>3352541.36711714</v>
      </c>
      <c r="F45" s="199">
        <v>0.83635072466680249</v>
      </c>
      <c r="G45" s="217">
        <v>3004276.5436287001</v>
      </c>
      <c r="H45" s="200">
        <v>0.74946990632481192</v>
      </c>
    </row>
    <row r="46" spans="1:8">
      <c r="A46" s="196" t="s">
        <v>128</v>
      </c>
      <c r="B46" s="198">
        <v>311103.64084200002</v>
      </c>
      <c r="C46" s="198">
        <v>0</v>
      </c>
      <c r="D46" s="198">
        <v>311103.64084200002</v>
      </c>
      <c r="E46" s="198">
        <v>197523.13729809001</v>
      </c>
      <c r="F46" s="199">
        <v>0.63491104367501094</v>
      </c>
      <c r="G46" s="215">
        <v>110349.29410805002</v>
      </c>
      <c r="H46" s="200">
        <v>0.35470267660446003</v>
      </c>
    </row>
    <row r="47" spans="1:8">
      <c r="A47" s="196" t="s">
        <v>129</v>
      </c>
      <c r="B47" s="206">
        <v>19500</v>
      </c>
      <c r="C47" s="206">
        <v>0</v>
      </c>
      <c r="D47" s="206">
        <v>19500</v>
      </c>
      <c r="E47" s="206">
        <v>17258.10423284</v>
      </c>
      <c r="F47" s="199">
        <v>0.88503098629948718</v>
      </c>
      <c r="G47" s="215">
        <v>13342.736222609999</v>
      </c>
      <c r="H47" s="200">
        <v>0.6842428832107692</v>
      </c>
    </row>
    <row r="48" spans="1:8">
      <c r="A48" s="196" t="s">
        <v>130</v>
      </c>
      <c r="B48" s="198">
        <v>11523.099999999999</v>
      </c>
      <c r="C48" s="198">
        <v>0</v>
      </c>
      <c r="D48" s="198">
        <v>11523.099999999999</v>
      </c>
      <c r="E48" s="198">
        <v>7655.8605820699995</v>
      </c>
      <c r="F48" s="199">
        <v>0.66439244492107163</v>
      </c>
      <c r="G48" s="215">
        <v>2594.0333316599999</v>
      </c>
      <c r="H48" s="200">
        <v>0.22511592641389905</v>
      </c>
    </row>
    <row r="49" spans="1:8">
      <c r="A49" s="196" t="s">
        <v>131</v>
      </c>
      <c r="B49" s="198">
        <v>235664.58815</v>
      </c>
      <c r="C49" s="198">
        <v>0</v>
      </c>
      <c r="D49" s="198">
        <v>235664.58815</v>
      </c>
      <c r="E49" s="198">
        <v>231271.61119406001</v>
      </c>
      <c r="F49" s="199">
        <v>0.98135919787344605</v>
      </c>
      <c r="G49" s="215">
        <v>59058.463060090005</v>
      </c>
      <c r="H49" s="200">
        <v>0.25060389226785068</v>
      </c>
    </row>
    <row r="50" spans="1:8">
      <c r="A50" s="196" t="s">
        <v>132</v>
      </c>
      <c r="B50" s="198">
        <v>175224.12035800001</v>
      </c>
      <c r="C50" s="198">
        <v>0</v>
      </c>
      <c r="D50" s="198">
        <v>175224.12035800001</v>
      </c>
      <c r="E50" s="198">
        <v>144394.33326156001</v>
      </c>
      <c r="F50" s="199">
        <v>0.82405511847654456</v>
      </c>
      <c r="G50" s="215">
        <v>81397.111751679986</v>
      </c>
      <c r="H50" s="200">
        <v>0.46453143314617718</v>
      </c>
    </row>
    <row r="51" spans="1:8">
      <c r="A51" s="196" t="s">
        <v>133</v>
      </c>
      <c r="B51" s="198">
        <v>25604.057345000001</v>
      </c>
      <c r="C51" s="198">
        <v>0</v>
      </c>
      <c r="D51" s="198">
        <v>25604.057345000001</v>
      </c>
      <c r="E51" s="198">
        <v>18681.943523940001</v>
      </c>
      <c r="F51" s="199">
        <v>0.72964777699922778</v>
      </c>
      <c r="G51" s="215">
        <v>10747.32288141</v>
      </c>
      <c r="H51" s="200">
        <v>0.4197507737385518</v>
      </c>
    </row>
    <row r="52" spans="1:8">
      <c r="A52" s="190" t="s">
        <v>125</v>
      </c>
      <c r="B52" s="203">
        <v>4787154.7637819992</v>
      </c>
      <c r="C52" s="203">
        <v>0</v>
      </c>
      <c r="D52" s="203">
        <v>4787154.7637819992</v>
      </c>
      <c r="E52" s="203">
        <v>3969326.3572097002</v>
      </c>
      <c r="F52" s="194">
        <v>0.82916190369283371</v>
      </c>
      <c r="G52" s="218">
        <v>3281765.5049841995</v>
      </c>
      <c r="H52" s="205">
        <v>0.68553570271279551</v>
      </c>
    </row>
    <row r="53" spans="1:8">
      <c r="A53" s="211"/>
      <c r="B53" s="209"/>
      <c r="C53" s="207"/>
      <c r="D53" s="207"/>
      <c r="E53" s="209"/>
      <c r="F53" s="210"/>
      <c r="G53" s="209"/>
      <c r="H53" s="210"/>
    </row>
    <row r="54" spans="1:8">
      <c r="A54" s="211"/>
      <c r="B54" s="209"/>
      <c r="C54" s="207"/>
      <c r="D54" s="207"/>
      <c r="E54" s="209"/>
      <c r="F54" s="210"/>
      <c r="G54" s="209"/>
      <c r="H54" s="210"/>
    </row>
    <row r="55" spans="1:8">
      <c r="A55" s="356" t="s">
        <v>136</v>
      </c>
      <c r="B55" s="356"/>
      <c r="C55" s="356"/>
      <c r="D55" s="356"/>
      <c r="E55" s="356"/>
      <c r="F55" s="356"/>
      <c r="G55" s="356"/>
      <c r="H55" s="356"/>
    </row>
    <row r="56" spans="1:8">
      <c r="A56" s="207"/>
      <c r="B56" s="207"/>
      <c r="C56" s="207"/>
      <c r="D56" s="207"/>
      <c r="E56" s="207"/>
      <c r="F56" s="210"/>
      <c r="G56" s="207"/>
      <c r="H56" s="210"/>
    </row>
    <row r="57" spans="1:8" ht="39.6">
      <c r="A57" s="190" t="s">
        <v>113</v>
      </c>
      <c r="B57" s="192" t="s">
        <v>268</v>
      </c>
      <c r="C57" s="192" t="s">
        <v>269</v>
      </c>
      <c r="D57" s="192" t="s">
        <v>114</v>
      </c>
      <c r="E57" s="193" t="s">
        <v>0</v>
      </c>
      <c r="F57" s="194" t="s">
        <v>115</v>
      </c>
      <c r="G57" s="193" t="s">
        <v>116</v>
      </c>
      <c r="H57" s="194" t="s">
        <v>117</v>
      </c>
    </row>
    <row r="58" spans="1:8">
      <c r="A58" s="190" t="s">
        <v>118</v>
      </c>
      <c r="B58" s="203">
        <v>147689.56400000001</v>
      </c>
      <c r="C58" s="203">
        <v>0</v>
      </c>
      <c r="D58" s="203">
        <v>147689.56400000001</v>
      </c>
      <c r="E58" s="203">
        <v>113983.90281777002</v>
      </c>
      <c r="F58" s="205">
        <v>0.77178034608978885</v>
      </c>
      <c r="G58" s="203">
        <v>110303.18392421</v>
      </c>
      <c r="H58" s="205">
        <v>0.74685834893662484</v>
      </c>
    </row>
    <row r="59" spans="1:8">
      <c r="A59" s="196" t="s">
        <v>137</v>
      </c>
      <c r="B59" s="201">
        <v>30232.632000000001</v>
      </c>
      <c r="C59" s="206">
        <v>0</v>
      </c>
      <c r="D59" s="201">
        <v>30232.632000000001</v>
      </c>
      <c r="E59" s="206">
        <v>22342.657471619998</v>
      </c>
      <c r="F59" s="199">
        <v>0.7390245570289744</v>
      </c>
      <c r="G59" s="206">
        <v>22329.657471619998</v>
      </c>
      <c r="H59" s="200">
        <v>0.73859455807949492</v>
      </c>
    </row>
    <row r="60" spans="1:8">
      <c r="A60" s="196" t="s">
        <v>120</v>
      </c>
      <c r="B60" s="201">
        <v>4780.8869000000004</v>
      </c>
      <c r="C60" s="206">
        <v>0</v>
      </c>
      <c r="D60" s="201">
        <v>4780.8869000000004</v>
      </c>
      <c r="E60" s="206">
        <v>4050.3152096100002</v>
      </c>
      <c r="F60" s="199">
        <v>0.84718908736577725</v>
      </c>
      <c r="G60" s="206">
        <v>2467.83145006</v>
      </c>
      <c r="H60" s="200">
        <v>0.51618695478029397</v>
      </c>
    </row>
    <row r="61" spans="1:8">
      <c r="A61" s="196" t="s">
        <v>121</v>
      </c>
      <c r="B61" s="201">
        <v>101146.27</v>
      </c>
      <c r="C61" s="206">
        <v>0</v>
      </c>
      <c r="D61" s="201">
        <v>101146.27</v>
      </c>
      <c r="E61" s="206">
        <v>83121.89104254001</v>
      </c>
      <c r="F61" s="199">
        <v>0.8217988764443811</v>
      </c>
      <c r="G61" s="206">
        <v>81036.655908529996</v>
      </c>
      <c r="H61" s="200">
        <v>0.80118284053905298</v>
      </c>
    </row>
    <row r="62" spans="1:8">
      <c r="A62" s="196" t="s">
        <v>122</v>
      </c>
      <c r="B62" s="201">
        <v>0</v>
      </c>
      <c r="C62" s="206">
        <v>0</v>
      </c>
      <c r="D62" s="201">
        <v>0</v>
      </c>
      <c r="E62" s="206">
        <v>0</v>
      </c>
      <c r="F62" s="199" t="e">
        <v>#DIV/0!</v>
      </c>
      <c r="G62" s="206">
        <v>0</v>
      </c>
      <c r="H62" s="200" t="e">
        <v>#DIV/0!</v>
      </c>
    </row>
    <row r="63" spans="1:8">
      <c r="A63" s="202" t="s">
        <v>123</v>
      </c>
      <c r="B63" s="201">
        <v>11529.775100000001</v>
      </c>
      <c r="C63" s="206">
        <v>0</v>
      </c>
      <c r="D63" s="201">
        <v>11529.775100000001</v>
      </c>
      <c r="E63" s="206">
        <v>4469.0390939999997</v>
      </c>
      <c r="F63" s="199">
        <v>0.38760852273692653</v>
      </c>
      <c r="G63" s="206">
        <v>4469.0390939999997</v>
      </c>
      <c r="H63" s="200">
        <v>0.38760852273692653</v>
      </c>
    </row>
    <row r="64" spans="1:8">
      <c r="A64" s="191" t="s">
        <v>270</v>
      </c>
      <c r="B64" s="203">
        <v>10403.680675</v>
      </c>
      <c r="C64" s="203">
        <v>0</v>
      </c>
      <c r="D64" s="203">
        <v>10403.680675</v>
      </c>
      <c r="E64" s="203">
        <v>0</v>
      </c>
      <c r="F64" s="204">
        <v>0</v>
      </c>
      <c r="G64" s="203">
        <v>0</v>
      </c>
      <c r="H64" s="205">
        <v>0</v>
      </c>
    </row>
    <row r="65" spans="1:9">
      <c r="A65" s="197" t="s">
        <v>271</v>
      </c>
      <c r="B65" s="201">
        <v>6843.8915319999996</v>
      </c>
      <c r="C65" s="206">
        <v>0</v>
      </c>
      <c r="D65" s="201">
        <v>6843.8915319999996</v>
      </c>
      <c r="E65" s="206">
        <v>0</v>
      </c>
      <c r="F65" s="221">
        <v>0</v>
      </c>
      <c r="G65" s="206">
        <v>0</v>
      </c>
      <c r="H65" s="200">
        <v>0</v>
      </c>
    </row>
    <row r="66" spans="1:9">
      <c r="A66" s="197" t="s">
        <v>272</v>
      </c>
      <c r="B66" s="201">
        <v>3559.789143</v>
      </c>
      <c r="C66" s="206">
        <v>0</v>
      </c>
      <c r="D66" s="201">
        <v>3559.789143</v>
      </c>
      <c r="E66" s="206">
        <v>0</v>
      </c>
      <c r="F66" s="199">
        <v>0</v>
      </c>
      <c r="G66" s="206">
        <v>0</v>
      </c>
      <c r="H66" s="200">
        <v>0</v>
      </c>
    </row>
    <row r="67" spans="1:9">
      <c r="A67" s="190" t="s">
        <v>124</v>
      </c>
      <c r="B67" s="203">
        <v>4008535.2570870002</v>
      </c>
      <c r="C67" s="203">
        <v>0</v>
      </c>
      <c r="D67" s="203">
        <v>4008535.2570870002</v>
      </c>
      <c r="E67" s="203">
        <v>3352541.36711714</v>
      </c>
      <c r="F67" s="194">
        <v>0.83635072466680249</v>
      </c>
      <c r="G67" s="203">
        <v>3004276.5436287001</v>
      </c>
      <c r="H67" s="205">
        <v>0.74946990632481192</v>
      </c>
      <c r="I67" s="328">
        <v>2330161.7113298206</v>
      </c>
    </row>
    <row r="68" spans="1:9">
      <c r="A68" s="190" t="s">
        <v>138</v>
      </c>
      <c r="B68" s="203">
        <v>4166628.5017619999</v>
      </c>
      <c r="C68" s="203">
        <v>0</v>
      </c>
      <c r="D68" s="203">
        <v>4166628.5017619999</v>
      </c>
      <c r="E68" s="203">
        <v>3466525.2699349099</v>
      </c>
      <c r="F68" s="194">
        <v>0.83197368531151084</v>
      </c>
      <c r="G68" s="203">
        <v>3114579.7275529099</v>
      </c>
      <c r="H68" s="205">
        <v>0.74750598145138314</v>
      </c>
      <c r="I68" s="329">
        <f>+G67-I67</f>
        <v>674114.83229887951</v>
      </c>
    </row>
    <row r="69" spans="1:9">
      <c r="A69" s="207"/>
      <c r="B69" s="207"/>
      <c r="C69" s="207"/>
      <c r="D69" s="207"/>
      <c r="E69" s="207"/>
      <c r="F69" s="210"/>
      <c r="G69" s="207"/>
      <c r="H69" s="210"/>
    </row>
    <row r="70" spans="1:9">
      <c r="A70" s="222">
        <v>1</v>
      </c>
      <c r="B70" s="222"/>
      <c r="C70" s="223"/>
      <c r="D70" s="222"/>
      <c r="E70" s="222"/>
      <c r="F70" s="224"/>
      <c r="G70" s="222"/>
      <c r="H70" s="224"/>
    </row>
    <row r="71" spans="1:9" ht="39.6">
      <c r="A71" s="192" t="s">
        <v>113</v>
      </c>
      <c r="B71" s="192" t="s">
        <v>268</v>
      </c>
      <c r="C71" s="192" t="s">
        <v>269</v>
      </c>
      <c r="D71" s="192" t="s">
        <v>114</v>
      </c>
      <c r="E71" s="193" t="s">
        <v>0</v>
      </c>
      <c r="F71" s="194" t="s">
        <v>115</v>
      </c>
      <c r="G71" s="193" t="s">
        <v>116</v>
      </c>
      <c r="H71" s="194" t="s">
        <v>117</v>
      </c>
    </row>
    <row r="72" spans="1:9" ht="52.8">
      <c r="A72" s="225" t="s">
        <v>274</v>
      </c>
      <c r="B72" s="227">
        <v>3182.7</v>
      </c>
      <c r="C72" s="227">
        <v>0</v>
      </c>
      <c r="D72" s="227">
        <v>3182.7</v>
      </c>
      <c r="E72" s="228">
        <v>2802.1516919999999</v>
      </c>
      <c r="F72" s="229">
        <v>0.88043224055047609</v>
      </c>
      <c r="G72" s="230">
        <v>1457.8977789999999</v>
      </c>
      <c r="H72" s="231">
        <v>0.45806949414019543</v>
      </c>
    </row>
    <row r="73" spans="1:9">
      <c r="A73" s="192" t="s">
        <v>139</v>
      </c>
      <c r="B73" s="232">
        <v>3182.7</v>
      </c>
      <c r="C73" s="232">
        <v>0</v>
      </c>
      <c r="D73" s="232">
        <v>3182.7</v>
      </c>
      <c r="E73" s="232">
        <v>2802.1516919999999</v>
      </c>
      <c r="F73" s="205">
        <v>0.88043224055047609</v>
      </c>
      <c r="G73" s="232">
        <v>1457.8977789999999</v>
      </c>
      <c r="H73" s="233">
        <v>0.45806949414019543</v>
      </c>
    </row>
    <row r="74" spans="1:9" ht="39.6">
      <c r="A74" s="234" t="s">
        <v>113</v>
      </c>
      <c r="B74" s="192" t="s">
        <v>268</v>
      </c>
      <c r="C74" s="192" t="s">
        <v>269</v>
      </c>
      <c r="D74" s="192" t="s">
        <v>114</v>
      </c>
      <c r="E74" s="193" t="s">
        <v>0</v>
      </c>
      <c r="F74" s="194" t="s">
        <v>327</v>
      </c>
      <c r="G74" s="193" t="s">
        <v>116</v>
      </c>
      <c r="H74" s="194" t="s">
        <v>328</v>
      </c>
    </row>
    <row r="75" spans="1:9" ht="26.4">
      <c r="A75" s="235" t="s">
        <v>275</v>
      </c>
      <c r="B75" s="227">
        <v>1739.5</v>
      </c>
      <c r="C75" s="227">
        <v>0</v>
      </c>
      <c r="D75" s="227">
        <v>1739.5</v>
      </c>
      <c r="E75" s="227">
        <v>1505.7716063299999</v>
      </c>
      <c r="F75" s="231">
        <v>0.8656347262604196</v>
      </c>
      <c r="G75" s="236">
        <v>971.81950333000009</v>
      </c>
      <c r="H75" s="231">
        <v>0.55867749544696754</v>
      </c>
    </row>
    <row r="76" spans="1:9">
      <c r="A76" s="192" t="s">
        <v>140</v>
      </c>
      <c r="B76" s="203">
        <v>1739.5</v>
      </c>
      <c r="C76" s="203">
        <v>0</v>
      </c>
      <c r="D76" s="203">
        <v>1739.5</v>
      </c>
      <c r="E76" s="203">
        <v>1505.7716063299999</v>
      </c>
      <c r="F76" s="194">
        <v>0.8656347262604196</v>
      </c>
      <c r="G76" s="203">
        <v>971.81950333000009</v>
      </c>
      <c r="H76" s="205">
        <v>0.55867749544696754</v>
      </c>
    </row>
    <row r="77" spans="1:9" ht="39.6">
      <c r="A77" s="234" t="s">
        <v>113</v>
      </c>
      <c r="B77" s="192" t="s">
        <v>268</v>
      </c>
      <c r="C77" s="192" t="s">
        <v>269</v>
      </c>
      <c r="D77" s="195" t="s">
        <v>114</v>
      </c>
      <c r="E77" s="195" t="s">
        <v>0</v>
      </c>
      <c r="F77" s="194" t="s">
        <v>327</v>
      </c>
      <c r="G77" s="193" t="s">
        <v>116</v>
      </c>
      <c r="H77" s="194" t="s">
        <v>328</v>
      </c>
    </row>
    <row r="78" spans="1:9" ht="26.4">
      <c r="A78" s="237" t="s">
        <v>276</v>
      </c>
      <c r="B78" s="227">
        <v>1195.614949</v>
      </c>
      <c r="C78" s="227">
        <v>0</v>
      </c>
      <c r="D78" s="227">
        <v>1195.614949</v>
      </c>
      <c r="E78" s="228">
        <v>1166.0492320000001</v>
      </c>
      <c r="F78" s="229">
        <v>0.97527153953308432</v>
      </c>
      <c r="G78" s="230">
        <v>684.15678100000002</v>
      </c>
      <c r="H78" s="231">
        <v>0.57222166849973033</v>
      </c>
    </row>
    <row r="79" spans="1:9" ht="52.8">
      <c r="A79" s="238" t="s">
        <v>277</v>
      </c>
      <c r="B79" s="227">
        <v>543.721183</v>
      </c>
      <c r="C79" s="227">
        <v>0</v>
      </c>
      <c r="D79" s="227">
        <v>543.721183</v>
      </c>
      <c r="E79" s="228">
        <v>525.67619788000002</v>
      </c>
      <c r="F79" s="229">
        <v>0.96681206161504296</v>
      </c>
      <c r="G79" s="230">
        <v>353.13938187999997</v>
      </c>
      <c r="H79" s="231">
        <v>0.64948615746685001</v>
      </c>
    </row>
    <row r="80" spans="1:9">
      <c r="A80" s="192" t="s">
        <v>141</v>
      </c>
      <c r="B80" s="203">
        <v>1739.3361319999999</v>
      </c>
      <c r="C80" s="203">
        <v>0</v>
      </c>
      <c r="D80" s="203">
        <v>1739.3361319999999</v>
      </c>
      <c r="E80" s="203">
        <v>1691.7254298800001</v>
      </c>
      <c r="F80" s="194">
        <v>0.9726270838372949</v>
      </c>
      <c r="G80" s="203">
        <v>1037.2961628799999</v>
      </c>
      <c r="H80" s="205">
        <v>0.59637475689489094</v>
      </c>
    </row>
    <row r="81" spans="1:8" ht="39.6">
      <c r="A81" s="234" t="s">
        <v>113</v>
      </c>
      <c r="B81" s="192" t="s">
        <v>268</v>
      </c>
      <c r="C81" s="192" t="s">
        <v>269</v>
      </c>
      <c r="D81" s="192" t="s">
        <v>114</v>
      </c>
      <c r="E81" s="193" t="s">
        <v>0</v>
      </c>
      <c r="F81" s="194" t="s">
        <v>327</v>
      </c>
      <c r="G81" s="193" t="s">
        <v>116</v>
      </c>
      <c r="H81" s="194" t="s">
        <v>328</v>
      </c>
    </row>
    <row r="82" spans="1:8" ht="39.6">
      <c r="A82" s="238" t="s">
        <v>278</v>
      </c>
      <c r="B82" s="227">
        <v>1865.8</v>
      </c>
      <c r="C82" s="227">
        <v>0</v>
      </c>
      <c r="D82" s="227">
        <v>1865.8</v>
      </c>
      <c r="E82" s="227">
        <v>1735.61680953</v>
      </c>
      <c r="F82" s="231">
        <v>0.93022661031729015</v>
      </c>
      <c r="G82" s="236">
        <v>1140.0291405299999</v>
      </c>
      <c r="H82" s="231">
        <v>0.61101358158966657</v>
      </c>
    </row>
    <row r="83" spans="1:8" ht="39.6">
      <c r="A83" s="235" t="s">
        <v>279</v>
      </c>
      <c r="B83" s="227">
        <v>424.36</v>
      </c>
      <c r="C83" s="239">
        <v>0</v>
      </c>
      <c r="D83" s="239">
        <v>424.36</v>
      </c>
      <c r="E83" s="239">
        <v>423.17466672</v>
      </c>
      <c r="F83" s="231">
        <v>0.99720677424827975</v>
      </c>
      <c r="G83" s="240">
        <v>162.62466671999999</v>
      </c>
      <c r="H83" s="241">
        <v>0.38322336393628048</v>
      </c>
    </row>
    <row r="84" spans="1:8">
      <c r="A84" s="192" t="s">
        <v>280</v>
      </c>
      <c r="B84" s="203">
        <v>2290.16</v>
      </c>
      <c r="C84" s="203">
        <v>0</v>
      </c>
      <c r="D84" s="203">
        <v>2290.16</v>
      </c>
      <c r="E84" s="203">
        <v>2158.79147625</v>
      </c>
      <c r="F84" s="194">
        <v>0.94263784026006925</v>
      </c>
      <c r="G84" s="203">
        <v>1302.65380725</v>
      </c>
      <c r="H84" s="205">
        <v>0.56880471550022704</v>
      </c>
    </row>
    <row r="85" spans="1:8" ht="39.6">
      <c r="A85" s="234" t="s">
        <v>113</v>
      </c>
      <c r="B85" s="192" t="s">
        <v>268</v>
      </c>
      <c r="C85" s="192" t="s">
        <v>269</v>
      </c>
      <c r="D85" s="192" t="s">
        <v>114</v>
      </c>
      <c r="E85" s="193" t="s">
        <v>0</v>
      </c>
      <c r="F85" s="194" t="s">
        <v>327</v>
      </c>
      <c r="G85" s="193" t="s">
        <v>116</v>
      </c>
      <c r="H85" s="194" t="s">
        <v>328</v>
      </c>
    </row>
    <row r="86" spans="1:8" ht="66">
      <c r="A86" s="242" t="s">
        <v>281</v>
      </c>
      <c r="B86" s="227">
        <v>1000</v>
      </c>
      <c r="C86" s="243">
        <v>0</v>
      </c>
      <c r="D86" s="243">
        <v>1000</v>
      </c>
      <c r="E86" s="243">
        <v>224.26186000000001</v>
      </c>
      <c r="F86" s="244">
        <v>0.22426186000000001</v>
      </c>
      <c r="G86" s="245">
        <v>165.32150300000001</v>
      </c>
      <c r="H86" s="244">
        <v>0.16532150300000001</v>
      </c>
    </row>
    <row r="87" spans="1:8" ht="52.8">
      <c r="A87" s="226" t="s">
        <v>282</v>
      </c>
      <c r="B87" s="227">
        <v>4264.8471149999996</v>
      </c>
      <c r="C87" s="227">
        <v>0</v>
      </c>
      <c r="D87" s="227">
        <v>4264.8471149999996</v>
      </c>
      <c r="E87" s="227">
        <v>623.85421499999995</v>
      </c>
      <c r="F87" s="231">
        <v>0.14627821307024744</v>
      </c>
      <c r="G87" s="246">
        <v>409.55562099999997</v>
      </c>
      <c r="H87" s="231">
        <v>9.6030551613337262E-2</v>
      </c>
    </row>
    <row r="88" spans="1:8" ht="66">
      <c r="A88" s="226" t="s">
        <v>283</v>
      </c>
      <c r="B88" s="227">
        <v>2501</v>
      </c>
      <c r="C88" s="227">
        <v>0</v>
      </c>
      <c r="D88" s="227">
        <v>2501</v>
      </c>
      <c r="E88" s="227">
        <v>1381.5472609999999</v>
      </c>
      <c r="F88" s="231">
        <v>0.55239794522191121</v>
      </c>
      <c r="G88" s="246">
        <v>645.41242499999998</v>
      </c>
      <c r="H88" s="231">
        <v>0.25806174530187925</v>
      </c>
    </row>
    <row r="89" spans="1:8" ht="39.6">
      <c r="A89" s="226" t="s">
        <v>284</v>
      </c>
      <c r="B89" s="227">
        <v>5800</v>
      </c>
      <c r="C89" s="227">
        <v>0</v>
      </c>
      <c r="D89" s="227">
        <v>5800</v>
      </c>
      <c r="E89" s="227">
        <v>4768.9764429999996</v>
      </c>
      <c r="F89" s="231">
        <v>0.82223731775862063</v>
      </c>
      <c r="G89" s="246">
        <v>3594.6652859999999</v>
      </c>
      <c r="H89" s="231">
        <v>0.61976987689655172</v>
      </c>
    </row>
    <row r="90" spans="1:8">
      <c r="A90" s="192" t="s">
        <v>285</v>
      </c>
      <c r="B90" s="203">
        <v>13565.847115</v>
      </c>
      <c r="C90" s="203">
        <v>0</v>
      </c>
      <c r="D90" s="203">
        <v>13565.847115</v>
      </c>
      <c r="E90" s="203">
        <v>6998.6397789999992</v>
      </c>
      <c r="F90" s="194">
        <v>0.51590141917945376</v>
      </c>
      <c r="G90" s="203">
        <v>4814.9548350000005</v>
      </c>
      <c r="H90" s="205">
        <v>0.35493211696864979</v>
      </c>
    </row>
    <row r="91" spans="1:8" ht="39.6">
      <c r="A91" s="234" t="s">
        <v>113</v>
      </c>
      <c r="B91" s="192" t="s">
        <v>268</v>
      </c>
      <c r="C91" s="192" t="s">
        <v>269</v>
      </c>
      <c r="D91" s="192" t="s">
        <v>114</v>
      </c>
      <c r="E91" s="193" t="s">
        <v>0</v>
      </c>
      <c r="F91" s="194" t="s">
        <v>327</v>
      </c>
      <c r="G91" s="193" t="s">
        <v>116</v>
      </c>
      <c r="H91" s="194" t="s">
        <v>328</v>
      </c>
    </row>
    <row r="92" spans="1:8" ht="39.6">
      <c r="A92" s="225" t="s">
        <v>286</v>
      </c>
      <c r="B92" s="227">
        <v>1720</v>
      </c>
      <c r="C92" s="227">
        <v>0</v>
      </c>
      <c r="D92" s="227">
        <v>1720</v>
      </c>
      <c r="E92" s="228">
        <v>1543.8641990000001</v>
      </c>
      <c r="F92" s="231">
        <v>0.89759546453488381</v>
      </c>
      <c r="G92" s="247">
        <v>393.468186</v>
      </c>
      <c r="H92" s="231">
        <v>0.22876057325581395</v>
      </c>
    </row>
    <row r="93" spans="1:8">
      <c r="A93" s="192" t="s">
        <v>142</v>
      </c>
      <c r="B93" s="203">
        <v>1720</v>
      </c>
      <c r="C93" s="203">
        <v>0</v>
      </c>
      <c r="D93" s="203">
        <v>1720</v>
      </c>
      <c r="E93" s="203">
        <v>1543.8641990000001</v>
      </c>
      <c r="F93" s="194">
        <v>0.89759546453488381</v>
      </c>
      <c r="G93" s="203">
        <v>393.468186</v>
      </c>
      <c r="H93" s="205">
        <v>0.22876057325581395</v>
      </c>
    </row>
    <row r="94" spans="1:8">
      <c r="A94" s="192" t="s">
        <v>143</v>
      </c>
      <c r="B94" s="232">
        <v>24237.543247000001</v>
      </c>
      <c r="C94" s="232">
        <v>0</v>
      </c>
      <c r="D94" s="232">
        <v>24237.543247000001</v>
      </c>
      <c r="E94" s="232">
        <v>16700.94418246</v>
      </c>
      <c r="F94" s="194">
        <v>0.68905268212475113</v>
      </c>
      <c r="G94" s="232">
        <v>9978.0902734600004</v>
      </c>
      <c r="H94" s="205">
        <v>0.41167911168946703</v>
      </c>
    </row>
    <row r="95" spans="1:8" ht="39.6">
      <c r="A95" s="234" t="s">
        <v>113</v>
      </c>
      <c r="B95" s="192" t="s">
        <v>268</v>
      </c>
      <c r="C95" s="192" t="s">
        <v>269</v>
      </c>
      <c r="D95" s="192" t="s">
        <v>114</v>
      </c>
      <c r="E95" s="193" t="s">
        <v>0</v>
      </c>
      <c r="F95" s="194" t="s">
        <v>327</v>
      </c>
      <c r="G95" s="193" t="s">
        <v>116</v>
      </c>
      <c r="H95" s="194" t="s">
        <v>328</v>
      </c>
    </row>
    <row r="96" spans="1:8" ht="26.4">
      <c r="A96" s="292" t="s">
        <v>287</v>
      </c>
      <c r="B96" s="227">
        <v>1047750</v>
      </c>
      <c r="C96" s="243">
        <v>0</v>
      </c>
      <c r="D96" s="243">
        <v>1047750</v>
      </c>
      <c r="E96" s="227">
        <v>893121.51566999999</v>
      </c>
      <c r="F96" s="244">
        <v>0.85241853082319252</v>
      </c>
      <c r="G96" s="245">
        <v>893121.51566999999</v>
      </c>
      <c r="H96" s="244">
        <v>0.85241853082319252</v>
      </c>
    </row>
    <row r="97" spans="1:8" ht="39.6">
      <c r="A97" s="293" t="s">
        <v>288</v>
      </c>
      <c r="B97" s="227">
        <v>24824.850713</v>
      </c>
      <c r="C97" s="227">
        <v>0</v>
      </c>
      <c r="D97" s="227">
        <v>24824.850713</v>
      </c>
      <c r="E97" s="227">
        <v>1363.842504</v>
      </c>
      <c r="F97" s="231">
        <v>5.4938598413637116E-2</v>
      </c>
      <c r="G97" s="246">
        <v>332.08770500000003</v>
      </c>
      <c r="H97" s="231">
        <v>1.3377228682631959E-2</v>
      </c>
    </row>
    <row r="98" spans="1:8" ht="26.4">
      <c r="A98" s="293" t="s">
        <v>289</v>
      </c>
      <c r="B98" s="227">
        <v>87000</v>
      </c>
      <c r="C98" s="227">
        <v>0</v>
      </c>
      <c r="D98" s="227">
        <v>87000</v>
      </c>
      <c r="E98" s="227">
        <v>41204.971575000003</v>
      </c>
      <c r="F98" s="231">
        <v>0.47362036293103454</v>
      </c>
      <c r="G98" s="246">
        <v>36431.193576999998</v>
      </c>
      <c r="H98" s="231">
        <v>0.4187493514597701</v>
      </c>
    </row>
    <row r="99" spans="1:8" ht="39.6">
      <c r="A99" s="293" t="s">
        <v>290</v>
      </c>
      <c r="B99" s="227">
        <v>7226.06</v>
      </c>
      <c r="C99" s="227">
        <v>0</v>
      </c>
      <c r="D99" s="227">
        <v>7226.06</v>
      </c>
      <c r="E99" s="227">
        <v>4909.391216</v>
      </c>
      <c r="F99" s="231">
        <v>0.67940083752418323</v>
      </c>
      <c r="G99" s="227">
        <v>2531.26459725</v>
      </c>
      <c r="H99" s="231">
        <v>0.35029664813881972</v>
      </c>
    </row>
    <row r="100" spans="1:8" ht="39.6">
      <c r="A100" s="293" t="s">
        <v>291</v>
      </c>
      <c r="B100" s="227">
        <v>77337.297808000003</v>
      </c>
      <c r="C100" s="227">
        <v>0</v>
      </c>
      <c r="D100" s="227">
        <v>77337.297808000003</v>
      </c>
      <c r="E100" s="227">
        <v>41348.273652160002</v>
      </c>
      <c r="F100" s="231">
        <v>0.53464854377007742</v>
      </c>
      <c r="G100" s="246">
        <v>40692.965145730006</v>
      </c>
      <c r="H100" s="231">
        <v>0.52617516126249508</v>
      </c>
    </row>
    <row r="101" spans="1:8" ht="39.6">
      <c r="A101" s="293" t="s">
        <v>292</v>
      </c>
      <c r="B101" s="227">
        <v>18000</v>
      </c>
      <c r="C101" s="227">
        <v>0</v>
      </c>
      <c r="D101" s="227">
        <v>18000</v>
      </c>
      <c r="E101" s="227">
        <v>14103.207143</v>
      </c>
      <c r="F101" s="231">
        <v>0.78351150794444446</v>
      </c>
      <c r="G101" s="246">
        <v>9235.6625426499995</v>
      </c>
      <c r="H101" s="231">
        <v>0.51309236348055554</v>
      </c>
    </row>
    <row r="102" spans="1:8" ht="26.4">
      <c r="A102" s="294" t="s">
        <v>293</v>
      </c>
      <c r="B102" s="227">
        <v>5300</v>
      </c>
      <c r="C102" s="248">
        <v>0</v>
      </c>
      <c r="D102" s="248">
        <v>5300</v>
      </c>
      <c r="E102" s="248">
        <v>1809.9124216700002</v>
      </c>
      <c r="F102" s="249">
        <v>0.34149290974905666</v>
      </c>
      <c r="G102" s="248">
        <v>552.32899666999992</v>
      </c>
      <c r="H102" s="249">
        <v>0.10421301823962263</v>
      </c>
    </row>
    <row r="103" spans="1:8" ht="26.4">
      <c r="A103" s="293" t="s">
        <v>294</v>
      </c>
      <c r="B103" s="227">
        <v>7430.7128400000001</v>
      </c>
      <c r="C103" s="227">
        <v>0</v>
      </c>
      <c r="D103" s="227">
        <v>7430.7128400000001</v>
      </c>
      <c r="E103" s="227">
        <v>330.78219532999998</v>
      </c>
      <c r="F103" s="231">
        <v>4.4515540090498233E-2</v>
      </c>
      <c r="G103" s="246">
        <v>154.58967233000001</v>
      </c>
      <c r="H103" s="231">
        <v>2.0804151049658919E-2</v>
      </c>
    </row>
    <row r="104" spans="1:8" ht="52.8">
      <c r="A104" s="294" t="s">
        <v>295</v>
      </c>
      <c r="B104" s="227">
        <v>7910</v>
      </c>
      <c r="C104" s="248">
        <v>0</v>
      </c>
      <c r="D104" s="248">
        <v>7910</v>
      </c>
      <c r="E104" s="248">
        <v>1099.7801864999999</v>
      </c>
      <c r="F104" s="249">
        <v>0.13903668603034133</v>
      </c>
      <c r="G104" s="248">
        <v>430.70360749999998</v>
      </c>
      <c r="H104" s="249">
        <v>5.4450519279393171E-2</v>
      </c>
    </row>
    <row r="105" spans="1:8">
      <c r="A105" s="192" t="s">
        <v>144</v>
      </c>
      <c r="B105" s="203">
        <v>1282778.921361</v>
      </c>
      <c r="C105" s="203">
        <v>0</v>
      </c>
      <c r="D105" s="203">
        <v>1282778.921361</v>
      </c>
      <c r="E105" s="203">
        <v>999291.67656365992</v>
      </c>
      <c r="F105" s="194">
        <v>0.77900537647082135</v>
      </c>
      <c r="G105" s="203">
        <v>983482.31151412986</v>
      </c>
      <c r="H105" s="205">
        <v>0.76668106650105916</v>
      </c>
    </row>
    <row r="106" spans="1:8" ht="39.6">
      <c r="A106" s="234" t="s">
        <v>113</v>
      </c>
      <c r="B106" s="192" t="s">
        <v>268</v>
      </c>
      <c r="C106" s="192" t="s">
        <v>269</v>
      </c>
      <c r="D106" s="192" t="s">
        <v>114</v>
      </c>
      <c r="E106" s="193" t="s">
        <v>0</v>
      </c>
      <c r="F106" s="194" t="s">
        <v>327</v>
      </c>
      <c r="G106" s="193" t="s">
        <v>116</v>
      </c>
      <c r="H106" s="194" t="s">
        <v>328</v>
      </c>
    </row>
    <row r="107" spans="1:8" ht="26.4">
      <c r="A107" s="297" t="s">
        <v>296</v>
      </c>
      <c r="B107" s="227">
        <v>2037144.512625</v>
      </c>
      <c r="C107" s="243">
        <v>0</v>
      </c>
      <c r="D107" s="243">
        <v>2037144.512625</v>
      </c>
      <c r="E107" s="243">
        <v>1793429.474859</v>
      </c>
      <c r="F107" s="295">
        <v>0.88036438443340648</v>
      </c>
      <c r="G107" s="243">
        <v>1769286.35654666</v>
      </c>
      <c r="H107" s="244">
        <v>0.86851293346234604</v>
      </c>
    </row>
    <row r="108" spans="1:8" ht="39.6">
      <c r="A108" s="298" t="s">
        <v>297</v>
      </c>
      <c r="B108" s="227">
        <v>152113.69632799999</v>
      </c>
      <c r="C108" s="227">
        <v>0</v>
      </c>
      <c r="D108" s="227">
        <v>152113.69632799999</v>
      </c>
      <c r="E108" s="227">
        <v>131340.77353400001</v>
      </c>
      <c r="F108" s="231">
        <v>0.86343818278396367</v>
      </c>
      <c r="G108" s="227">
        <v>131322.53571600001</v>
      </c>
      <c r="H108" s="231">
        <v>0.86331828682166545</v>
      </c>
    </row>
    <row r="109" spans="1:8" ht="52.8">
      <c r="A109" s="298" t="s">
        <v>298</v>
      </c>
      <c r="B109" s="227">
        <v>130260</v>
      </c>
      <c r="C109" s="227">
        <v>0</v>
      </c>
      <c r="D109" s="227">
        <v>130260</v>
      </c>
      <c r="E109" s="227">
        <v>104101.17720999999</v>
      </c>
      <c r="F109" s="231">
        <v>0.79917992637801316</v>
      </c>
      <c r="G109" s="227">
        <v>12955.978907000001</v>
      </c>
      <c r="H109" s="231">
        <v>9.9462451305082147E-2</v>
      </c>
    </row>
    <row r="110" spans="1:8" ht="26.4">
      <c r="A110" s="298" t="s">
        <v>299</v>
      </c>
      <c r="B110" s="227">
        <v>120250</v>
      </c>
      <c r="C110" s="227">
        <v>0</v>
      </c>
      <c r="D110" s="227">
        <v>120250</v>
      </c>
      <c r="E110" s="227">
        <v>119574.16225674</v>
      </c>
      <c r="F110" s="231">
        <v>0.99437972770677763</v>
      </c>
      <c r="G110" s="227">
        <v>19422.322409659999</v>
      </c>
      <c r="H110" s="231">
        <v>0.16151619467492723</v>
      </c>
    </row>
    <row r="111" spans="1:8" ht="26.4">
      <c r="A111" s="299" t="s">
        <v>300</v>
      </c>
      <c r="B111" s="227">
        <v>140290</v>
      </c>
      <c r="C111" s="248">
        <v>0</v>
      </c>
      <c r="D111" s="248">
        <v>140290</v>
      </c>
      <c r="E111" s="248">
        <v>109129.96055600001</v>
      </c>
      <c r="F111" s="231">
        <v>0.77788837804547728</v>
      </c>
      <c r="G111" s="248">
        <v>19228.565932330002</v>
      </c>
      <c r="H111" s="231">
        <v>0.13706298333687364</v>
      </c>
    </row>
    <row r="112" spans="1:8" ht="52.8">
      <c r="A112" s="299" t="s">
        <v>301</v>
      </c>
      <c r="B112" s="227">
        <v>1138.1500000000001</v>
      </c>
      <c r="C112" s="248">
        <v>0</v>
      </c>
      <c r="D112" s="248">
        <v>1138.1500000000001</v>
      </c>
      <c r="E112" s="248">
        <v>1096.5500683299999</v>
      </c>
      <c r="F112" s="231">
        <v>0.96344951748890728</v>
      </c>
      <c r="G112" s="248">
        <v>407.57149633</v>
      </c>
      <c r="H112" s="231">
        <v>0.35809998359618678</v>
      </c>
    </row>
    <row r="113" spans="1:8" ht="39.6">
      <c r="A113" s="299" t="s">
        <v>302</v>
      </c>
      <c r="B113" s="227">
        <v>589.225728</v>
      </c>
      <c r="C113" s="248">
        <v>0</v>
      </c>
      <c r="D113" s="248">
        <v>589.225728</v>
      </c>
      <c r="E113" s="248">
        <v>512.89330998000003</v>
      </c>
      <c r="F113" s="231">
        <v>0.87045301249982077</v>
      </c>
      <c r="G113" s="248">
        <v>306.13459498000003</v>
      </c>
      <c r="H113" s="231">
        <v>0.51955401882926611</v>
      </c>
    </row>
    <row r="114" spans="1:8" ht="26.4">
      <c r="A114" s="299" t="s">
        <v>303</v>
      </c>
      <c r="B114" s="227">
        <v>684.09500000000003</v>
      </c>
      <c r="C114" s="248">
        <v>0</v>
      </c>
      <c r="D114" s="248">
        <v>684.09500000000003</v>
      </c>
      <c r="E114" s="248">
        <v>109.134826</v>
      </c>
      <c r="F114" s="231">
        <v>0.15953168200323053</v>
      </c>
      <c r="G114" s="248">
        <v>53.333399</v>
      </c>
      <c r="H114" s="231">
        <v>7.7961977503124558E-2</v>
      </c>
    </row>
    <row r="115" spans="1:8">
      <c r="A115" s="192" t="s">
        <v>145</v>
      </c>
      <c r="B115" s="203">
        <v>2582469.6796810003</v>
      </c>
      <c r="C115" s="203">
        <v>0</v>
      </c>
      <c r="D115" s="203">
        <v>2582469.6796810003</v>
      </c>
      <c r="E115" s="203">
        <v>2259294.1266200501</v>
      </c>
      <c r="F115" s="194">
        <v>0.87485794872880351</v>
      </c>
      <c r="G115" s="203">
        <v>1952982.7990019601</v>
      </c>
      <c r="H115" s="205">
        <v>0.7562461679097825</v>
      </c>
    </row>
    <row r="116" spans="1:8" ht="26.4">
      <c r="A116" s="296" t="s">
        <v>304</v>
      </c>
      <c r="B116" s="227">
        <v>61763.84762</v>
      </c>
      <c r="C116" s="239">
        <v>0</v>
      </c>
      <c r="D116" s="239">
        <v>61763.84762</v>
      </c>
      <c r="E116" s="239">
        <v>36317.726419999999</v>
      </c>
      <c r="F116" s="241">
        <v>0.58800945568423124</v>
      </c>
      <c r="G116" s="251">
        <v>36163.156419999999</v>
      </c>
      <c r="H116" s="241">
        <v>0.58550685900419619</v>
      </c>
    </row>
    <row r="117" spans="1:8">
      <c r="A117" s="192" t="s">
        <v>146</v>
      </c>
      <c r="B117" s="203">
        <v>61763.84762</v>
      </c>
      <c r="C117" s="203">
        <v>0</v>
      </c>
      <c r="D117" s="203">
        <v>61763.84762</v>
      </c>
      <c r="E117" s="203">
        <v>36317.726419999999</v>
      </c>
      <c r="F117" s="194">
        <v>0.58800945568423124</v>
      </c>
      <c r="G117" s="203">
        <v>36163.156419999999</v>
      </c>
      <c r="H117" s="205">
        <v>0.58550685900419619</v>
      </c>
    </row>
    <row r="118" spans="1:8">
      <c r="A118" s="192" t="s">
        <v>147</v>
      </c>
      <c r="B118" s="232">
        <v>3927012.4486620007</v>
      </c>
      <c r="C118" s="232">
        <v>0</v>
      </c>
      <c r="D118" s="232">
        <v>3927012.4486620007</v>
      </c>
      <c r="E118" s="232">
        <v>3294903.5296037104</v>
      </c>
      <c r="F118" s="194">
        <v>0.83903567220071829</v>
      </c>
      <c r="G118" s="232">
        <v>2972628.2669360898</v>
      </c>
      <c r="H118" s="205">
        <v>0.75696940251587808</v>
      </c>
    </row>
    <row r="119" spans="1:8" ht="39.6">
      <c r="A119" s="234" t="s">
        <v>113</v>
      </c>
      <c r="B119" s="192" t="s">
        <v>268</v>
      </c>
      <c r="C119" s="192" t="s">
        <v>269</v>
      </c>
      <c r="D119" s="192" t="s">
        <v>114</v>
      </c>
      <c r="E119" s="193" t="s">
        <v>0</v>
      </c>
      <c r="F119" s="194" t="s">
        <v>327</v>
      </c>
      <c r="G119" s="193" t="s">
        <v>116</v>
      </c>
      <c r="H119" s="194" t="s">
        <v>328</v>
      </c>
    </row>
    <row r="120" spans="1:8" ht="39.6">
      <c r="A120" s="237" t="s">
        <v>305</v>
      </c>
      <c r="B120" s="227">
        <v>4768.9440000000004</v>
      </c>
      <c r="C120" s="243">
        <v>0</v>
      </c>
      <c r="D120" s="243">
        <v>4768.9440000000004</v>
      </c>
      <c r="E120" s="243">
        <v>3734.3662356700002</v>
      </c>
      <c r="F120" s="244">
        <v>0.78305935982263575</v>
      </c>
      <c r="G120" s="245">
        <v>1341.02558967</v>
      </c>
      <c r="H120" s="244">
        <v>0.28119969319622962</v>
      </c>
    </row>
    <row r="121" spans="1:8" ht="26.4">
      <c r="A121" s="250" t="s">
        <v>306</v>
      </c>
      <c r="B121" s="227">
        <v>3864.808</v>
      </c>
      <c r="C121" s="227">
        <v>0</v>
      </c>
      <c r="D121" s="227">
        <v>3864.808</v>
      </c>
      <c r="E121" s="227">
        <v>2125.8740214999998</v>
      </c>
      <c r="F121" s="231">
        <v>0.55005941343011089</v>
      </c>
      <c r="G121" s="246">
        <v>1247.0491569999999</v>
      </c>
      <c r="H121" s="231">
        <v>0.32266781609849698</v>
      </c>
    </row>
    <row r="122" spans="1:8" ht="26.4">
      <c r="A122" s="250" t="s">
        <v>307</v>
      </c>
      <c r="B122" s="227">
        <v>4291.3051500000001</v>
      </c>
      <c r="C122" s="227">
        <v>0</v>
      </c>
      <c r="D122" s="227">
        <v>4291.3051500000001</v>
      </c>
      <c r="E122" s="227">
        <v>2353.0922046700002</v>
      </c>
      <c r="F122" s="231">
        <v>0.54833951966105232</v>
      </c>
      <c r="G122" s="246">
        <v>377.99472467000004</v>
      </c>
      <c r="H122" s="231">
        <v>8.8083860610565071E-2</v>
      </c>
    </row>
    <row r="123" spans="1:8">
      <c r="A123" s="252" t="s">
        <v>148</v>
      </c>
      <c r="B123" s="203">
        <v>12925.057150000001</v>
      </c>
      <c r="C123" s="203">
        <v>0</v>
      </c>
      <c r="D123" s="203">
        <v>12925.057150000001</v>
      </c>
      <c r="E123" s="203">
        <v>8213.3324618400002</v>
      </c>
      <c r="F123" s="194">
        <v>0.63545811569893129</v>
      </c>
      <c r="G123" s="203">
        <v>2966.0694713399998</v>
      </c>
      <c r="H123" s="205">
        <v>0.2294821165521887</v>
      </c>
    </row>
    <row r="124" spans="1:8" ht="39.6">
      <c r="A124" s="234" t="s">
        <v>113</v>
      </c>
      <c r="B124" s="192" t="s">
        <v>268</v>
      </c>
      <c r="C124" s="192" t="s">
        <v>269</v>
      </c>
      <c r="D124" s="192" t="s">
        <v>114</v>
      </c>
      <c r="E124" s="193" t="s">
        <v>0</v>
      </c>
      <c r="F124" s="194" t="s">
        <v>327</v>
      </c>
      <c r="G124" s="193" t="s">
        <v>116</v>
      </c>
      <c r="H124" s="194" t="s">
        <v>328</v>
      </c>
    </row>
    <row r="125" spans="1:8" ht="26.4">
      <c r="A125" s="250" t="s">
        <v>308</v>
      </c>
      <c r="B125" s="227">
        <v>5200</v>
      </c>
      <c r="C125" s="227">
        <v>0</v>
      </c>
      <c r="D125" s="227">
        <v>5200</v>
      </c>
      <c r="E125" s="227">
        <v>3021.6279012399996</v>
      </c>
      <c r="F125" s="231">
        <v>0.58108228869999989</v>
      </c>
      <c r="G125" s="246">
        <v>985.89973624000004</v>
      </c>
      <c r="H125" s="231">
        <v>0.18959610312307693</v>
      </c>
    </row>
    <row r="126" spans="1:8">
      <c r="A126" s="192" t="s">
        <v>149</v>
      </c>
      <c r="B126" s="203">
        <v>5200</v>
      </c>
      <c r="C126" s="203">
        <v>0</v>
      </c>
      <c r="D126" s="203">
        <v>5200</v>
      </c>
      <c r="E126" s="203">
        <v>3021.6279012399996</v>
      </c>
      <c r="F126" s="194">
        <v>0.58108228869999989</v>
      </c>
      <c r="G126" s="203">
        <v>985.89973624000004</v>
      </c>
      <c r="H126" s="205">
        <v>0.18959610312307693</v>
      </c>
    </row>
    <row r="127" spans="1:8" ht="39.6">
      <c r="A127" s="234" t="s">
        <v>113</v>
      </c>
      <c r="B127" s="192" t="s">
        <v>268</v>
      </c>
      <c r="C127" s="192" t="s">
        <v>269</v>
      </c>
      <c r="D127" s="192" t="s">
        <v>114</v>
      </c>
      <c r="E127" s="193" t="s">
        <v>0</v>
      </c>
      <c r="F127" s="194" t="s">
        <v>327</v>
      </c>
      <c r="G127" s="193" t="s">
        <v>116</v>
      </c>
      <c r="H127" s="194" t="s">
        <v>328</v>
      </c>
    </row>
    <row r="128" spans="1:8" ht="26.4">
      <c r="A128" s="235" t="s">
        <v>309</v>
      </c>
      <c r="B128" s="227">
        <v>5500</v>
      </c>
      <c r="C128" s="227">
        <v>0</v>
      </c>
      <c r="D128" s="227">
        <v>5500</v>
      </c>
      <c r="E128" s="228">
        <v>3170.6417040000001</v>
      </c>
      <c r="F128" s="231">
        <v>0.57648030981818188</v>
      </c>
      <c r="G128" s="247">
        <v>2961.1502139999998</v>
      </c>
      <c r="H128" s="231">
        <v>0.53839094799999998</v>
      </c>
    </row>
    <row r="129" spans="1:8">
      <c r="A129" s="192" t="s">
        <v>150</v>
      </c>
      <c r="B129" s="203">
        <v>5500</v>
      </c>
      <c r="C129" s="203">
        <v>0</v>
      </c>
      <c r="D129" s="203">
        <v>5500</v>
      </c>
      <c r="E129" s="203">
        <v>3170.6417040000001</v>
      </c>
      <c r="F129" s="194">
        <v>0.57648030981818188</v>
      </c>
      <c r="G129" s="203">
        <v>2961.1502139999998</v>
      </c>
      <c r="H129" s="205">
        <v>0.53839094799999998</v>
      </c>
    </row>
    <row r="130" spans="1:8">
      <c r="A130" s="192" t="s">
        <v>151</v>
      </c>
      <c r="B130" s="232">
        <v>23625.057150000001</v>
      </c>
      <c r="C130" s="232">
        <v>0</v>
      </c>
      <c r="D130" s="232">
        <v>23625.057150000001</v>
      </c>
      <c r="E130" s="232">
        <v>14405.602067079999</v>
      </c>
      <c r="F130" s="194">
        <v>0.60975945901912876</v>
      </c>
      <c r="G130" s="232">
        <v>6913.1194215799997</v>
      </c>
      <c r="H130" s="205">
        <v>0.2926181036383228</v>
      </c>
    </row>
    <row r="131" spans="1:8" ht="39.6">
      <c r="A131" s="234" t="s">
        <v>113</v>
      </c>
      <c r="B131" s="192" t="s">
        <v>268</v>
      </c>
      <c r="C131" s="192" t="s">
        <v>269</v>
      </c>
      <c r="D131" s="192" t="s">
        <v>114</v>
      </c>
      <c r="E131" s="193" t="s">
        <v>0</v>
      </c>
      <c r="F131" s="194" t="s">
        <v>327</v>
      </c>
      <c r="G131" s="193" t="s">
        <v>116</v>
      </c>
      <c r="H131" s="194" t="s">
        <v>328</v>
      </c>
    </row>
    <row r="132" spans="1:8" ht="26.4">
      <c r="A132" s="225" t="s">
        <v>310</v>
      </c>
      <c r="B132" s="227">
        <v>25000</v>
      </c>
      <c r="C132" s="239">
        <v>0</v>
      </c>
      <c r="D132" s="239">
        <v>25000</v>
      </c>
      <c r="E132" s="253">
        <v>20007.987396520002</v>
      </c>
      <c r="F132" s="241">
        <v>0.80031949586080009</v>
      </c>
      <c r="G132" s="254">
        <v>11662.368313999999</v>
      </c>
      <c r="H132" s="241">
        <v>0.46649473255999996</v>
      </c>
    </row>
    <row r="133" spans="1:8">
      <c r="A133" s="192" t="s">
        <v>152</v>
      </c>
      <c r="B133" s="203">
        <v>25000</v>
      </c>
      <c r="C133" s="203">
        <v>0</v>
      </c>
      <c r="D133" s="203">
        <v>25000</v>
      </c>
      <c r="E133" s="203">
        <v>20007.987396520002</v>
      </c>
      <c r="F133" s="194">
        <v>0.80031949586080009</v>
      </c>
      <c r="G133" s="203">
        <v>11662.368313999999</v>
      </c>
      <c r="H133" s="205">
        <v>0.46649473255999996</v>
      </c>
    </row>
    <row r="134" spans="1:8" ht="39.6">
      <c r="A134" s="234" t="s">
        <v>113</v>
      </c>
      <c r="B134" s="192" t="s">
        <v>268</v>
      </c>
      <c r="C134" s="192" t="s">
        <v>269</v>
      </c>
      <c r="D134" s="192" t="s">
        <v>114</v>
      </c>
      <c r="E134" s="193" t="s">
        <v>0</v>
      </c>
      <c r="F134" s="194" t="s">
        <v>327</v>
      </c>
      <c r="G134" s="193" t="s">
        <v>116</v>
      </c>
      <c r="H134" s="194" t="s">
        <v>328</v>
      </c>
    </row>
    <row r="135" spans="1:8" ht="52.8">
      <c r="A135" s="237" t="s">
        <v>311</v>
      </c>
      <c r="B135" s="227">
        <v>1306.2543430000001</v>
      </c>
      <c r="C135" s="243">
        <v>0</v>
      </c>
      <c r="D135" s="243">
        <v>1306.2543430000001</v>
      </c>
      <c r="E135" s="243">
        <v>1064.8354296699999</v>
      </c>
      <c r="F135" s="244">
        <v>0.81518230762353139</v>
      </c>
      <c r="G135" s="255">
        <v>611.99311966999994</v>
      </c>
      <c r="H135" s="244">
        <v>0.46850992147859211</v>
      </c>
    </row>
    <row r="136" spans="1:8" ht="39.6">
      <c r="A136" s="250" t="s">
        <v>312</v>
      </c>
      <c r="B136" s="227">
        <v>988.44637499999999</v>
      </c>
      <c r="C136" s="227">
        <v>0</v>
      </c>
      <c r="D136" s="227">
        <v>988.44637499999999</v>
      </c>
      <c r="E136" s="227">
        <v>390.76916666000005</v>
      </c>
      <c r="F136" s="231">
        <v>0.39533673909219413</v>
      </c>
      <c r="G136" s="236">
        <v>265.49416666000002</v>
      </c>
      <c r="H136" s="231">
        <v>0.26859744076657677</v>
      </c>
    </row>
    <row r="137" spans="1:8" ht="26.4">
      <c r="A137" s="250" t="s">
        <v>313</v>
      </c>
      <c r="B137" s="227">
        <v>1436.335</v>
      </c>
      <c r="C137" s="227">
        <v>0</v>
      </c>
      <c r="D137" s="227">
        <v>1436.335</v>
      </c>
      <c r="E137" s="227">
        <v>1127.829598</v>
      </c>
      <c r="F137" s="231">
        <v>0.7852134759648689</v>
      </c>
      <c r="G137" s="236">
        <v>240.60778099999999</v>
      </c>
      <c r="H137" s="231">
        <v>0.16751508596532144</v>
      </c>
    </row>
    <row r="138" spans="1:8" ht="52.8">
      <c r="A138" s="238" t="s">
        <v>314</v>
      </c>
      <c r="B138" s="227">
        <v>4929.1723099999999</v>
      </c>
      <c r="C138" s="227">
        <v>0</v>
      </c>
      <c r="D138" s="227">
        <v>4929.1723099999999</v>
      </c>
      <c r="E138" s="227">
        <v>3939.8696730400002</v>
      </c>
      <c r="F138" s="231">
        <v>0.79929639810867159</v>
      </c>
      <c r="G138" s="236">
        <v>1976.6036162399998</v>
      </c>
      <c r="H138" s="231">
        <v>0.40100111984926734</v>
      </c>
    </row>
    <row r="139" spans="1:8">
      <c r="A139" s="192" t="s">
        <v>153</v>
      </c>
      <c r="B139" s="203">
        <v>8660.2080280000009</v>
      </c>
      <c r="C139" s="203">
        <v>0</v>
      </c>
      <c r="D139" s="203">
        <v>8660.2080280000009</v>
      </c>
      <c r="E139" s="203">
        <v>6523.3038673700003</v>
      </c>
      <c r="F139" s="194">
        <v>0.75325025060356432</v>
      </c>
      <c r="G139" s="203">
        <v>3094.69868357</v>
      </c>
      <c r="H139" s="205">
        <v>0.35734692210213492</v>
      </c>
    </row>
    <row r="140" spans="1:8">
      <c r="A140" s="192" t="s">
        <v>154</v>
      </c>
      <c r="B140" s="203">
        <v>33660.208028000001</v>
      </c>
      <c r="C140" s="203">
        <v>0</v>
      </c>
      <c r="D140" s="203">
        <v>33660.208028000001</v>
      </c>
      <c r="E140" s="203">
        <v>26531.291263890002</v>
      </c>
      <c r="F140" s="194">
        <v>0.78820936703124767</v>
      </c>
      <c r="G140" s="232">
        <v>14757.06699757</v>
      </c>
      <c r="H140" s="205">
        <v>0.43841282814694554</v>
      </c>
    </row>
    <row r="141" spans="1:8">
      <c r="A141" s="192" t="s">
        <v>155</v>
      </c>
      <c r="B141" s="203">
        <v>4008535.2570870002</v>
      </c>
      <c r="C141" s="203">
        <v>0</v>
      </c>
      <c r="D141" s="203">
        <v>4008535.2570870002</v>
      </c>
      <c r="E141" s="203">
        <v>3352541.36711714</v>
      </c>
      <c r="F141" s="194">
        <v>0.83635072466680249</v>
      </c>
      <c r="G141" s="203">
        <v>3004276.5436287001</v>
      </c>
      <c r="H141" s="205">
        <v>0.74946990632481192</v>
      </c>
    </row>
    <row r="142" spans="1:8">
      <c r="A142" s="256"/>
      <c r="B142" s="207"/>
      <c r="C142" s="207"/>
      <c r="D142" s="207"/>
      <c r="E142" s="207"/>
      <c r="F142" s="210"/>
      <c r="G142" s="207"/>
      <c r="H142" s="210"/>
    </row>
    <row r="143" spans="1:8">
      <c r="A143" s="356" t="s">
        <v>156</v>
      </c>
      <c r="B143" s="356"/>
      <c r="C143" s="356"/>
      <c r="D143" s="356"/>
      <c r="E143" s="356"/>
      <c r="F143" s="356"/>
      <c r="G143" s="356"/>
      <c r="H143" s="356"/>
    </row>
    <row r="144" spans="1:8">
      <c r="A144" s="207"/>
      <c r="B144" s="207"/>
      <c r="C144" s="207"/>
      <c r="D144" s="207"/>
      <c r="E144" s="207"/>
      <c r="F144" s="210"/>
      <c r="G144" s="207"/>
      <c r="H144" s="210"/>
    </row>
    <row r="145" spans="1:8" ht="39.6">
      <c r="A145" s="192" t="s">
        <v>113</v>
      </c>
      <c r="B145" s="192" t="s">
        <v>268</v>
      </c>
      <c r="C145" s="192" t="s">
        <v>269</v>
      </c>
      <c r="D145" s="192" t="s">
        <v>114</v>
      </c>
      <c r="E145" s="193" t="s">
        <v>0</v>
      </c>
      <c r="F145" s="194" t="s">
        <v>115</v>
      </c>
      <c r="G145" s="193" t="s">
        <v>116</v>
      </c>
      <c r="H145" s="194" t="s">
        <v>117</v>
      </c>
    </row>
    <row r="146" spans="1:8">
      <c r="A146" s="192" t="s">
        <v>118</v>
      </c>
      <c r="B146" s="203">
        <v>603583.81599999999</v>
      </c>
      <c r="C146" s="203">
        <v>2012.5820000000001</v>
      </c>
      <c r="D146" s="203">
        <v>601571.23400000005</v>
      </c>
      <c r="E146" s="203">
        <v>567167.68188330997</v>
      </c>
      <c r="F146" s="194">
        <v>0.93966681486256087</v>
      </c>
      <c r="G146" s="203">
        <v>551951.37607897993</v>
      </c>
      <c r="H146" s="205">
        <v>0.91445688477336495</v>
      </c>
    </row>
    <row r="147" spans="1:8">
      <c r="A147" s="257" t="s">
        <v>137</v>
      </c>
      <c r="B147" s="201">
        <v>28281.83</v>
      </c>
      <c r="C147" s="201">
        <v>1254.5820000000001</v>
      </c>
      <c r="D147" s="201">
        <v>27027.248000000003</v>
      </c>
      <c r="E147" s="201">
        <v>21641.317543000001</v>
      </c>
      <c r="F147" s="200">
        <v>0.76520216488819848</v>
      </c>
      <c r="G147" s="201">
        <v>21641.317543000001</v>
      </c>
      <c r="H147" s="200">
        <v>0.76520216488819848</v>
      </c>
    </row>
    <row r="148" spans="1:8">
      <c r="A148" s="257" t="s">
        <v>120</v>
      </c>
      <c r="B148" s="201">
        <v>10197.192999999999</v>
      </c>
      <c r="C148" s="201">
        <v>0</v>
      </c>
      <c r="D148" s="201">
        <v>10197.192999999999</v>
      </c>
      <c r="E148" s="201">
        <v>8129.9131503100007</v>
      </c>
      <c r="F148" s="200">
        <v>0.79726971435276373</v>
      </c>
      <c r="G148" s="201">
        <v>4762.4851190600002</v>
      </c>
      <c r="H148" s="200">
        <v>0.4670388330455254</v>
      </c>
    </row>
    <row r="149" spans="1:8">
      <c r="A149" s="257" t="s">
        <v>121</v>
      </c>
      <c r="B149" s="201">
        <v>510201.72399999999</v>
      </c>
      <c r="C149" s="201">
        <v>758</v>
      </c>
      <c r="D149" s="201">
        <v>509443.72399999999</v>
      </c>
      <c r="E149" s="201">
        <v>505887.76077192998</v>
      </c>
      <c r="F149" s="200">
        <v>0.99154459300088527</v>
      </c>
      <c r="G149" s="201">
        <v>505887.76077192998</v>
      </c>
      <c r="H149" s="200">
        <v>0.99154459300088527</v>
      </c>
    </row>
    <row r="150" spans="1:8">
      <c r="A150" s="257" t="s">
        <v>122</v>
      </c>
      <c r="B150" s="201">
        <v>51400</v>
      </c>
      <c r="C150" s="201">
        <v>0</v>
      </c>
      <c r="D150" s="201">
        <v>51400</v>
      </c>
      <c r="E150" s="201">
        <v>31255.593418069999</v>
      </c>
      <c r="F150" s="200">
        <v>0.60808547505972765</v>
      </c>
      <c r="G150" s="201">
        <v>19406.715644990003</v>
      </c>
      <c r="H150" s="200">
        <v>0.37756256118657594</v>
      </c>
    </row>
    <row r="151" spans="1:8">
      <c r="A151" s="258" t="s">
        <v>123</v>
      </c>
      <c r="B151" s="201">
        <v>3503.069</v>
      </c>
      <c r="C151" s="201">
        <v>0</v>
      </c>
      <c r="D151" s="201">
        <v>3503.069</v>
      </c>
      <c r="E151" s="201">
        <v>253.09700000000001</v>
      </c>
      <c r="F151" s="200">
        <v>7.2250075576587275E-2</v>
      </c>
      <c r="G151" s="201">
        <v>253.09700000000001</v>
      </c>
      <c r="H151" s="200">
        <v>7.2250075576587275E-2</v>
      </c>
    </row>
    <row r="152" spans="1:8">
      <c r="A152" s="191" t="s">
        <v>270</v>
      </c>
      <c r="B152" s="203">
        <v>1112.6212250000001</v>
      </c>
      <c r="C152" s="203">
        <v>0</v>
      </c>
      <c r="D152" s="203">
        <v>1112.6212250000001</v>
      </c>
      <c r="E152" s="203">
        <v>0</v>
      </c>
      <c r="F152" s="204">
        <v>0</v>
      </c>
      <c r="G152" s="203">
        <v>0</v>
      </c>
      <c r="H152" s="205">
        <v>0</v>
      </c>
    </row>
    <row r="153" spans="1:8">
      <c r="A153" s="197" t="s">
        <v>271</v>
      </c>
      <c r="B153" s="201">
        <v>0</v>
      </c>
      <c r="C153" s="206">
        <v>0</v>
      </c>
      <c r="D153" s="201">
        <v>0</v>
      </c>
      <c r="E153" s="206">
        <v>0</v>
      </c>
      <c r="F153" s="221" t="e">
        <v>#DIV/0!</v>
      </c>
      <c r="G153" s="206">
        <v>0</v>
      </c>
      <c r="H153" s="200" t="e">
        <v>#DIV/0!</v>
      </c>
    </row>
    <row r="154" spans="1:8">
      <c r="A154" s="197" t="s">
        <v>272</v>
      </c>
      <c r="B154" s="201">
        <v>1112.6212250000001</v>
      </c>
      <c r="C154" s="206">
        <v>0</v>
      </c>
      <c r="D154" s="201">
        <v>1112.6212250000001</v>
      </c>
      <c r="E154" s="206">
        <v>0</v>
      </c>
      <c r="F154" s="199">
        <v>0</v>
      </c>
      <c r="G154" s="206">
        <v>0</v>
      </c>
      <c r="H154" s="200">
        <v>0</v>
      </c>
    </row>
    <row r="155" spans="1:8">
      <c r="A155" s="192" t="s">
        <v>124</v>
      </c>
      <c r="B155" s="203">
        <v>311103.64084200002</v>
      </c>
      <c r="C155" s="203">
        <v>0</v>
      </c>
      <c r="D155" s="203">
        <v>311103.64084200002</v>
      </c>
      <c r="E155" s="203">
        <v>197523.13729809001</v>
      </c>
      <c r="F155" s="194">
        <v>0.63491104367501094</v>
      </c>
      <c r="G155" s="203">
        <v>110349.29410805002</v>
      </c>
      <c r="H155" s="205">
        <v>0.35470267660446003</v>
      </c>
    </row>
    <row r="156" spans="1:8">
      <c r="A156" s="192" t="s">
        <v>138</v>
      </c>
      <c r="B156" s="203">
        <v>914687.45684200001</v>
      </c>
      <c r="C156" s="203">
        <v>2012.5820000000001</v>
      </c>
      <c r="D156" s="203">
        <v>912674.87484200008</v>
      </c>
      <c r="E156" s="203">
        <v>764690.8191814</v>
      </c>
      <c r="F156" s="194">
        <v>0.83601323431451635</v>
      </c>
      <c r="G156" s="203">
        <v>662300.67018702999</v>
      </c>
      <c r="H156" s="205">
        <v>0.7240731959675637</v>
      </c>
    </row>
    <row r="157" spans="1:8">
      <c r="A157" s="207"/>
      <c r="B157" s="207"/>
      <c r="C157" s="207"/>
      <c r="D157" s="207"/>
      <c r="E157" s="207"/>
      <c r="F157" s="210"/>
      <c r="G157" s="207"/>
      <c r="H157" s="210"/>
    </row>
    <row r="158" spans="1:8">
      <c r="A158" s="207"/>
      <c r="B158" s="207"/>
      <c r="C158" s="207"/>
      <c r="D158" s="207"/>
      <c r="E158" s="207"/>
      <c r="F158" s="210"/>
      <c r="G158" s="207"/>
      <c r="H158" s="210"/>
    </row>
    <row r="159" spans="1:8" ht="39.6">
      <c r="A159" s="192" t="s">
        <v>113</v>
      </c>
      <c r="B159" s="192" t="s">
        <v>268</v>
      </c>
      <c r="C159" s="192" t="s">
        <v>269</v>
      </c>
      <c r="D159" s="192" t="s">
        <v>114</v>
      </c>
      <c r="E159" s="193" t="s">
        <v>0</v>
      </c>
      <c r="F159" s="194" t="s">
        <v>115</v>
      </c>
      <c r="G159" s="193" t="s">
        <v>116</v>
      </c>
      <c r="H159" s="194" t="s">
        <v>117</v>
      </c>
    </row>
    <row r="160" spans="1:8" ht="26.4">
      <c r="A160" s="259" t="s">
        <v>157</v>
      </c>
      <c r="B160" s="227">
        <v>8952.5121039999995</v>
      </c>
      <c r="C160" s="243">
        <v>0</v>
      </c>
      <c r="D160" s="243">
        <v>8952.5121039999995</v>
      </c>
      <c r="E160" s="245">
        <v>4936.4920339600003</v>
      </c>
      <c r="F160" s="244">
        <v>0.55140858527902648</v>
      </c>
      <c r="G160" s="255">
        <v>4369.6138690600001</v>
      </c>
      <c r="H160" s="244">
        <v>0.48808801577689553</v>
      </c>
    </row>
    <row r="161" spans="1:8" ht="26.4">
      <c r="A161" s="260" t="s">
        <v>158</v>
      </c>
      <c r="B161" s="227">
        <v>35000</v>
      </c>
      <c r="C161" s="227">
        <v>0</v>
      </c>
      <c r="D161" s="227">
        <v>35000</v>
      </c>
      <c r="E161" s="246">
        <v>18165.349644999998</v>
      </c>
      <c r="F161" s="231">
        <v>0.51900998985714286</v>
      </c>
      <c r="G161" s="236">
        <v>16760.186484000002</v>
      </c>
      <c r="H161" s="231">
        <v>0.47886247097142864</v>
      </c>
    </row>
    <row r="162" spans="1:8" ht="26.4">
      <c r="A162" s="260" t="s">
        <v>159</v>
      </c>
      <c r="B162" s="227">
        <v>17000</v>
      </c>
      <c r="C162" s="227">
        <v>0</v>
      </c>
      <c r="D162" s="227">
        <v>17000</v>
      </c>
      <c r="E162" s="246">
        <v>4338.2590600000003</v>
      </c>
      <c r="F162" s="231">
        <v>0.25519170941176472</v>
      </c>
      <c r="G162" s="236">
        <v>3253.6942949999998</v>
      </c>
      <c r="H162" s="231">
        <v>0.19139378205882351</v>
      </c>
    </row>
    <row r="163" spans="1:8" ht="26.4">
      <c r="A163" s="261" t="s">
        <v>160</v>
      </c>
      <c r="B163" s="227">
        <v>239250</v>
      </c>
      <c r="C163" s="227">
        <v>0</v>
      </c>
      <c r="D163" s="227">
        <v>239250</v>
      </c>
      <c r="E163" s="227">
        <v>165304.91406700001</v>
      </c>
      <c r="F163" s="231">
        <v>0.69092963037408572</v>
      </c>
      <c r="G163" s="236">
        <v>85733.046422380008</v>
      </c>
      <c r="H163" s="231">
        <v>0.35834084189082555</v>
      </c>
    </row>
    <row r="164" spans="1:8" ht="52.8">
      <c r="A164" s="261" t="s">
        <v>315</v>
      </c>
      <c r="B164" s="227">
        <v>10901.128737999999</v>
      </c>
      <c r="C164" s="248">
        <v>0</v>
      </c>
      <c r="D164" s="248">
        <v>10901.128737999999</v>
      </c>
      <c r="E164" s="248">
        <v>4778.12249213</v>
      </c>
      <c r="F164" s="249">
        <v>0.43831447247054794</v>
      </c>
      <c r="G164" s="262">
        <v>232.75303761000001</v>
      </c>
      <c r="H164" s="249">
        <v>2.1351278679853713E-2</v>
      </c>
    </row>
    <row r="165" spans="1:8">
      <c r="A165" s="192" t="s">
        <v>22</v>
      </c>
      <c r="B165" s="203">
        <v>311103.64084200002</v>
      </c>
      <c r="C165" s="203">
        <v>0</v>
      </c>
      <c r="D165" s="203">
        <v>311103.64084200002</v>
      </c>
      <c r="E165" s="203">
        <v>197523.13729809001</v>
      </c>
      <c r="F165" s="194">
        <v>0.63491104367501094</v>
      </c>
      <c r="G165" s="203">
        <v>110349.29410805002</v>
      </c>
      <c r="H165" s="205">
        <v>0.35470267660446003</v>
      </c>
    </row>
    <row r="166" spans="1:8">
      <c r="A166" s="207"/>
      <c r="B166" s="207"/>
      <c r="C166" s="207"/>
      <c r="D166" s="207"/>
      <c r="E166" s="207"/>
      <c r="F166" s="210"/>
      <c r="G166" s="207"/>
      <c r="H166" s="210"/>
    </row>
    <row r="167" spans="1:8">
      <c r="A167" s="356" t="s">
        <v>161</v>
      </c>
      <c r="B167" s="356"/>
      <c r="C167" s="356"/>
      <c r="D167" s="356"/>
      <c r="E167" s="356"/>
      <c r="F167" s="356"/>
      <c r="G167" s="356"/>
      <c r="H167" s="356"/>
    </row>
    <row r="168" spans="1:8">
      <c r="A168" s="207"/>
      <c r="B168" s="207"/>
      <c r="C168" s="207"/>
      <c r="D168" s="207"/>
      <c r="E168" s="207"/>
      <c r="F168" s="210"/>
      <c r="G168" s="207"/>
      <c r="H168" s="210"/>
    </row>
    <row r="169" spans="1:8" ht="39.6">
      <c r="A169" s="192" t="s">
        <v>113</v>
      </c>
      <c r="B169" s="192" t="s">
        <v>268</v>
      </c>
      <c r="C169" s="192" t="s">
        <v>269</v>
      </c>
      <c r="D169" s="192" t="s">
        <v>114</v>
      </c>
      <c r="E169" s="193" t="s">
        <v>0</v>
      </c>
      <c r="F169" s="194" t="s">
        <v>115</v>
      </c>
      <c r="G169" s="193" t="s">
        <v>116</v>
      </c>
      <c r="H169" s="194" t="s">
        <v>117</v>
      </c>
    </row>
    <row r="170" spans="1:8">
      <c r="A170" s="192" t="s">
        <v>118</v>
      </c>
      <c r="B170" s="203">
        <v>105370.929943</v>
      </c>
      <c r="C170" s="203">
        <v>29040.09823</v>
      </c>
      <c r="D170" s="203">
        <v>76330.831712999992</v>
      </c>
      <c r="E170" s="203">
        <v>55512.910694509999</v>
      </c>
      <c r="F170" s="194">
        <v>0.52683326155078536</v>
      </c>
      <c r="G170" s="263">
        <v>47413.927310610001</v>
      </c>
      <c r="H170" s="264">
        <v>0.44997161300805055</v>
      </c>
    </row>
    <row r="171" spans="1:8">
      <c r="A171" s="257" t="s">
        <v>137</v>
      </c>
      <c r="B171" s="201">
        <v>40811.038009999997</v>
      </c>
      <c r="C171" s="201">
        <v>952.99823000000004</v>
      </c>
      <c r="D171" s="201">
        <v>39858.039779999999</v>
      </c>
      <c r="E171" s="201">
        <v>29487.593989000001</v>
      </c>
      <c r="F171" s="200">
        <v>0.72253967129614804</v>
      </c>
      <c r="G171" s="201">
        <v>29487.593989000001</v>
      </c>
      <c r="H171" s="200">
        <v>0.72253967129614804</v>
      </c>
    </row>
    <row r="172" spans="1:8">
      <c r="A172" s="257" t="s">
        <v>120</v>
      </c>
      <c r="B172" s="201">
        <v>20010.326854999999</v>
      </c>
      <c r="C172" s="201">
        <v>0</v>
      </c>
      <c r="D172" s="201">
        <v>20010.326854999999</v>
      </c>
      <c r="E172" s="201">
        <v>17575.379364510001</v>
      </c>
      <c r="F172" s="200">
        <v>0.87831545640737119</v>
      </c>
      <c r="G172" s="201">
        <v>11497.43448761</v>
      </c>
      <c r="H172" s="200">
        <v>0.57457504672079485</v>
      </c>
    </row>
    <row r="173" spans="1:8">
      <c r="A173" s="257" t="s">
        <v>121</v>
      </c>
      <c r="B173" s="201">
        <v>44036.536311999997</v>
      </c>
      <c r="C173" s="201">
        <v>28087.1</v>
      </c>
      <c r="D173" s="201">
        <v>15949.436311999998</v>
      </c>
      <c r="E173" s="201">
        <v>8405.6319590000003</v>
      </c>
      <c r="F173" s="200">
        <v>0.1908785899836872</v>
      </c>
      <c r="G173" s="201">
        <v>6384.5934520000001</v>
      </c>
      <c r="H173" s="200">
        <v>0.14498400616172422</v>
      </c>
    </row>
    <row r="174" spans="1:8">
      <c r="A174" s="257" t="s">
        <v>162</v>
      </c>
      <c r="B174" s="201">
        <v>0</v>
      </c>
      <c r="C174" s="201">
        <v>0</v>
      </c>
      <c r="D174" s="227">
        <v>0</v>
      </c>
      <c r="E174" s="201">
        <v>0</v>
      </c>
      <c r="F174" s="200" t="e">
        <v>#DIV/0!</v>
      </c>
      <c r="G174" s="201">
        <v>0</v>
      </c>
      <c r="H174" s="200" t="e">
        <v>#DIV/0!</v>
      </c>
    </row>
    <row r="175" spans="1:8">
      <c r="A175" s="258" t="s">
        <v>123</v>
      </c>
      <c r="B175" s="201">
        <v>513.02876600000002</v>
      </c>
      <c r="C175" s="201">
        <v>0</v>
      </c>
      <c r="D175" s="201">
        <v>513.02876600000002</v>
      </c>
      <c r="E175" s="201">
        <v>44.305382000000002</v>
      </c>
      <c r="F175" s="200">
        <v>8.6360424475691103E-2</v>
      </c>
      <c r="G175" s="201">
        <v>44.305382000000002</v>
      </c>
      <c r="H175" s="200">
        <v>8.6360424475691103E-2</v>
      </c>
    </row>
    <row r="176" spans="1:8">
      <c r="A176" s="192" t="s">
        <v>124</v>
      </c>
      <c r="B176" s="203">
        <v>19500</v>
      </c>
      <c r="C176" s="203">
        <v>0</v>
      </c>
      <c r="D176" s="203">
        <v>19500</v>
      </c>
      <c r="E176" s="203">
        <v>17258.10423284</v>
      </c>
      <c r="F176" s="194">
        <v>0.88503098629948718</v>
      </c>
      <c r="G176" s="263">
        <v>13342.736222609999</v>
      </c>
      <c r="H176" s="264">
        <v>0.6842428832107692</v>
      </c>
    </row>
    <row r="177" spans="1:8">
      <c r="A177" s="192" t="s">
        <v>138</v>
      </c>
      <c r="B177" s="203">
        <v>124870.929943</v>
      </c>
      <c r="C177" s="203">
        <v>29040.09823</v>
      </c>
      <c r="D177" s="203">
        <v>95830.831712999992</v>
      </c>
      <c r="E177" s="203">
        <v>72771.014927349999</v>
      </c>
      <c r="F177" s="194">
        <v>0.58276986453586821</v>
      </c>
      <c r="G177" s="203">
        <v>60756.663533220002</v>
      </c>
      <c r="H177" s="205">
        <v>0.48655570644787927</v>
      </c>
    </row>
    <row r="178" spans="1:8">
      <c r="A178" s="207"/>
      <c r="B178" s="207"/>
      <c r="C178" s="207"/>
      <c r="D178" s="207"/>
      <c r="E178" s="207"/>
      <c r="F178" s="210"/>
      <c r="G178" s="207"/>
      <c r="H178" s="210"/>
    </row>
    <row r="179" spans="1:8">
      <c r="A179" s="207"/>
      <c r="B179" s="207"/>
      <c r="C179" s="207"/>
      <c r="D179" s="207"/>
      <c r="E179" s="207"/>
      <c r="F179" s="210"/>
      <c r="G179" s="207"/>
      <c r="H179" s="210"/>
    </row>
    <row r="180" spans="1:8" ht="39.6">
      <c r="A180" s="192" t="s">
        <v>113</v>
      </c>
      <c r="B180" s="192" t="s">
        <v>268</v>
      </c>
      <c r="C180" s="192" t="s">
        <v>269</v>
      </c>
      <c r="D180" s="192" t="s">
        <v>114</v>
      </c>
      <c r="E180" s="193" t="s">
        <v>0</v>
      </c>
      <c r="F180" s="194" t="s">
        <v>115</v>
      </c>
      <c r="G180" s="193" t="s">
        <v>116</v>
      </c>
      <c r="H180" s="194" t="s">
        <v>117</v>
      </c>
    </row>
    <row r="181" spans="1:8" ht="26.4">
      <c r="A181" s="265" t="s">
        <v>163</v>
      </c>
      <c r="B181" s="243">
        <v>1804.467345</v>
      </c>
      <c r="C181" s="243">
        <v>0</v>
      </c>
      <c r="D181" s="243">
        <v>1804.467345</v>
      </c>
      <c r="E181" s="245">
        <v>1585.3937040000001</v>
      </c>
      <c r="F181" s="244">
        <v>0.87859373481762848</v>
      </c>
      <c r="G181" s="255">
        <v>648.73122635000004</v>
      </c>
      <c r="H181" s="244">
        <v>0.3595139741085201</v>
      </c>
    </row>
    <row r="182" spans="1:8" ht="26.4">
      <c r="A182" s="266" t="s">
        <v>164</v>
      </c>
      <c r="B182" s="243">
        <v>4845.0034699999997</v>
      </c>
      <c r="C182" s="227">
        <v>0</v>
      </c>
      <c r="D182" s="227">
        <v>4845.0034699999997</v>
      </c>
      <c r="E182" s="246">
        <v>4770.6709650000003</v>
      </c>
      <c r="F182" s="231">
        <v>0.98465790469289394</v>
      </c>
      <c r="G182" s="255">
        <v>4331.4870699499997</v>
      </c>
      <c r="H182" s="231">
        <v>0.89401113885063943</v>
      </c>
    </row>
    <row r="183" spans="1:8" ht="52.8">
      <c r="A183" s="266" t="s">
        <v>165</v>
      </c>
      <c r="B183" s="243">
        <v>4022.0976620000001</v>
      </c>
      <c r="C183" s="227">
        <v>0</v>
      </c>
      <c r="D183" s="227">
        <v>4022.0976620000001</v>
      </c>
      <c r="E183" s="246">
        <v>3806.0917359999999</v>
      </c>
      <c r="F183" s="231">
        <v>0.94629520609586826</v>
      </c>
      <c r="G183" s="255">
        <v>3343.3659465000001</v>
      </c>
      <c r="H183" s="231">
        <v>0.83124931999724272</v>
      </c>
    </row>
    <row r="184" spans="1:8" ht="26.4">
      <c r="A184" s="266" t="s">
        <v>166</v>
      </c>
      <c r="B184" s="243">
        <v>1799.03655</v>
      </c>
      <c r="C184" s="227">
        <v>0</v>
      </c>
      <c r="D184" s="227">
        <v>1799.03655</v>
      </c>
      <c r="E184" s="246">
        <v>1798.8921720000001</v>
      </c>
      <c r="F184" s="231">
        <v>0.99991974704460562</v>
      </c>
      <c r="G184" s="255">
        <v>1488.1468749999999</v>
      </c>
      <c r="H184" s="231">
        <v>0.82719101788120974</v>
      </c>
    </row>
    <row r="185" spans="1:8" ht="26.4">
      <c r="A185" s="266" t="s">
        <v>167</v>
      </c>
      <c r="B185" s="243">
        <v>152.354286</v>
      </c>
      <c r="C185" s="227">
        <v>0</v>
      </c>
      <c r="D185" s="227">
        <v>152.354286</v>
      </c>
      <c r="E185" s="246">
        <v>0</v>
      </c>
      <c r="F185" s="231">
        <v>0</v>
      </c>
      <c r="G185" s="255">
        <v>0</v>
      </c>
      <c r="H185" s="231">
        <v>0</v>
      </c>
    </row>
    <row r="186" spans="1:8" ht="39.6">
      <c r="A186" s="267" t="s">
        <v>168</v>
      </c>
      <c r="B186" s="243">
        <v>2365.5912130000002</v>
      </c>
      <c r="C186" s="248">
        <v>0</v>
      </c>
      <c r="D186" s="248">
        <v>2365.5912130000002</v>
      </c>
      <c r="E186" s="268">
        <v>2247.3612258400003</v>
      </c>
      <c r="F186" s="249">
        <v>0.95002095606786485</v>
      </c>
      <c r="G186" s="255">
        <v>1163.3207406099998</v>
      </c>
      <c r="H186" s="249">
        <v>0.49176744241229126</v>
      </c>
    </row>
    <row r="187" spans="1:8" ht="26.4">
      <c r="A187" s="267" t="s">
        <v>261</v>
      </c>
      <c r="B187" s="243">
        <v>1455.3643199999999</v>
      </c>
      <c r="C187" s="248">
        <v>0</v>
      </c>
      <c r="D187" s="248">
        <v>1455.3643199999999</v>
      </c>
      <c r="E187" s="268">
        <v>1180.676729</v>
      </c>
      <c r="F187" s="249">
        <v>0.81125853696894268</v>
      </c>
      <c r="G187" s="255">
        <v>845.60267999999996</v>
      </c>
      <c r="H187" s="249">
        <v>0.58102474300043305</v>
      </c>
    </row>
    <row r="188" spans="1:8" ht="26.4">
      <c r="A188" s="267" t="s">
        <v>262</v>
      </c>
      <c r="B188" s="243">
        <v>3056.0851539999999</v>
      </c>
      <c r="C188" s="248">
        <v>0</v>
      </c>
      <c r="D188" s="248">
        <v>3056.0851539999999</v>
      </c>
      <c r="E188" s="268">
        <v>1869.017701</v>
      </c>
      <c r="F188" s="249">
        <v>0.61157252066543699</v>
      </c>
      <c r="G188" s="255">
        <v>1522.0816842000002</v>
      </c>
      <c r="H188" s="249">
        <v>0.49804950042305013</v>
      </c>
    </row>
    <row r="189" spans="1:8">
      <c r="A189" s="192" t="s">
        <v>78</v>
      </c>
      <c r="B189" s="203">
        <v>19500</v>
      </c>
      <c r="C189" s="203">
        <v>0</v>
      </c>
      <c r="D189" s="203">
        <v>19500</v>
      </c>
      <c r="E189" s="203">
        <v>17258.10423284</v>
      </c>
      <c r="F189" s="194">
        <v>0.88503098629948718</v>
      </c>
      <c r="G189" s="203">
        <v>13342.736222609999</v>
      </c>
      <c r="H189" s="205">
        <v>0.6842428832107692</v>
      </c>
    </row>
    <row r="190" spans="1:8">
      <c r="A190" s="207"/>
      <c r="B190" s="207"/>
      <c r="C190" s="207"/>
      <c r="D190" s="207"/>
      <c r="E190" s="207"/>
      <c r="F190" s="210"/>
      <c r="G190" s="207"/>
      <c r="H190" s="269"/>
    </row>
    <row r="191" spans="1:8">
      <c r="A191" s="356" t="s">
        <v>169</v>
      </c>
      <c r="B191" s="356"/>
      <c r="C191" s="356"/>
      <c r="D191" s="356"/>
      <c r="E191" s="356"/>
      <c r="F191" s="356"/>
      <c r="G191" s="356"/>
      <c r="H191" s="356"/>
    </row>
    <row r="192" spans="1:8">
      <c r="A192" s="207"/>
      <c r="B192" s="207"/>
      <c r="C192" s="207"/>
      <c r="D192" s="207"/>
      <c r="E192" s="207"/>
      <c r="F192" s="210"/>
      <c r="G192" s="207"/>
      <c r="H192" s="210"/>
    </row>
    <row r="193" spans="1:8" ht="39.6">
      <c r="A193" s="192" t="s">
        <v>113</v>
      </c>
      <c r="B193" s="192" t="s">
        <v>268</v>
      </c>
      <c r="C193" s="192" t="s">
        <v>269</v>
      </c>
      <c r="D193" s="192" t="s">
        <v>114</v>
      </c>
      <c r="E193" s="193" t="s">
        <v>0</v>
      </c>
      <c r="F193" s="194" t="s">
        <v>115</v>
      </c>
      <c r="G193" s="193" t="s">
        <v>116</v>
      </c>
      <c r="H193" s="194" t="s">
        <v>117</v>
      </c>
    </row>
    <row r="194" spans="1:8">
      <c r="A194" s="192" t="s">
        <v>118</v>
      </c>
      <c r="B194" s="203">
        <v>25306.396400000005</v>
      </c>
      <c r="C194" s="203">
        <v>0</v>
      </c>
      <c r="D194" s="203">
        <v>25306.396400000005</v>
      </c>
      <c r="E194" s="203">
        <v>18234.48872007</v>
      </c>
      <c r="F194" s="194">
        <v>0.72054860881219718</v>
      </c>
      <c r="G194" s="263">
        <v>17427.44896002</v>
      </c>
      <c r="H194" s="264">
        <v>0.68865786675261265</v>
      </c>
    </row>
    <row r="195" spans="1:8">
      <c r="A195" s="257" t="s">
        <v>137</v>
      </c>
      <c r="B195" s="201">
        <v>19799.787272000001</v>
      </c>
      <c r="C195" s="201">
        <v>0</v>
      </c>
      <c r="D195" s="201">
        <v>19799.787272000001</v>
      </c>
      <c r="E195" s="201">
        <v>13400.904756</v>
      </c>
      <c r="F195" s="200">
        <v>0.6768206431667565</v>
      </c>
      <c r="G195" s="201">
        <v>13400.894156</v>
      </c>
      <c r="H195" s="200">
        <v>0.67682010780746937</v>
      </c>
    </row>
    <row r="196" spans="1:8">
      <c r="A196" s="257" t="s">
        <v>120</v>
      </c>
      <c r="B196" s="201">
        <v>3516.8999990000002</v>
      </c>
      <c r="C196" s="201">
        <v>0</v>
      </c>
      <c r="D196" s="201">
        <v>3516.8999990000002</v>
      </c>
      <c r="E196" s="201">
        <v>3043.1939040699999</v>
      </c>
      <c r="F196" s="200">
        <v>0.86530578206241449</v>
      </c>
      <c r="G196" s="201">
        <v>2236.1647440199999</v>
      </c>
      <c r="H196" s="200">
        <v>0.63583404266707433</v>
      </c>
    </row>
    <row r="197" spans="1:8">
      <c r="A197" s="257" t="s">
        <v>121</v>
      </c>
      <c r="B197" s="201">
        <v>1796.9217269999999</v>
      </c>
      <c r="C197" s="201">
        <v>0</v>
      </c>
      <c r="D197" s="201">
        <v>1796.9217269999999</v>
      </c>
      <c r="E197" s="201">
        <v>1722.72306</v>
      </c>
      <c r="F197" s="200">
        <v>0.95870790258411742</v>
      </c>
      <c r="G197" s="201">
        <v>1722.72306</v>
      </c>
      <c r="H197" s="200">
        <v>0.95870790258411742</v>
      </c>
    </row>
    <row r="198" spans="1:8">
      <c r="A198" s="257" t="s">
        <v>162</v>
      </c>
      <c r="B198" s="201">
        <v>0</v>
      </c>
      <c r="C198" s="201">
        <v>0</v>
      </c>
      <c r="D198" s="227">
        <v>0</v>
      </c>
      <c r="E198" s="201">
        <v>0</v>
      </c>
      <c r="F198" s="200" t="e">
        <v>#DIV/0!</v>
      </c>
      <c r="G198" s="201">
        <v>0</v>
      </c>
      <c r="H198" s="200" t="e">
        <v>#DIV/0!</v>
      </c>
    </row>
    <row r="199" spans="1:8">
      <c r="A199" s="258" t="s">
        <v>123</v>
      </c>
      <c r="B199" s="201">
        <v>192.78740199999999</v>
      </c>
      <c r="C199" s="201">
        <v>0</v>
      </c>
      <c r="D199" s="201">
        <v>192.78740199999999</v>
      </c>
      <c r="E199" s="201">
        <v>67.667000000000002</v>
      </c>
      <c r="F199" s="200">
        <v>0.35099285170096334</v>
      </c>
      <c r="G199" s="201">
        <v>67.667000000000002</v>
      </c>
      <c r="H199" s="200">
        <v>0.35099285170096334</v>
      </c>
    </row>
    <row r="200" spans="1:8">
      <c r="A200" s="191" t="s">
        <v>270</v>
      </c>
      <c r="B200" s="203">
        <v>3142.35401</v>
      </c>
      <c r="C200" s="203">
        <v>0</v>
      </c>
      <c r="D200" s="203">
        <v>3142.35401</v>
      </c>
      <c r="E200" s="203">
        <v>0</v>
      </c>
      <c r="F200" s="204">
        <v>0</v>
      </c>
      <c r="G200" s="203">
        <v>0</v>
      </c>
      <c r="H200" s="205">
        <v>0</v>
      </c>
    </row>
    <row r="201" spans="1:8">
      <c r="A201" s="197" t="s">
        <v>271</v>
      </c>
      <c r="B201" s="201">
        <v>0</v>
      </c>
      <c r="C201" s="206">
        <v>0</v>
      </c>
      <c r="D201" s="201">
        <v>0</v>
      </c>
      <c r="E201" s="206">
        <v>0</v>
      </c>
      <c r="F201" s="221" t="e">
        <v>#DIV/0!</v>
      </c>
      <c r="G201" s="206">
        <v>0</v>
      </c>
      <c r="H201" s="200" t="e">
        <v>#DIV/0!</v>
      </c>
    </row>
    <row r="202" spans="1:8">
      <c r="A202" s="197" t="s">
        <v>272</v>
      </c>
      <c r="B202" s="201">
        <v>3142.35401</v>
      </c>
      <c r="C202" s="206">
        <v>0</v>
      </c>
      <c r="D202" s="201">
        <v>3142.35401</v>
      </c>
      <c r="E202" s="206">
        <v>0</v>
      </c>
      <c r="F202" s="199">
        <v>0</v>
      </c>
      <c r="G202" s="206">
        <v>0</v>
      </c>
      <c r="H202" s="200">
        <v>0</v>
      </c>
    </row>
    <row r="203" spans="1:8">
      <c r="A203" s="192" t="s">
        <v>124</v>
      </c>
      <c r="B203" s="203">
        <v>11523.099999999999</v>
      </c>
      <c r="C203" s="203">
        <v>0</v>
      </c>
      <c r="D203" s="203">
        <v>11523.099999999999</v>
      </c>
      <c r="E203" s="203">
        <v>7655.8605820699995</v>
      </c>
      <c r="F203" s="194">
        <v>0.66439244492107163</v>
      </c>
      <c r="G203" s="263">
        <v>2594.0333316599999</v>
      </c>
      <c r="H203" s="264">
        <v>0.22511592641389905</v>
      </c>
    </row>
    <row r="204" spans="1:8">
      <c r="A204" s="192" t="s">
        <v>138</v>
      </c>
      <c r="B204" s="203">
        <v>39971.850410000006</v>
      </c>
      <c r="C204" s="203">
        <v>0</v>
      </c>
      <c r="D204" s="203">
        <v>39971.850410000006</v>
      </c>
      <c r="E204" s="203">
        <v>25890.349302139999</v>
      </c>
      <c r="F204" s="194">
        <v>0.64771455503252984</v>
      </c>
      <c r="G204" s="203">
        <v>20021.48229168</v>
      </c>
      <c r="H204" s="205">
        <v>0.50088955318093309</v>
      </c>
    </row>
    <row r="205" spans="1:8">
      <c r="A205" s="207"/>
      <c r="B205" s="270"/>
      <c r="C205" s="207"/>
      <c r="D205" s="207"/>
      <c r="E205" s="207"/>
      <c r="F205" s="210"/>
      <c r="G205" s="207"/>
      <c r="H205" s="210"/>
    </row>
    <row r="206" spans="1:8">
      <c r="A206" s="207"/>
      <c r="B206" s="207"/>
      <c r="C206" s="207"/>
      <c r="D206" s="207"/>
      <c r="E206" s="207"/>
      <c r="F206" s="210"/>
      <c r="G206" s="207"/>
      <c r="H206" s="210"/>
    </row>
    <row r="207" spans="1:8" ht="39.6">
      <c r="A207" s="192" t="s">
        <v>113</v>
      </c>
      <c r="B207" s="192" t="s">
        <v>268</v>
      </c>
      <c r="C207" s="192" t="s">
        <v>269</v>
      </c>
      <c r="D207" s="192" t="s">
        <v>114</v>
      </c>
      <c r="E207" s="193" t="s">
        <v>0</v>
      </c>
      <c r="F207" s="194" t="s">
        <v>115</v>
      </c>
      <c r="G207" s="193" t="s">
        <v>116</v>
      </c>
      <c r="H207" s="194" t="s">
        <v>117</v>
      </c>
    </row>
    <row r="208" spans="1:8" ht="26.4">
      <c r="A208" s="266" t="s">
        <v>170</v>
      </c>
      <c r="B208" s="227">
        <v>504</v>
      </c>
      <c r="C208" s="227">
        <v>0</v>
      </c>
      <c r="D208" s="227">
        <v>504</v>
      </c>
      <c r="E208" s="246">
        <v>320.03399999999999</v>
      </c>
      <c r="F208" s="231">
        <v>0.63498809523809518</v>
      </c>
      <c r="G208" s="236">
        <v>105.72503406</v>
      </c>
      <c r="H208" s="231">
        <v>0.20977189297619048</v>
      </c>
    </row>
    <row r="209" spans="1:8" ht="52.8">
      <c r="A209" s="266" t="s">
        <v>263</v>
      </c>
      <c r="B209" s="227">
        <v>8921.2999999999993</v>
      </c>
      <c r="C209" s="227">
        <v>0</v>
      </c>
      <c r="D209" s="227">
        <v>8921.2999999999993</v>
      </c>
      <c r="E209" s="246">
        <v>5583.8278335000005</v>
      </c>
      <c r="F209" s="231">
        <v>0.62589844904890557</v>
      </c>
      <c r="G209" s="236">
        <v>1994.8059129100002</v>
      </c>
      <c r="H209" s="231">
        <v>0.22360036238104317</v>
      </c>
    </row>
    <row r="210" spans="1:8" ht="39.6">
      <c r="A210" s="266" t="s">
        <v>171</v>
      </c>
      <c r="B210" s="227">
        <v>365</v>
      </c>
      <c r="C210" s="227">
        <v>0</v>
      </c>
      <c r="D210" s="227">
        <v>365</v>
      </c>
      <c r="E210" s="246">
        <v>213.9</v>
      </c>
      <c r="F210" s="231">
        <v>0.58602739726027397</v>
      </c>
      <c r="G210" s="236">
        <v>96.471845999999999</v>
      </c>
      <c r="H210" s="231">
        <v>0.26430642739726029</v>
      </c>
    </row>
    <row r="211" spans="1:8" ht="26.4">
      <c r="A211" s="266" t="s">
        <v>172</v>
      </c>
      <c r="B211" s="227">
        <v>1732.8</v>
      </c>
      <c r="C211" s="227">
        <v>0</v>
      </c>
      <c r="D211" s="227">
        <v>1732.8</v>
      </c>
      <c r="E211" s="246">
        <v>1538.09874857</v>
      </c>
      <c r="F211" s="231">
        <v>0.88763778195406284</v>
      </c>
      <c r="G211" s="236">
        <v>397.03053869000001</v>
      </c>
      <c r="H211" s="231">
        <v>0.22912658049976917</v>
      </c>
    </row>
    <row r="212" spans="1:8">
      <c r="A212" s="192" t="s">
        <v>77</v>
      </c>
      <c r="B212" s="203">
        <v>11523.099999999999</v>
      </c>
      <c r="C212" s="203">
        <v>0</v>
      </c>
      <c r="D212" s="203">
        <v>11523.099999999999</v>
      </c>
      <c r="E212" s="203">
        <v>7655.8605820699995</v>
      </c>
      <c r="F212" s="194">
        <v>0.66439244492107163</v>
      </c>
      <c r="G212" s="203">
        <v>2594.0333316599999</v>
      </c>
      <c r="H212" s="205">
        <v>0.22511592641389905</v>
      </c>
    </row>
    <row r="213" spans="1:8">
      <c r="A213" s="272"/>
      <c r="B213" s="273"/>
      <c r="C213" s="273"/>
      <c r="D213" s="273"/>
      <c r="E213" s="273"/>
      <c r="F213" s="274"/>
      <c r="G213" s="273"/>
      <c r="H213" s="275"/>
    </row>
    <row r="214" spans="1:8">
      <c r="A214" s="207"/>
      <c r="B214" s="207"/>
      <c r="C214" s="207"/>
      <c r="D214" s="207"/>
      <c r="E214" s="207"/>
      <c r="F214" s="210"/>
      <c r="G214" s="207"/>
      <c r="H214" s="210"/>
    </row>
    <row r="215" spans="1:8">
      <c r="A215" s="356" t="s">
        <v>173</v>
      </c>
      <c r="B215" s="356"/>
      <c r="C215" s="356"/>
      <c r="D215" s="356"/>
      <c r="E215" s="356"/>
      <c r="F215" s="356"/>
      <c r="G215" s="356"/>
      <c r="H215" s="356"/>
    </row>
    <row r="216" spans="1:8">
      <c r="A216" s="207"/>
      <c r="B216" s="207"/>
      <c r="C216" s="207"/>
      <c r="D216" s="207"/>
      <c r="E216" s="207"/>
      <c r="F216" s="210"/>
      <c r="G216" s="207"/>
      <c r="H216" s="210"/>
    </row>
    <row r="217" spans="1:8" ht="39.6">
      <c r="A217" s="192" t="s">
        <v>113</v>
      </c>
      <c r="B217" s="192" t="s">
        <v>268</v>
      </c>
      <c r="C217" s="192" t="s">
        <v>269</v>
      </c>
      <c r="D217" s="192" t="s">
        <v>114</v>
      </c>
      <c r="E217" s="193" t="s">
        <v>0</v>
      </c>
      <c r="F217" s="194" t="s">
        <v>115</v>
      </c>
      <c r="G217" s="193" t="s">
        <v>116</v>
      </c>
      <c r="H217" s="194" t="s">
        <v>117</v>
      </c>
    </row>
    <row r="218" spans="1:8">
      <c r="A218" s="192" t="s">
        <v>118</v>
      </c>
      <c r="B218" s="203">
        <v>32603.839733000001</v>
      </c>
      <c r="C218" s="203">
        <v>1000</v>
      </c>
      <c r="D218" s="203">
        <v>31603.839733000001</v>
      </c>
      <c r="E218" s="203">
        <v>16360.677155019997</v>
      </c>
      <c r="F218" s="194">
        <v>0.50180215854945842</v>
      </c>
      <c r="G218" s="263">
        <v>10330.25156363</v>
      </c>
      <c r="H218" s="264">
        <v>0.31684156370006406</v>
      </c>
    </row>
    <row r="219" spans="1:8">
      <c r="A219" s="257" t="s">
        <v>137</v>
      </c>
      <c r="B219" s="201">
        <v>8043.152</v>
      </c>
      <c r="C219" s="201">
        <v>0</v>
      </c>
      <c r="D219" s="201">
        <v>8043.152</v>
      </c>
      <c r="E219" s="201">
        <v>5881.8908099999999</v>
      </c>
      <c r="F219" s="200">
        <v>0.73129176347780067</v>
      </c>
      <c r="G219" s="201">
        <v>5881.8908099999999</v>
      </c>
      <c r="H219" s="200">
        <v>0.73129176347780067</v>
      </c>
    </row>
    <row r="220" spans="1:8">
      <c r="A220" s="257" t="s">
        <v>120</v>
      </c>
      <c r="B220" s="201">
        <v>8182.0829999999996</v>
      </c>
      <c r="C220" s="201">
        <v>0</v>
      </c>
      <c r="D220" s="201">
        <v>8182.0829999999996</v>
      </c>
      <c r="E220" s="201">
        <v>3983.6178457799997</v>
      </c>
      <c r="F220" s="200">
        <v>0.48687086720826467</v>
      </c>
      <c r="G220" s="201">
        <v>2698.4414473899997</v>
      </c>
      <c r="H220" s="200">
        <v>0.32979883574757185</v>
      </c>
    </row>
    <row r="221" spans="1:8">
      <c r="A221" s="257" t="s">
        <v>121</v>
      </c>
      <c r="B221" s="201">
        <v>11135.421729</v>
      </c>
      <c r="C221" s="201">
        <v>1000</v>
      </c>
      <c r="D221" s="201">
        <v>10135.421729</v>
      </c>
      <c r="E221" s="201">
        <v>1560.36715024</v>
      </c>
      <c r="F221" s="200">
        <v>0.14012645306251248</v>
      </c>
      <c r="G221" s="201">
        <v>1560.36715024</v>
      </c>
      <c r="H221" s="200">
        <v>0.14012645306251248</v>
      </c>
    </row>
    <row r="222" spans="1:8">
      <c r="A222" s="257" t="s">
        <v>122</v>
      </c>
      <c r="B222" s="201">
        <v>4745.2491929999997</v>
      </c>
      <c r="C222" s="201">
        <v>0</v>
      </c>
      <c r="D222" s="201">
        <v>4745.2491929999997</v>
      </c>
      <c r="E222" s="201">
        <v>4745.2491929999997</v>
      </c>
      <c r="F222" s="200">
        <v>1</v>
      </c>
      <c r="G222" s="201">
        <v>0</v>
      </c>
      <c r="H222" s="200">
        <v>0</v>
      </c>
    </row>
    <row r="223" spans="1:8">
      <c r="A223" s="258" t="s">
        <v>123</v>
      </c>
      <c r="B223" s="201">
        <v>497.93381099999999</v>
      </c>
      <c r="C223" s="201">
        <v>0</v>
      </c>
      <c r="D223" s="201">
        <v>497.93381099999999</v>
      </c>
      <c r="E223" s="201">
        <v>189.552156</v>
      </c>
      <c r="F223" s="200">
        <v>0.3806774149747385</v>
      </c>
      <c r="G223" s="201">
        <v>189.552156</v>
      </c>
      <c r="H223" s="200">
        <v>0.3806774149747385</v>
      </c>
    </row>
    <row r="224" spans="1:8">
      <c r="A224" s="191" t="s">
        <v>270</v>
      </c>
      <c r="B224" s="203">
        <v>378.29652499999997</v>
      </c>
      <c r="C224" s="203">
        <v>0</v>
      </c>
      <c r="D224" s="203">
        <v>378.29652499999997</v>
      </c>
      <c r="E224" s="203">
        <v>0</v>
      </c>
      <c r="F224" s="204">
        <v>0</v>
      </c>
      <c r="G224" s="203">
        <v>0</v>
      </c>
      <c r="H224" s="205">
        <v>0</v>
      </c>
    </row>
    <row r="225" spans="1:8">
      <c r="A225" s="197" t="s">
        <v>271</v>
      </c>
      <c r="B225" s="201">
        <v>0</v>
      </c>
      <c r="C225" s="206">
        <v>0</v>
      </c>
      <c r="D225" s="201">
        <v>0</v>
      </c>
      <c r="E225" s="206">
        <v>0</v>
      </c>
      <c r="F225" s="221" t="e">
        <v>#DIV/0!</v>
      </c>
      <c r="G225" s="206">
        <v>0</v>
      </c>
      <c r="H225" s="200" t="e">
        <v>#DIV/0!</v>
      </c>
    </row>
    <row r="226" spans="1:8">
      <c r="A226" s="197" t="s">
        <v>272</v>
      </c>
      <c r="B226" s="201">
        <v>378.29652499999997</v>
      </c>
      <c r="C226" s="206">
        <v>0</v>
      </c>
      <c r="D226" s="201">
        <v>378.29652499999997</v>
      </c>
      <c r="E226" s="206">
        <v>0</v>
      </c>
      <c r="F226" s="199">
        <v>0</v>
      </c>
      <c r="G226" s="206">
        <v>0</v>
      </c>
      <c r="H226" s="200">
        <v>0</v>
      </c>
    </row>
    <row r="227" spans="1:8">
      <c r="A227" s="192" t="s">
        <v>124</v>
      </c>
      <c r="B227" s="203">
        <v>235664.58815</v>
      </c>
      <c r="C227" s="203">
        <v>0</v>
      </c>
      <c r="D227" s="203">
        <v>235664.58815</v>
      </c>
      <c r="E227" s="203">
        <v>231271.61119406001</v>
      </c>
      <c r="F227" s="194">
        <v>0.98135919787344605</v>
      </c>
      <c r="G227" s="263">
        <v>59058.463060090005</v>
      </c>
      <c r="H227" s="264">
        <v>0.25060389226785068</v>
      </c>
    </row>
    <row r="228" spans="1:8">
      <c r="A228" s="192" t="s">
        <v>138</v>
      </c>
      <c r="B228" s="203">
        <v>268646.72440800001</v>
      </c>
      <c r="C228" s="203">
        <v>1000</v>
      </c>
      <c r="D228" s="203">
        <v>267646.72440800001</v>
      </c>
      <c r="E228" s="203">
        <v>247632.28834908002</v>
      </c>
      <c r="F228" s="194">
        <v>0.92177668979501537</v>
      </c>
      <c r="G228" s="203">
        <v>69388.714623720007</v>
      </c>
      <c r="H228" s="205">
        <v>0.25828982198322936</v>
      </c>
    </row>
    <row r="229" spans="1:8">
      <c r="A229" s="207"/>
      <c r="B229" s="207"/>
      <c r="C229" s="207"/>
      <c r="D229" s="207"/>
      <c r="E229" s="207"/>
      <c r="F229" s="210"/>
      <c r="G229" s="207"/>
      <c r="H229" s="210"/>
    </row>
    <row r="230" spans="1:8">
      <c r="A230" s="207"/>
      <c r="B230" s="207"/>
      <c r="C230" s="207"/>
      <c r="D230" s="207"/>
      <c r="E230" s="207"/>
      <c r="F230" s="210"/>
      <c r="G230" s="207"/>
      <c r="H230" s="210"/>
    </row>
    <row r="231" spans="1:8" ht="39.6">
      <c r="A231" s="192" t="s">
        <v>113</v>
      </c>
      <c r="B231" s="192" t="s">
        <v>268</v>
      </c>
      <c r="C231" s="192" t="s">
        <v>269</v>
      </c>
      <c r="D231" s="192" t="s">
        <v>114</v>
      </c>
      <c r="E231" s="193" t="s">
        <v>0</v>
      </c>
      <c r="F231" s="194" t="s">
        <v>115</v>
      </c>
      <c r="G231" s="193" t="s">
        <v>116</v>
      </c>
      <c r="H231" s="194" t="s">
        <v>117</v>
      </c>
    </row>
    <row r="232" spans="1:8" ht="39.6">
      <c r="A232" s="276" t="s">
        <v>174</v>
      </c>
      <c r="B232" s="243">
        <v>9218.2680290000008</v>
      </c>
      <c r="C232" s="243">
        <v>0</v>
      </c>
      <c r="D232" s="243">
        <v>9218.2680290000008</v>
      </c>
      <c r="E232" s="245">
        <v>8759.5671669900003</v>
      </c>
      <c r="F232" s="244">
        <v>0.95024001682670101</v>
      </c>
      <c r="G232" s="255">
        <v>3192.0860641100003</v>
      </c>
      <c r="H232" s="244">
        <v>0.34627828720839204</v>
      </c>
    </row>
    <row r="233" spans="1:8" ht="39.6">
      <c r="A233" s="271" t="s">
        <v>175</v>
      </c>
      <c r="B233" s="243">
        <v>218490.320121</v>
      </c>
      <c r="C233" s="227">
        <v>0</v>
      </c>
      <c r="D233" s="227">
        <v>218490.320121</v>
      </c>
      <c r="E233" s="246">
        <v>217420.19761367</v>
      </c>
      <c r="F233" s="231">
        <v>0.99510219717405624</v>
      </c>
      <c r="G233" s="236">
        <v>53665.418492999997</v>
      </c>
      <c r="H233" s="231">
        <v>0.24561920392299336</v>
      </c>
    </row>
    <row r="234" spans="1:8" ht="39.6">
      <c r="A234" s="271" t="s">
        <v>176</v>
      </c>
      <c r="B234" s="243">
        <v>750</v>
      </c>
      <c r="C234" s="227">
        <v>0</v>
      </c>
      <c r="D234" s="227">
        <v>750</v>
      </c>
      <c r="E234" s="246">
        <v>745.00004739999997</v>
      </c>
      <c r="F234" s="231">
        <v>0.9933333965333333</v>
      </c>
      <c r="G234" s="236">
        <v>0</v>
      </c>
      <c r="H234" s="231">
        <v>0</v>
      </c>
    </row>
    <row r="235" spans="1:8" ht="39.6">
      <c r="A235" s="271" t="s">
        <v>177</v>
      </c>
      <c r="B235" s="243">
        <v>890</v>
      </c>
      <c r="C235" s="227">
        <v>0</v>
      </c>
      <c r="D235" s="227">
        <v>890</v>
      </c>
      <c r="E235" s="246">
        <v>797.58388166999998</v>
      </c>
      <c r="F235" s="231">
        <v>0.89616166479775283</v>
      </c>
      <c r="G235" s="236">
        <v>386.35010566000005</v>
      </c>
      <c r="H235" s="231">
        <v>0.43410124231460678</v>
      </c>
    </row>
    <row r="236" spans="1:8" ht="39.6">
      <c r="A236" s="271" t="s">
        <v>264</v>
      </c>
      <c r="B236" s="243">
        <v>1090</v>
      </c>
      <c r="C236" s="227">
        <v>0</v>
      </c>
      <c r="D236" s="227">
        <v>1090</v>
      </c>
      <c r="E236" s="246">
        <v>923.71520733</v>
      </c>
      <c r="F236" s="231">
        <v>0.84744514433944951</v>
      </c>
      <c r="G236" s="236">
        <v>535.76104667000004</v>
      </c>
      <c r="H236" s="231">
        <v>0.491523896027523</v>
      </c>
    </row>
    <row r="237" spans="1:8" ht="26.4">
      <c r="A237" s="277" t="s">
        <v>178</v>
      </c>
      <c r="B237" s="243">
        <v>1734.2997809999999</v>
      </c>
      <c r="C237" s="248">
        <v>0</v>
      </c>
      <c r="D237" s="248">
        <v>1734.2997809999999</v>
      </c>
      <c r="E237" s="246">
        <v>1286.882061</v>
      </c>
      <c r="F237" s="249">
        <v>0.7420182341590229</v>
      </c>
      <c r="G237" s="262">
        <v>429.92513699</v>
      </c>
      <c r="H237" s="249">
        <v>0.24789551477778801</v>
      </c>
    </row>
    <row r="238" spans="1:8" ht="52.8">
      <c r="A238" s="277" t="s">
        <v>179</v>
      </c>
      <c r="B238" s="243">
        <v>3491.7002189999998</v>
      </c>
      <c r="C238" s="248">
        <v>0</v>
      </c>
      <c r="D238" s="248">
        <v>3491.7002189999998</v>
      </c>
      <c r="E238" s="246">
        <v>1338.6652160000001</v>
      </c>
      <c r="F238" s="249">
        <v>0.3833849219688697</v>
      </c>
      <c r="G238" s="262">
        <v>848.92221366000001</v>
      </c>
      <c r="H238" s="249">
        <v>0.24312574402596504</v>
      </c>
    </row>
    <row r="239" spans="1:8">
      <c r="A239" s="192" t="s">
        <v>76</v>
      </c>
      <c r="B239" s="203">
        <v>235664.58815</v>
      </c>
      <c r="C239" s="203">
        <v>0</v>
      </c>
      <c r="D239" s="203">
        <v>235664.58815</v>
      </c>
      <c r="E239" s="203">
        <v>231271.61119406001</v>
      </c>
      <c r="F239" s="194">
        <v>0.98135919787344605</v>
      </c>
      <c r="G239" s="203">
        <v>59058.463060089998</v>
      </c>
      <c r="H239" s="205">
        <v>0.25060389226785068</v>
      </c>
    </row>
    <row r="240" spans="1:8">
      <c r="A240" s="207"/>
      <c r="B240" s="278"/>
      <c r="C240" s="278"/>
      <c r="D240" s="278"/>
      <c r="E240" s="278"/>
      <c r="F240" s="210"/>
      <c r="G240" s="278"/>
      <c r="H240" s="210"/>
    </row>
    <row r="241" spans="1:8">
      <c r="A241" s="356" t="s">
        <v>180</v>
      </c>
      <c r="B241" s="356"/>
      <c r="C241" s="356"/>
      <c r="D241" s="356"/>
      <c r="E241" s="356"/>
      <c r="F241" s="356"/>
      <c r="G241" s="356"/>
      <c r="H241" s="356"/>
    </row>
    <row r="242" spans="1:8">
      <c r="A242" s="207"/>
      <c r="B242" s="207"/>
      <c r="C242" s="207"/>
      <c r="D242" s="207"/>
      <c r="E242" s="207"/>
      <c r="F242" s="210"/>
      <c r="G242" s="207"/>
      <c r="H242" s="210"/>
    </row>
    <row r="243" spans="1:8" ht="39.6">
      <c r="A243" s="192" t="s">
        <v>113</v>
      </c>
      <c r="B243" s="192" t="s">
        <v>268</v>
      </c>
      <c r="C243" s="192" t="s">
        <v>269</v>
      </c>
      <c r="D243" s="192" t="s">
        <v>114</v>
      </c>
      <c r="E243" s="193" t="s">
        <v>0</v>
      </c>
      <c r="F243" s="194" t="s">
        <v>115</v>
      </c>
      <c r="G243" s="193" t="s">
        <v>116</v>
      </c>
      <c r="H243" s="194" t="s">
        <v>117</v>
      </c>
    </row>
    <row r="244" spans="1:8">
      <c r="A244" s="192" t="s">
        <v>118</v>
      </c>
      <c r="B244" s="203">
        <v>58143.760412000003</v>
      </c>
      <c r="C244" s="203">
        <v>400</v>
      </c>
      <c r="D244" s="203">
        <v>57743.760412000003</v>
      </c>
      <c r="E244" s="203">
        <v>45135.500275229999</v>
      </c>
      <c r="F244" s="194">
        <v>0.77627418583533347</v>
      </c>
      <c r="G244" s="263">
        <v>39733.974633310005</v>
      </c>
      <c r="H244" s="264">
        <v>0.68337469664431105</v>
      </c>
    </row>
    <row r="245" spans="1:8">
      <c r="A245" s="257" t="s">
        <v>137</v>
      </c>
      <c r="B245" s="201">
        <v>30638.9</v>
      </c>
      <c r="C245" s="201">
        <v>0</v>
      </c>
      <c r="D245" s="201">
        <v>30638.9</v>
      </c>
      <c r="E245" s="201">
        <v>22377.207785999999</v>
      </c>
      <c r="F245" s="200">
        <v>0.73035284510866894</v>
      </c>
      <c r="G245" s="201">
        <v>22333.082760000001</v>
      </c>
      <c r="H245" s="200">
        <v>0.72891268159104927</v>
      </c>
    </row>
    <row r="246" spans="1:8">
      <c r="A246" s="257" t="s">
        <v>120</v>
      </c>
      <c r="B246" s="201">
        <v>15448.706</v>
      </c>
      <c r="C246" s="201">
        <v>0</v>
      </c>
      <c r="D246" s="201">
        <v>15448.706</v>
      </c>
      <c r="E246" s="201">
        <v>13400.012768659999</v>
      </c>
      <c r="F246" s="200">
        <v>0.86738738951081074</v>
      </c>
      <c r="G246" s="201">
        <v>9993.827269970001</v>
      </c>
      <c r="H246" s="200">
        <v>0.64690384230044906</v>
      </c>
    </row>
    <row r="247" spans="1:8">
      <c r="A247" s="257" t="s">
        <v>121</v>
      </c>
      <c r="B247" s="201">
        <v>570.53471999999999</v>
      </c>
      <c r="C247" s="201">
        <v>400</v>
      </c>
      <c r="D247" s="201">
        <v>170.53471999999999</v>
      </c>
      <c r="E247" s="201">
        <v>69.674768</v>
      </c>
      <c r="F247" s="200">
        <v>0.12212187191692733</v>
      </c>
      <c r="G247" s="201">
        <v>40.847569999999997</v>
      </c>
      <c r="H247" s="200">
        <v>7.1595239637650798E-2</v>
      </c>
    </row>
    <row r="248" spans="1:8">
      <c r="A248" s="257" t="s">
        <v>122</v>
      </c>
      <c r="B248" s="201">
        <v>10207.54926</v>
      </c>
      <c r="C248" s="201">
        <v>0</v>
      </c>
      <c r="D248" s="201">
        <v>10207.54926</v>
      </c>
      <c r="E248" s="201">
        <v>8846.3946615699988</v>
      </c>
      <c r="F248" s="200">
        <v>0.86665216461272299</v>
      </c>
      <c r="G248" s="201">
        <v>6924.0067423400005</v>
      </c>
      <c r="H248" s="200">
        <v>0.67832214824305448</v>
      </c>
    </row>
    <row r="249" spans="1:8">
      <c r="A249" s="258" t="s">
        <v>123</v>
      </c>
      <c r="B249" s="201">
        <v>1278.070432</v>
      </c>
      <c r="C249" s="201">
        <v>0</v>
      </c>
      <c r="D249" s="201">
        <v>1278.070432</v>
      </c>
      <c r="E249" s="201">
        <v>442.21029099999998</v>
      </c>
      <c r="F249" s="200">
        <v>0.34599837374220704</v>
      </c>
      <c r="G249" s="201">
        <v>442.21029099999998</v>
      </c>
      <c r="H249" s="200">
        <v>0.34599837374220704</v>
      </c>
    </row>
    <row r="250" spans="1:8">
      <c r="A250" s="191" t="s">
        <v>270</v>
      </c>
      <c r="B250" s="203">
        <v>69.248367999999999</v>
      </c>
      <c r="C250" s="203">
        <v>0</v>
      </c>
      <c r="D250" s="203">
        <v>69.248367999999999</v>
      </c>
      <c r="E250" s="203">
        <v>0</v>
      </c>
      <c r="F250" s="205">
        <v>0</v>
      </c>
      <c r="G250" s="203">
        <v>0</v>
      </c>
      <c r="H250" s="205">
        <v>0</v>
      </c>
    </row>
    <row r="251" spans="1:8">
      <c r="A251" s="197" t="s">
        <v>271</v>
      </c>
      <c r="B251" s="201">
        <v>0</v>
      </c>
      <c r="C251" s="206">
        <v>0</v>
      </c>
      <c r="D251" s="201">
        <v>0</v>
      </c>
      <c r="E251" s="206">
        <v>0</v>
      </c>
      <c r="F251" s="221" t="e">
        <v>#DIV/0!</v>
      </c>
      <c r="G251" s="206">
        <v>0</v>
      </c>
      <c r="H251" s="200" t="e">
        <v>#DIV/0!</v>
      </c>
    </row>
    <row r="252" spans="1:8">
      <c r="A252" s="197" t="s">
        <v>272</v>
      </c>
      <c r="B252" s="201">
        <v>69.248367999999999</v>
      </c>
      <c r="C252" s="206">
        <v>0</v>
      </c>
      <c r="D252" s="201">
        <v>69.248367999999999</v>
      </c>
      <c r="E252" s="206">
        <v>0</v>
      </c>
      <c r="F252" s="199">
        <v>0</v>
      </c>
      <c r="G252" s="206">
        <v>0</v>
      </c>
      <c r="H252" s="200">
        <v>0</v>
      </c>
    </row>
    <row r="253" spans="1:8">
      <c r="A253" s="192" t="s">
        <v>124</v>
      </c>
      <c r="B253" s="203">
        <v>175224.12035800001</v>
      </c>
      <c r="C253" s="203">
        <v>0</v>
      </c>
      <c r="D253" s="203">
        <v>175224.12035800001</v>
      </c>
      <c r="E253" s="203">
        <v>144394.33326156001</v>
      </c>
      <c r="F253" s="194">
        <v>0.82405511847654456</v>
      </c>
      <c r="G253" s="203">
        <v>81397.111751679986</v>
      </c>
      <c r="H253" s="205">
        <v>0.46453143314617718</v>
      </c>
    </row>
    <row r="254" spans="1:8">
      <c r="A254" s="192" t="s">
        <v>138</v>
      </c>
      <c r="B254" s="203">
        <v>233437.12913800002</v>
      </c>
      <c r="C254" s="203">
        <v>400</v>
      </c>
      <c r="D254" s="203">
        <v>233037.12913800002</v>
      </c>
      <c r="E254" s="203">
        <v>189529.83353679001</v>
      </c>
      <c r="F254" s="194">
        <v>0.81190954599491527</v>
      </c>
      <c r="G254" s="203">
        <v>121131.08638498999</v>
      </c>
      <c r="H254" s="205">
        <v>0.51890239925535342</v>
      </c>
    </row>
    <row r="255" spans="1:8">
      <c r="A255" s="207"/>
      <c r="B255" s="208"/>
      <c r="C255" s="208"/>
      <c r="D255" s="208"/>
      <c r="E255" s="207"/>
      <c r="F255" s="210"/>
      <c r="G255" s="207"/>
      <c r="H255" s="210"/>
    </row>
    <row r="256" spans="1:8">
      <c r="A256" s="207"/>
      <c r="B256" s="207"/>
      <c r="C256" s="207"/>
      <c r="D256" s="207"/>
      <c r="E256" s="207"/>
      <c r="F256" s="210"/>
      <c r="G256" s="207"/>
      <c r="H256" s="210"/>
    </row>
    <row r="257" spans="1:8" ht="39.6">
      <c r="A257" s="192" t="s">
        <v>113</v>
      </c>
      <c r="B257" s="192" t="s">
        <v>268</v>
      </c>
      <c r="C257" s="192" t="s">
        <v>269</v>
      </c>
      <c r="D257" s="192" t="s">
        <v>114</v>
      </c>
      <c r="E257" s="193" t="s">
        <v>0</v>
      </c>
      <c r="F257" s="194" t="s">
        <v>115</v>
      </c>
      <c r="G257" s="193" t="s">
        <v>116</v>
      </c>
      <c r="H257" s="194" t="s">
        <v>117</v>
      </c>
    </row>
    <row r="258" spans="1:8" ht="39.6">
      <c r="A258" s="250" t="s">
        <v>181</v>
      </c>
      <c r="B258" s="227">
        <v>6057.8955960000003</v>
      </c>
      <c r="C258" s="227">
        <v>0</v>
      </c>
      <c r="D258" s="227">
        <v>6057.8955960000003</v>
      </c>
      <c r="E258" s="301">
        <v>5140.8547943100002</v>
      </c>
      <c r="F258" s="231">
        <v>0.84862056680284859</v>
      </c>
      <c r="G258" s="236">
        <v>2134.9234333199997</v>
      </c>
      <c r="H258" s="231">
        <v>0.35241997810752623</v>
      </c>
    </row>
    <row r="259" spans="1:8" ht="26.4">
      <c r="A259" s="250" t="s">
        <v>182</v>
      </c>
      <c r="B259" s="227">
        <v>11300.555533999999</v>
      </c>
      <c r="C259" s="227">
        <v>0</v>
      </c>
      <c r="D259" s="227">
        <v>11300.555533999999</v>
      </c>
      <c r="E259" s="301">
        <v>9936.1184879500015</v>
      </c>
      <c r="F259" s="231">
        <v>0.87925929464752295</v>
      </c>
      <c r="G259" s="236">
        <v>4126.3612519999997</v>
      </c>
      <c r="H259" s="231">
        <v>0.36514676111143474</v>
      </c>
    </row>
    <row r="260" spans="1:8" ht="26.4">
      <c r="A260" s="250" t="s">
        <v>183</v>
      </c>
      <c r="B260" s="227">
        <v>65667.263716999994</v>
      </c>
      <c r="C260" s="227">
        <v>0</v>
      </c>
      <c r="D260" s="227">
        <v>65667.263716999994</v>
      </c>
      <c r="E260" s="301">
        <v>61226.197910039991</v>
      </c>
      <c r="F260" s="231">
        <v>0.93237017113886078</v>
      </c>
      <c r="G260" s="236">
        <v>36425.984474309997</v>
      </c>
      <c r="H260" s="231">
        <v>0.55470538000930913</v>
      </c>
    </row>
    <row r="261" spans="1:8" ht="26.4">
      <c r="A261" s="250" t="s">
        <v>184</v>
      </c>
      <c r="B261" s="227">
        <v>8233.3343530000002</v>
      </c>
      <c r="C261" s="227">
        <v>0</v>
      </c>
      <c r="D261" s="227">
        <v>8233.3343530000002</v>
      </c>
      <c r="E261" s="301">
        <v>7525.8619443799998</v>
      </c>
      <c r="F261" s="231">
        <v>0.91407218773251731</v>
      </c>
      <c r="G261" s="236">
        <v>2440.5258502900001</v>
      </c>
      <c r="H261" s="231">
        <v>0.29642010704942884</v>
      </c>
    </row>
    <row r="262" spans="1:8" ht="26.4">
      <c r="A262" s="250" t="s">
        <v>185</v>
      </c>
      <c r="B262" s="227">
        <v>29368.679728999999</v>
      </c>
      <c r="C262" s="227">
        <v>0</v>
      </c>
      <c r="D262" s="227">
        <v>29368.679728999999</v>
      </c>
      <c r="E262" s="301">
        <v>24098.483725600003</v>
      </c>
      <c r="F262" s="231">
        <v>0.82055046219200789</v>
      </c>
      <c r="G262" s="236">
        <v>15532.92977346</v>
      </c>
      <c r="H262" s="231">
        <v>0.52889438397607169</v>
      </c>
    </row>
    <row r="263" spans="1:8" ht="52.8">
      <c r="A263" s="250" t="s">
        <v>186</v>
      </c>
      <c r="B263" s="227">
        <v>27063.452427999997</v>
      </c>
      <c r="C263" s="227">
        <v>0</v>
      </c>
      <c r="D263" s="227">
        <v>27063.452427999997</v>
      </c>
      <c r="E263" s="301">
        <v>21317.507526519999</v>
      </c>
      <c r="F263" s="231">
        <v>0.78768618243490574</v>
      </c>
      <c r="G263" s="236">
        <v>13893.813330720001</v>
      </c>
      <c r="H263" s="231">
        <v>0.51337919164908108</v>
      </c>
    </row>
    <row r="264" spans="1:8" ht="26.4">
      <c r="A264" s="279" t="s">
        <v>215</v>
      </c>
      <c r="B264" s="227">
        <v>633.24733700000002</v>
      </c>
      <c r="C264" s="227">
        <v>0</v>
      </c>
      <c r="D264" s="227">
        <v>633.24733700000002</v>
      </c>
      <c r="E264" s="301">
        <v>507.41873399999997</v>
      </c>
      <c r="F264" s="231">
        <v>0.80129627769757195</v>
      </c>
      <c r="G264" s="236">
        <v>348.40636999999998</v>
      </c>
      <c r="H264" s="231">
        <v>0.55019002788163318</v>
      </c>
    </row>
    <row r="265" spans="1:8" ht="26.4">
      <c r="A265" s="250" t="s">
        <v>187</v>
      </c>
      <c r="B265" s="227">
        <v>2000</v>
      </c>
      <c r="C265" s="227">
        <v>0</v>
      </c>
      <c r="D265" s="227">
        <v>2000</v>
      </c>
      <c r="E265" s="301">
        <v>1199.0234720000001</v>
      </c>
      <c r="F265" s="231">
        <v>0.59951173600000007</v>
      </c>
      <c r="G265" s="236">
        <v>726.95798600000001</v>
      </c>
      <c r="H265" s="231">
        <v>0.36347899300000003</v>
      </c>
    </row>
    <row r="266" spans="1:8" ht="26.4">
      <c r="A266" s="279" t="s">
        <v>188</v>
      </c>
      <c r="B266" s="227">
        <v>1146.026513</v>
      </c>
      <c r="C266" s="227">
        <v>0</v>
      </c>
      <c r="D266" s="227">
        <v>1146.026513</v>
      </c>
      <c r="E266" s="301">
        <v>1095.6689040000001</v>
      </c>
      <c r="F266" s="231">
        <v>0.95605894939709835</v>
      </c>
      <c r="G266" s="236">
        <v>621.306512</v>
      </c>
      <c r="H266" s="231">
        <v>0.54213973669211257</v>
      </c>
    </row>
    <row r="267" spans="1:8" ht="26.4">
      <c r="A267" s="250" t="s">
        <v>189</v>
      </c>
      <c r="B267" s="227">
        <v>1246.169721</v>
      </c>
      <c r="C267" s="227">
        <v>0</v>
      </c>
      <c r="D267" s="227">
        <v>1246.169721</v>
      </c>
      <c r="E267" s="301">
        <v>1246.169721</v>
      </c>
      <c r="F267" s="231">
        <v>1</v>
      </c>
      <c r="G267" s="236">
        <v>0</v>
      </c>
      <c r="H267" s="231">
        <v>0</v>
      </c>
    </row>
    <row r="268" spans="1:8" ht="26.4">
      <c r="A268" s="279" t="s">
        <v>265</v>
      </c>
      <c r="B268" s="227">
        <v>106.303196</v>
      </c>
      <c r="C268" s="227">
        <v>0</v>
      </c>
      <c r="D268" s="227">
        <v>106.303196</v>
      </c>
      <c r="E268" s="301">
        <v>105.54</v>
      </c>
      <c r="F268" s="231">
        <v>0.99282057333440854</v>
      </c>
      <c r="G268" s="236">
        <v>0</v>
      </c>
      <c r="H268" s="231">
        <v>0</v>
      </c>
    </row>
    <row r="269" spans="1:8" ht="39.6">
      <c r="A269" s="250" t="s">
        <v>266</v>
      </c>
      <c r="B269" s="227">
        <v>21628.313472000002</v>
      </c>
      <c r="C269" s="227">
        <v>0</v>
      </c>
      <c r="D269" s="227">
        <v>21628.313472000002</v>
      </c>
      <c r="E269" s="301">
        <v>10921.79404176</v>
      </c>
      <c r="F269" s="231">
        <v>0.50497668511691152</v>
      </c>
      <c r="G269" s="236">
        <v>5126.7043695800003</v>
      </c>
      <c r="H269" s="231">
        <v>0.23703671468499049</v>
      </c>
    </row>
    <row r="270" spans="1:8" ht="26.4">
      <c r="A270" s="250" t="s">
        <v>267</v>
      </c>
      <c r="B270" s="227">
        <v>446.77609699999999</v>
      </c>
      <c r="C270" s="227">
        <v>0</v>
      </c>
      <c r="D270" s="227">
        <v>446.77609699999999</v>
      </c>
      <c r="E270" s="301">
        <v>73.694000000000003</v>
      </c>
      <c r="F270" s="231">
        <v>0.16494615646369282</v>
      </c>
      <c r="G270" s="236">
        <v>19.198399999999999</v>
      </c>
      <c r="H270" s="231">
        <v>4.297096493951421E-2</v>
      </c>
    </row>
    <row r="271" spans="1:8" ht="66">
      <c r="A271" s="250" t="s">
        <v>316</v>
      </c>
      <c r="B271" s="227">
        <v>326.102665</v>
      </c>
      <c r="C271" s="227">
        <v>0</v>
      </c>
      <c r="D271" s="227">
        <v>326.102665</v>
      </c>
      <c r="E271" s="301">
        <v>0</v>
      </c>
      <c r="F271" s="231">
        <v>0</v>
      </c>
      <c r="G271" s="236">
        <v>0</v>
      </c>
      <c r="H271" s="231">
        <v>0</v>
      </c>
    </row>
    <row r="272" spans="1:8">
      <c r="A272" s="192" t="s">
        <v>75</v>
      </c>
      <c r="B272" s="203">
        <v>175224.12035800001</v>
      </c>
      <c r="C272" s="203">
        <v>0</v>
      </c>
      <c r="D272" s="203">
        <v>175224.12035800001</v>
      </c>
      <c r="E272" s="302">
        <v>144394.33326156001</v>
      </c>
      <c r="F272" s="194">
        <v>0.82405511847654456</v>
      </c>
      <c r="G272" s="203">
        <v>81397.111751679986</v>
      </c>
      <c r="H272" s="205">
        <v>0.46453143314617718</v>
      </c>
    </row>
    <row r="273" spans="1:8">
      <c r="A273" s="207"/>
      <c r="B273" s="208"/>
      <c r="C273" s="208"/>
      <c r="D273" s="208"/>
      <c r="E273" s="207"/>
      <c r="F273" s="210"/>
      <c r="G273" s="207"/>
      <c r="H273" s="210"/>
    </row>
    <row r="274" spans="1:8">
      <c r="A274" s="356" t="s">
        <v>190</v>
      </c>
      <c r="B274" s="356"/>
      <c r="C274" s="356"/>
      <c r="D274" s="356"/>
      <c r="E274" s="356"/>
      <c r="F274" s="356"/>
      <c r="G274" s="356"/>
      <c r="H274" s="356"/>
    </row>
    <row r="275" spans="1:8">
      <c r="A275" s="207"/>
      <c r="B275" s="207"/>
      <c r="C275" s="207"/>
      <c r="D275" s="207"/>
      <c r="E275" s="207"/>
      <c r="F275" s="210"/>
      <c r="G275" s="207"/>
      <c r="H275" s="210"/>
    </row>
    <row r="276" spans="1:8" ht="39.6">
      <c r="A276" s="192" t="s">
        <v>113</v>
      </c>
      <c r="B276" s="192" t="s">
        <v>268</v>
      </c>
      <c r="C276" s="192" t="s">
        <v>269</v>
      </c>
      <c r="D276" s="192" t="s">
        <v>114</v>
      </c>
      <c r="E276" s="193" t="s">
        <v>0</v>
      </c>
      <c r="F276" s="194" t="s">
        <v>115</v>
      </c>
      <c r="G276" s="193" t="s">
        <v>116</v>
      </c>
      <c r="H276" s="194" t="s">
        <v>117</v>
      </c>
    </row>
    <row r="277" spans="1:8">
      <c r="A277" s="192" t="s">
        <v>118</v>
      </c>
      <c r="B277" s="203">
        <v>17614.060449999997</v>
      </c>
      <c r="C277" s="203">
        <v>662.54</v>
      </c>
      <c r="D277" s="203">
        <v>16951.52045</v>
      </c>
      <c r="E277" s="203">
        <v>11710.425034759999</v>
      </c>
      <c r="F277" s="194">
        <v>0.66483393014357461</v>
      </c>
      <c r="G277" s="263">
        <v>10968.643741789998</v>
      </c>
      <c r="H277" s="264">
        <v>0.62272090940791558</v>
      </c>
    </row>
    <row r="278" spans="1:8">
      <c r="A278" s="257" t="s">
        <v>137</v>
      </c>
      <c r="B278" s="201">
        <v>14945.5</v>
      </c>
      <c r="C278" s="201">
        <v>379.1</v>
      </c>
      <c r="D278" s="201">
        <v>14566.4</v>
      </c>
      <c r="E278" s="201">
        <v>9929.2978679999997</v>
      </c>
      <c r="F278" s="200">
        <v>0.66436705817804687</v>
      </c>
      <c r="G278" s="201">
        <v>9867.1834629999994</v>
      </c>
      <c r="H278" s="200">
        <v>0.66021099749088352</v>
      </c>
    </row>
    <row r="279" spans="1:8">
      <c r="A279" s="258" t="s">
        <v>120</v>
      </c>
      <c r="B279" s="201">
        <v>1797</v>
      </c>
      <c r="C279" s="201">
        <v>0</v>
      </c>
      <c r="D279" s="201">
        <v>1797</v>
      </c>
      <c r="E279" s="201">
        <v>1618.08592976</v>
      </c>
      <c r="F279" s="200">
        <v>0.90043735657206458</v>
      </c>
      <c r="G279" s="201">
        <v>976.13464078999993</v>
      </c>
      <c r="H279" s="200">
        <v>0.5432023599276572</v>
      </c>
    </row>
    <row r="280" spans="1:8">
      <c r="A280" s="257" t="s">
        <v>121</v>
      </c>
      <c r="B280" s="201">
        <v>435.94</v>
      </c>
      <c r="C280" s="201">
        <v>283.44</v>
      </c>
      <c r="D280" s="201">
        <v>152.5</v>
      </c>
      <c r="E280" s="201">
        <v>23.630161999999999</v>
      </c>
      <c r="F280" s="200">
        <v>5.4205078680552368E-2</v>
      </c>
      <c r="G280" s="201">
        <v>15.437137999999999</v>
      </c>
      <c r="H280" s="200">
        <v>3.5411152910951045E-2</v>
      </c>
    </row>
    <row r="281" spans="1:8">
      <c r="A281" s="257" t="s">
        <v>162</v>
      </c>
      <c r="B281" s="201">
        <v>300</v>
      </c>
      <c r="C281" s="201">
        <v>0</v>
      </c>
      <c r="D281" s="201">
        <v>300</v>
      </c>
      <c r="E281" s="201">
        <v>51.180574999999997</v>
      </c>
      <c r="F281" s="200">
        <v>0.17060191666666666</v>
      </c>
      <c r="G281" s="201">
        <v>21.658000000000001</v>
      </c>
      <c r="H281" s="200">
        <v>7.2193333333333332E-2</v>
      </c>
    </row>
    <row r="282" spans="1:8">
      <c r="A282" s="258" t="s">
        <v>123</v>
      </c>
      <c r="B282" s="201">
        <v>135.62045000000001</v>
      </c>
      <c r="C282" s="201">
        <v>0</v>
      </c>
      <c r="D282" s="201">
        <v>135.62045000000001</v>
      </c>
      <c r="E282" s="201">
        <v>88.230500000000006</v>
      </c>
      <c r="F282" s="200">
        <v>0.65056929098819538</v>
      </c>
      <c r="G282" s="201">
        <v>88.230500000000006</v>
      </c>
      <c r="H282" s="200">
        <v>0.65056929098819538</v>
      </c>
    </row>
    <row r="283" spans="1:8">
      <c r="A283" s="191" t="s">
        <v>270</v>
      </c>
      <c r="B283" s="203">
        <v>135</v>
      </c>
      <c r="C283" s="203">
        <v>0</v>
      </c>
      <c r="D283" s="203">
        <v>135</v>
      </c>
      <c r="E283" s="203">
        <v>0</v>
      </c>
      <c r="F283" s="204">
        <v>0</v>
      </c>
      <c r="G283" s="203">
        <v>0</v>
      </c>
      <c r="H283" s="205">
        <v>0</v>
      </c>
    </row>
    <row r="284" spans="1:8">
      <c r="A284" s="197" t="s">
        <v>271</v>
      </c>
      <c r="B284" s="201">
        <v>0</v>
      </c>
      <c r="C284" s="206">
        <v>0</v>
      </c>
      <c r="D284" s="201">
        <v>0</v>
      </c>
      <c r="E284" s="206">
        <v>0</v>
      </c>
      <c r="F284" s="221" t="e">
        <v>#DIV/0!</v>
      </c>
      <c r="G284" s="206">
        <v>0</v>
      </c>
      <c r="H284" s="200" t="e">
        <v>#DIV/0!</v>
      </c>
    </row>
    <row r="285" spans="1:8">
      <c r="A285" s="197" t="s">
        <v>272</v>
      </c>
      <c r="B285" s="201">
        <v>135</v>
      </c>
      <c r="C285" s="206">
        <v>0</v>
      </c>
      <c r="D285" s="201">
        <v>135</v>
      </c>
      <c r="E285" s="206">
        <v>0</v>
      </c>
      <c r="F285" s="199">
        <v>0</v>
      </c>
      <c r="G285" s="206">
        <v>0</v>
      </c>
      <c r="H285" s="200">
        <v>0</v>
      </c>
    </row>
    <row r="286" spans="1:8">
      <c r="A286" s="192" t="s">
        <v>124</v>
      </c>
      <c r="B286" s="203">
        <v>25604.057345000001</v>
      </c>
      <c r="C286" s="203">
        <v>0</v>
      </c>
      <c r="D286" s="203">
        <v>25604.057345000001</v>
      </c>
      <c r="E286" s="203">
        <v>18681.943523940001</v>
      </c>
      <c r="F286" s="194">
        <v>0.72964777699922778</v>
      </c>
      <c r="G286" s="263">
        <v>10747.32288141</v>
      </c>
      <c r="H286" s="264">
        <v>0.4197507737385518</v>
      </c>
    </row>
    <row r="287" spans="1:8">
      <c r="A287" s="192" t="s">
        <v>138</v>
      </c>
      <c r="B287" s="203">
        <v>43353.117794999998</v>
      </c>
      <c r="C287" s="203">
        <v>662.54</v>
      </c>
      <c r="D287" s="203">
        <v>42690.577795000005</v>
      </c>
      <c r="E287" s="203">
        <v>30392.3685587</v>
      </c>
      <c r="F287" s="194">
        <v>0.7010422803364148</v>
      </c>
      <c r="G287" s="203">
        <v>21715.966623199998</v>
      </c>
      <c r="H287" s="205">
        <v>0.50090899404020595</v>
      </c>
    </row>
    <row r="288" spans="1:8">
      <c r="A288" s="207"/>
      <c r="B288" s="207"/>
      <c r="C288" s="207"/>
      <c r="D288" s="207"/>
      <c r="E288" s="207"/>
      <c r="F288" s="210"/>
      <c r="G288" s="207"/>
      <c r="H288" s="210"/>
    </row>
    <row r="289" spans="1:8">
      <c r="A289" s="207"/>
      <c r="B289" s="207"/>
      <c r="C289" s="207"/>
      <c r="D289" s="207"/>
      <c r="E289" s="207"/>
      <c r="F289" s="210"/>
      <c r="G289" s="207"/>
      <c r="H289" s="210"/>
    </row>
    <row r="290" spans="1:8" ht="39.6">
      <c r="A290" s="192" t="s">
        <v>113</v>
      </c>
      <c r="B290" s="192" t="s">
        <v>268</v>
      </c>
      <c r="C290" s="192" t="s">
        <v>269</v>
      </c>
      <c r="D290" s="192" t="s">
        <v>114</v>
      </c>
      <c r="E290" s="193" t="s">
        <v>0</v>
      </c>
      <c r="F290" s="194" t="s">
        <v>115</v>
      </c>
      <c r="G290" s="193" t="s">
        <v>116</v>
      </c>
      <c r="H290" s="194" t="s">
        <v>117</v>
      </c>
    </row>
    <row r="291" spans="1:8" ht="26.4">
      <c r="A291" s="266" t="s">
        <v>218</v>
      </c>
      <c r="B291" s="227">
        <v>4250</v>
      </c>
      <c r="C291" s="227">
        <v>0</v>
      </c>
      <c r="D291" s="227">
        <v>4250</v>
      </c>
      <c r="E291" s="246">
        <v>3896.5285831799997</v>
      </c>
      <c r="F291" s="231">
        <v>0.91683025486588232</v>
      </c>
      <c r="G291" s="236">
        <v>1446.0262251199999</v>
      </c>
      <c r="H291" s="231">
        <v>0.34024146473411765</v>
      </c>
    </row>
    <row r="292" spans="1:8" ht="26.4">
      <c r="A292" s="266" t="s">
        <v>191</v>
      </c>
      <c r="B292" s="227">
        <v>1020</v>
      </c>
      <c r="C292" s="227">
        <v>0</v>
      </c>
      <c r="D292" s="227">
        <v>1020</v>
      </c>
      <c r="E292" s="246">
        <v>806.92566399999998</v>
      </c>
      <c r="F292" s="231">
        <v>0.79110359215686277</v>
      </c>
      <c r="G292" s="236">
        <v>537.25273000000004</v>
      </c>
      <c r="H292" s="231">
        <v>0.52671836274509809</v>
      </c>
    </row>
    <row r="293" spans="1:8" ht="39.6">
      <c r="A293" s="266" t="s">
        <v>192</v>
      </c>
      <c r="B293" s="227">
        <v>2940</v>
      </c>
      <c r="C293" s="227">
        <v>0</v>
      </c>
      <c r="D293" s="227">
        <v>2940</v>
      </c>
      <c r="E293" s="246">
        <v>2315.679811</v>
      </c>
      <c r="F293" s="231">
        <v>0.78764619421768711</v>
      </c>
      <c r="G293" s="236">
        <v>1723.06010735</v>
      </c>
      <c r="H293" s="231">
        <v>0.58607486644557827</v>
      </c>
    </row>
    <row r="294" spans="1:8" ht="26.4">
      <c r="A294" s="266" t="s">
        <v>193</v>
      </c>
      <c r="B294" s="227">
        <v>3680</v>
      </c>
      <c r="C294" s="227">
        <v>0</v>
      </c>
      <c r="D294" s="227">
        <v>3680</v>
      </c>
      <c r="E294" s="246">
        <v>3346.7994640000002</v>
      </c>
      <c r="F294" s="231">
        <v>0.90945637608695662</v>
      </c>
      <c r="G294" s="236">
        <v>2511.0943971900001</v>
      </c>
      <c r="H294" s="231">
        <v>0.68236260793206527</v>
      </c>
    </row>
    <row r="295" spans="1:8" ht="39.6">
      <c r="A295" s="266" t="s">
        <v>194</v>
      </c>
      <c r="B295" s="227">
        <v>3200</v>
      </c>
      <c r="C295" s="227">
        <v>0</v>
      </c>
      <c r="D295" s="227">
        <v>3200</v>
      </c>
      <c r="E295" s="246">
        <v>2379.2340170000002</v>
      </c>
      <c r="F295" s="231">
        <v>0.74351063031250009</v>
      </c>
      <c r="G295" s="236">
        <v>1154.0501409999999</v>
      </c>
      <c r="H295" s="231">
        <v>0.36064066906249997</v>
      </c>
    </row>
    <row r="296" spans="1:8" ht="39.6">
      <c r="A296" s="266" t="s">
        <v>195</v>
      </c>
      <c r="B296" s="227">
        <v>5066.8</v>
      </c>
      <c r="C296" s="227">
        <v>0</v>
      </c>
      <c r="D296" s="227">
        <v>5066.8</v>
      </c>
      <c r="E296" s="246">
        <v>4157.3705441000002</v>
      </c>
      <c r="F296" s="231">
        <v>0.82051206759690531</v>
      </c>
      <c r="G296" s="236">
        <v>2106.7344979300001</v>
      </c>
      <c r="H296" s="231">
        <v>0.41579191954093314</v>
      </c>
    </row>
    <row r="297" spans="1:8" ht="26.4">
      <c r="A297" s="266" t="s">
        <v>196</v>
      </c>
      <c r="B297" s="227">
        <v>5447.257345</v>
      </c>
      <c r="C297" s="227">
        <v>0</v>
      </c>
      <c r="D297" s="227">
        <v>5447.257345</v>
      </c>
      <c r="E297" s="246">
        <v>1779.4054406600001</v>
      </c>
      <c r="F297" s="231">
        <v>0.32666079973131873</v>
      </c>
      <c r="G297" s="236">
        <v>1269.1047828199999</v>
      </c>
      <c r="H297" s="231">
        <v>0.23298050788529431</v>
      </c>
    </row>
    <row r="298" spans="1:8">
      <c r="A298" s="192" t="s">
        <v>74</v>
      </c>
      <c r="B298" s="203">
        <v>25604.057345000001</v>
      </c>
      <c r="C298" s="203">
        <v>0</v>
      </c>
      <c r="D298" s="203">
        <v>25604.057345000001</v>
      </c>
      <c r="E298" s="203">
        <v>18681.943523940001</v>
      </c>
      <c r="F298" s="194">
        <v>0.72964777699922778</v>
      </c>
      <c r="G298" s="203">
        <v>10747.32288141</v>
      </c>
      <c r="H298" s="205">
        <v>0.4197507737385518</v>
      </c>
    </row>
  </sheetData>
  <mergeCells count="8">
    <mergeCell ref="A241:H241"/>
    <mergeCell ref="A274:H274"/>
    <mergeCell ref="A1:H1"/>
    <mergeCell ref="A55:H55"/>
    <mergeCell ref="A143:H143"/>
    <mergeCell ref="A167:H167"/>
    <mergeCell ref="A191:H191"/>
    <mergeCell ref="A215:H2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A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640625" defaultRowHeight="23.4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8" width="23.6640625" style="3" customWidth="1"/>
    <col min="9" max="9" width="23.5546875" style="3" customWidth="1"/>
    <col min="10" max="11" width="15.88671875" style="33" customWidth="1"/>
    <col min="12" max="12" width="2.44140625" style="8" customWidth="1"/>
    <col min="13" max="13" width="16.33203125" style="2" customWidth="1"/>
    <col min="14" max="14" width="16.33203125" style="82" customWidth="1"/>
    <col min="15" max="28" width="16.33203125" customWidth="1"/>
    <col min="29" max="67" width="8" customWidth="1"/>
    <col min="16382" max="16382" width="11.441406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358" t="s">
        <v>217</v>
      </c>
      <c r="D2" s="358"/>
      <c r="E2" s="358"/>
      <c r="F2" s="358"/>
      <c r="G2" s="358"/>
      <c r="H2" s="358"/>
      <c r="I2" s="358"/>
      <c r="J2" s="358"/>
      <c r="K2" s="358"/>
      <c r="L2" s="358"/>
      <c r="M2" s="25"/>
    </row>
    <row r="3" spans="1:14" ht="15" customHeight="1">
      <c r="A3" s="21"/>
      <c r="B3" s="21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25"/>
    </row>
    <row r="4" spans="1:14" ht="15" customHeight="1">
      <c r="A4" s="21"/>
      <c r="B4" s="21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25"/>
    </row>
    <row r="5" spans="1:14" ht="15" customHeight="1">
      <c r="A5" s="21"/>
      <c r="B5" s="21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359" t="s">
        <v>16</v>
      </c>
      <c r="D7" s="359" t="s">
        <v>3</v>
      </c>
      <c r="E7" s="359" t="s">
        <v>12</v>
      </c>
      <c r="F7" s="360" t="s">
        <v>7</v>
      </c>
      <c r="G7" s="360"/>
      <c r="H7" s="360"/>
      <c r="I7" s="360"/>
      <c r="J7" s="361" t="s">
        <v>11</v>
      </c>
      <c r="K7" s="361"/>
      <c r="L7" s="10" t="s">
        <v>17</v>
      </c>
      <c r="M7" s="20"/>
      <c r="N7" s="83"/>
    </row>
    <row r="8" spans="1:14" s="1" customFormat="1" ht="80.25" customHeight="1">
      <c r="A8" s="19"/>
      <c r="B8" s="13"/>
      <c r="C8" s="359"/>
      <c r="D8" s="359"/>
      <c r="E8" s="359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362" t="s">
        <v>8</v>
      </c>
      <c r="D9" s="364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362"/>
      <c r="D10" s="365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362"/>
      <c r="D11" s="366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362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362"/>
      <c r="D13" s="365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362"/>
      <c r="D14" s="365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5.6">
      <c r="A15" s="6"/>
      <c r="B15" s="14"/>
      <c r="C15" s="363"/>
      <c r="D15" s="367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368" t="s">
        <v>9</v>
      </c>
      <c r="D16" s="364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362"/>
      <c r="D17" s="365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362"/>
      <c r="D18" s="369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362"/>
      <c r="D19" s="365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362"/>
      <c r="D20" s="365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362"/>
      <c r="D21" s="370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362"/>
      <c r="D22" s="365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363"/>
      <c r="D23" s="367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368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362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362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362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362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362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362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363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371" t="s">
        <v>14</v>
      </c>
      <c r="D32" s="364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372"/>
      <c r="D33" s="365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372"/>
      <c r="D34" s="365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373"/>
      <c r="D35" s="367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362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362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362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362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362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362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362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362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362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359"/>
      <c r="D48" s="359"/>
      <c r="E48" s="359" t="s">
        <v>12</v>
      </c>
      <c r="F48" s="360" t="s">
        <v>7</v>
      </c>
      <c r="G48" s="360"/>
      <c r="H48" s="360"/>
      <c r="I48" s="360"/>
      <c r="J48" s="361" t="s">
        <v>11</v>
      </c>
      <c r="K48" s="361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359"/>
      <c r="D49" s="359"/>
      <c r="E49" s="359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359"/>
      <c r="D58" s="359"/>
      <c r="E58" s="359" t="s">
        <v>12</v>
      </c>
      <c r="F58" s="360" t="s">
        <v>7</v>
      </c>
      <c r="G58" s="360"/>
      <c r="H58" s="360"/>
      <c r="I58" s="360"/>
      <c r="J58" s="361" t="s">
        <v>11</v>
      </c>
      <c r="K58" s="361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359"/>
      <c r="D59" s="359"/>
      <c r="E59" s="359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359"/>
      <c r="D70" s="359"/>
      <c r="E70" s="359" t="s">
        <v>12</v>
      </c>
      <c r="F70" s="360" t="s">
        <v>7</v>
      </c>
      <c r="G70" s="360"/>
      <c r="H70" s="360"/>
      <c r="I70" s="360"/>
      <c r="J70" s="361" t="s">
        <v>11</v>
      </c>
      <c r="K70" s="361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359"/>
      <c r="D71" s="359"/>
      <c r="E71" s="359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359"/>
      <c r="D78" s="359"/>
      <c r="E78" s="359" t="s">
        <v>12</v>
      </c>
      <c r="F78" s="360" t="s">
        <v>7</v>
      </c>
      <c r="G78" s="360"/>
      <c r="H78" s="360"/>
      <c r="I78" s="360"/>
      <c r="J78" s="361" t="s">
        <v>11</v>
      </c>
      <c r="K78" s="361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359"/>
      <c r="D79" s="359"/>
      <c r="E79" s="359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359"/>
      <c r="D90" s="359"/>
      <c r="E90" s="359" t="s">
        <v>12</v>
      </c>
      <c r="F90" s="360" t="s">
        <v>7</v>
      </c>
      <c r="G90" s="360"/>
      <c r="H90" s="360"/>
      <c r="I90" s="360"/>
      <c r="J90" s="361" t="s">
        <v>11</v>
      </c>
      <c r="K90" s="361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359"/>
      <c r="D91" s="359"/>
      <c r="E91" s="359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359"/>
      <c r="D105" s="359"/>
      <c r="E105" s="359" t="s">
        <v>12</v>
      </c>
      <c r="F105" s="360" t="s">
        <v>7</v>
      </c>
      <c r="G105" s="360"/>
      <c r="H105" s="360"/>
      <c r="I105" s="360"/>
      <c r="J105" s="361" t="s">
        <v>11</v>
      </c>
      <c r="K105" s="361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359"/>
      <c r="D106" s="359"/>
      <c r="E106" s="359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Hoja1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2020-04-15T22:23:36Z</cp:lastPrinted>
  <dcterms:created xsi:type="dcterms:W3CDTF">2020-01-24T23:24:30Z</dcterms:created>
  <dcterms:modified xsi:type="dcterms:W3CDTF">2022-10-20T14:19:11Z</dcterms:modified>
</cp:coreProperties>
</file>